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Tania M\Downloads\"/>
    </mc:Choice>
  </mc:AlternateContent>
  <xr:revisionPtr revIDLastSave="0" documentId="8_{6F8A78AA-A951-4E33-994A-0C46DBAB81B6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1.ESTUDIANTES" sheetId="1" r:id="rId1"/>
    <sheet name="2.SELECCIÓN" sheetId="2" r:id="rId2"/>
    <sheet name="3.CONSUMIBLES" sheetId="3" r:id="rId3"/>
    <sheet name="PLANTILLA V6" sheetId="4" state="hidden" r:id="rId4"/>
    <sheet name="Duplicado" sheetId="5" state="hidden" r:id="rId5"/>
    <sheet name="AUTO1_MAQ_PRA" sheetId="6" state="hidden" r:id="rId6"/>
    <sheet name="AUTO2_MAQ_PRO" sheetId="7" state="hidden" r:id="rId7"/>
    <sheet name="AUTO1_ELEC_PRA" sheetId="8" state="hidden" r:id="rId8"/>
    <sheet name="AUTO1_ELEC_PRO" sheetId="9" state="hidden" r:id="rId9"/>
    <sheet name="AUTO2_ELE_PRA" sheetId="10" state="hidden" r:id="rId10"/>
    <sheet name="MAK1_HERR_PRA" sheetId="11" state="hidden" r:id="rId11"/>
    <sheet name="MAK1_HER_PRO" sheetId="12" state="hidden" r:id="rId12"/>
    <sheet name="MAK2_HER_PRA" sheetId="13" state="hidden" r:id="rId13"/>
    <sheet name="MAK2_HER_PRO" sheetId="14" state="hidden" r:id="rId14"/>
  </sheets>
  <definedNames>
    <definedName name="_xlnm._FilterDatabase" localSheetId="2" hidden="1">'3.CONSUMIBLES'!$CG$1:$CG$182</definedName>
    <definedName name="check" localSheetId="2">'3.CONSUMIBLES'!$F$4</definedName>
    <definedName name="check10" localSheetId="2">'3.CONSUMIBLES'!$X$4</definedName>
    <definedName name="check11" localSheetId="2">'3.CONSUMIBLES'!$Z$4</definedName>
    <definedName name="check12" localSheetId="2">'3.CONSUMIBLES'!$AB$4</definedName>
    <definedName name="check13" localSheetId="2">'3.CONSUMIBLES'!$AD$4</definedName>
    <definedName name="check14" localSheetId="2">#REF!</definedName>
    <definedName name="check15" localSheetId="2">#REF!</definedName>
    <definedName name="check16" localSheetId="2">#REF!</definedName>
    <definedName name="check17" localSheetId="2">#REF!</definedName>
    <definedName name="check18" localSheetId="2">#REF!</definedName>
    <definedName name="check19" localSheetId="2">#REF!</definedName>
    <definedName name="check2" localSheetId="2">'3.CONSUMIBLES'!$H$4</definedName>
    <definedName name="check3" localSheetId="2">'3.CONSUMIBLES'!$J$4</definedName>
    <definedName name="check4" localSheetId="2">'3.CONSUMIBLES'!$L$4</definedName>
    <definedName name="check5" localSheetId="2">'3.CONSUMIBLES'!$N$4</definedName>
    <definedName name="check6" localSheetId="2">'3.CONSUMIBLES'!$P$4</definedName>
    <definedName name="check7" localSheetId="2">'3.CONSUMIBLES'!$R$4</definedName>
    <definedName name="check8" localSheetId="2">'3.CONSUMIBLES'!$T$4</definedName>
    <definedName name="check9" localSheetId="2">'3.CONSUMIBLES'!$V$4</definedName>
    <definedName name="Grupal" localSheetId="2">'3.CONSUMIBLES'!$P$5</definedName>
    <definedName name="Grupal" localSheetId="7">AUTO1_ELEC_PRA!$I$7</definedName>
    <definedName name="Grupal" localSheetId="8">AUTO1_ELEC_PRO!$I$7</definedName>
    <definedName name="Grupal" localSheetId="5">AUTO1_MAQ_PRA!$I$7</definedName>
    <definedName name="Grupal" localSheetId="9">AUTO2_ELE_PRA!$I$7</definedName>
    <definedName name="Grupal" localSheetId="6">AUTO2_MAQ_PRO!$I$7</definedName>
    <definedName name="Grupal" localSheetId="4">Duplicado!$I$7</definedName>
    <definedName name="Grupal" localSheetId="11">MAK1_HER_PRO!$I$7</definedName>
    <definedName name="Grupal" localSheetId="10">MAK1_HERR_PRA!$I$7</definedName>
    <definedName name="Grupal" localSheetId="12">MAK2_HER_PRA!$I$7</definedName>
    <definedName name="Grupal" localSheetId="13">MAK2_HER_PRO!$I$7</definedName>
    <definedName name="Grupal" localSheetId="3">'PLANTILLA V6'!$I$7</definedName>
    <definedName name="Grupal">#REF!</definedName>
    <definedName name="Tot_alumnos" localSheetId="2">#REF!</definedName>
    <definedName name="Tot_alumnos" localSheetId="7">AUTO1_ELEC_PRA!$F$7</definedName>
    <definedName name="Tot_alumnos" localSheetId="8">AUTO1_ELEC_PRO!$F$7</definedName>
    <definedName name="Tot_alumnos" localSheetId="5">AUTO1_MAQ_PRA!$F$7</definedName>
    <definedName name="Tot_alumnos" localSheetId="9">AUTO2_ELE_PRA!$F$7</definedName>
    <definedName name="Tot_alumnos" localSheetId="6">AUTO2_MAQ_PRO!$F$7</definedName>
    <definedName name="Tot_alumnos" localSheetId="4">Duplicado!$F$7</definedName>
    <definedName name="Tot_alumnos" localSheetId="11">MAK1_HER_PRO!$F$7</definedName>
    <definedName name="Tot_alumnos" localSheetId="10">MAK1_HERR_PRA!$F$7</definedName>
    <definedName name="Tot_alumnos" localSheetId="12">MAK2_HER_PRA!$F$7</definedName>
    <definedName name="Tot_alumnos" localSheetId="13">MAK2_HER_PRO!$F$7</definedName>
    <definedName name="Tot_alumnos" localSheetId="3">'PLANTILLA V6'!$F$7</definedName>
    <definedName name="Tot_alumnos">#REF!</definedName>
    <definedName name="x_equipo_4" localSheetId="2">'3.CONSUMIBLES'!$N$5</definedName>
    <definedName name="x_equipo_4" localSheetId="7">AUTO1_ELEC_PRA!$H$7</definedName>
    <definedName name="x_equipo_4" localSheetId="8">AUTO1_ELEC_PRO!$H$7</definedName>
    <definedName name="x_equipo_4" localSheetId="5">AUTO1_MAQ_PRA!$H$7</definedName>
    <definedName name="x_equipo_4" localSheetId="9">AUTO2_ELE_PRA!$H$7</definedName>
    <definedName name="x_equipo_4" localSheetId="6">AUTO2_MAQ_PRO!$H$7</definedName>
    <definedName name="x_equipo_4" localSheetId="4">Duplicado!$H$7</definedName>
    <definedName name="x_equipo_4" localSheetId="11">MAK1_HER_PRO!$H$7</definedName>
    <definedName name="x_equipo_4" localSheetId="10">MAK1_HERR_PRA!$H$7</definedName>
    <definedName name="x_equipo_4" localSheetId="12">MAK2_HER_PRA!$H$7</definedName>
    <definedName name="x_equipo_4" localSheetId="13">MAK2_HER_PRO!$H$7</definedName>
    <definedName name="x_equipo_4" localSheetId="3">'PLANTILLA V6'!$H$7</definedName>
    <definedName name="x_equipo_4">#REF!</definedName>
    <definedName name="X_equipo_5" localSheetId="2">#REF!</definedName>
    <definedName name="X_equipo_5" localSheetId="7">#REF!</definedName>
    <definedName name="X_equipo_5" localSheetId="8">#REF!</definedName>
    <definedName name="X_equipo_5" localSheetId="5">#REF!</definedName>
    <definedName name="X_equipo_5" localSheetId="9">#REF!</definedName>
    <definedName name="X_equipo_5" localSheetId="6">#REF!</definedName>
    <definedName name="X_equipo_5" localSheetId="4">#REF!</definedName>
    <definedName name="X_equipo_5" localSheetId="11">#REF!</definedName>
    <definedName name="X_equipo_5" localSheetId="10">#REF!</definedName>
    <definedName name="X_equipo_5" localSheetId="12">#REF!</definedName>
    <definedName name="X_equipo_5" localSheetId="13">#REF!</definedName>
    <definedName name="X_equipo_5" localSheetId="3">#REF!</definedName>
    <definedName name="X_equipo_5">#REF!</definedName>
    <definedName name="X_parejas" localSheetId="2">#REF!</definedName>
    <definedName name="X_parejas" localSheetId="7">AUTO1_ELEC_PRA!$G$7</definedName>
    <definedName name="X_parejas" localSheetId="8">AUTO1_ELEC_PRO!$G$7</definedName>
    <definedName name="X_parejas" localSheetId="5">AUTO1_MAQ_PRA!$G$7</definedName>
    <definedName name="X_parejas" localSheetId="9">AUTO2_ELE_PRA!$G$7</definedName>
    <definedName name="X_parejas" localSheetId="6">AUTO2_MAQ_PRO!$G$7</definedName>
    <definedName name="X_parejas" localSheetId="4">Duplicado!$G$7</definedName>
    <definedName name="X_parejas" localSheetId="11">MAK1_HER_PRO!$G$7</definedName>
    <definedName name="X_parejas" localSheetId="10">MAK1_HERR_PRA!$G$7</definedName>
    <definedName name="X_parejas" localSheetId="12">MAK2_HER_PRA!$G$7</definedName>
    <definedName name="X_parejas" localSheetId="13">MAK2_HER_PRO!$G$7</definedName>
    <definedName name="X_parejas" localSheetId="3">'PLANTILLA V6'!$G$7</definedName>
    <definedName name="X_pareja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0" i="14" l="1"/>
  <c r="C350" i="14"/>
  <c r="B350" i="14"/>
  <c r="A350" i="14"/>
  <c r="D349" i="14"/>
  <c r="C349" i="14"/>
  <c r="B349" i="14"/>
  <c r="A349" i="14"/>
  <c r="D348" i="14"/>
  <c r="C348" i="14"/>
  <c r="B348" i="14"/>
  <c r="A348" i="14"/>
  <c r="D347" i="14"/>
  <c r="C347" i="14"/>
  <c r="B347" i="14"/>
  <c r="A347" i="14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D343" i="14"/>
  <c r="C343" i="14"/>
  <c r="B343" i="14"/>
  <c r="A343" i="14"/>
  <c r="D342" i="14"/>
  <c r="C342" i="14"/>
  <c r="B342" i="14"/>
  <c r="A342" i="14"/>
  <c r="D341" i="14"/>
  <c r="C341" i="14"/>
  <c r="B341" i="14"/>
  <c r="A341" i="14"/>
  <c r="D340" i="14"/>
  <c r="C340" i="14"/>
  <c r="B340" i="14"/>
  <c r="A340" i="14"/>
  <c r="D339" i="14"/>
  <c r="C339" i="14"/>
  <c r="B339" i="14"/>
  <c r="A339" i="14"/>
  <c r="D338" i="14"/>
  <c r="C338" i="14"/>
  <c r="B338" i="14"/>
  <c r="A338" i="14"/>
  <c r="D337" i="14"/>
  <c r="C337" i="14"/>
  <c r="B337" i="14"/>
  <c r="A337" i="14"/>
  <c r="D336" i="14"/>
  <c r="C336" i="14"/>
  <c r="B336" i="14"/>
  <c r="A336" i="14"/>
  <c r="D335" i="14"/>
  <c r="C335" i="14"/>
  <c r="B335" i="14"/>
  <c r="A335" i="14"/>
  <c r="D334" i="14"/>
  <c r="C334" i="14"/>
  <c r="B334" i="14"/>
  <c r="A334" i="14"/>
  <c r="D333" i="14"/>
  <c r="C333" i="14"/>
  <c r="B333" i="14"/>
  <c r="A333" i="14"/>
  <c r="D332" i="14"/>
  <c r="C332" i="14"/>
  <c r="B332" i="14"/>
  <c r="A332" i="14"/>
  <c r="D331" i="14"/>
  <c r="C331" i="14"/>
  <c r="B331" i="14"/>
  <c r="A331" i="14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D327" i="14"/>
  <c r="C327" i="14"/>
  <c r="B327" i="14"/>
  <c r="A327" i="14"/>
  <c r="D326" i="14"/>
  <c r="C326" i="14"/>
  <c r="B326" i="14"/>
  <c r="A326" i="14"/>
  <c r="D325" i="14"/>
  <c r="C325" i="14"/>
  <c r="B325" i="14"/>
  <c r="A325" i="14"/>
  <c r="D324" i="14"/>
  <c r="C324" i="14"/>
  <c r="B324" i="14"/>
  <c r="A324" i="14"/>
  <c r="D323" i="14"/>
  <c r="C323" i="14"/>
  <c r="B323" i="14"/>
  <c r="A323" i="14"/>
  <c r="D322" i="14"/>
  <c r="C322" i="14"/>
  <c r="B322" i="14"/>
  <c r="A322" i="14"/>
  <c r="D321" i="14"/>
  <c r="C321" i="14"/>
  <c r="B321" i="14"/>
  <c r="A321" i="14"/>
  <c r="D320" i="14"/>
  <c r="C320" i="14"/>
  <c r="B320" i="14"/>
  <c r="A320" i="14"/>
  <c r="D319" i="14"/>
  <c r="C319" i="14"/>
  <c r="B319" i="14"/>
  <c r="A319" i="14"/>
  <c r="D318" i="14"/>
  <c r="C318" i="14"/>
  <c r="B318" i="14"/>
  <c r="A318" i="14"/>
  <c r="D317" i="14"/>
  <c r="C317" i="14"/>
  <c r="B317" i="14"/>
  <c r="A317" i="14"/>
  <c r="D316" i="14"/>
  <c r="C316" i="14"/>
  <c r="B316" i="14"/>
  <c r="A316" i="14"/>
  <c r="D315" i="14"/>
  <c r="C315" i="14"/>
  <c r="B315" i="14"/>
  <c r="A315" i="14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D311" i="14"/>
  <c r="C311" i="14"/>
  <c r="B311" i="14"/>
  <c r="A311" i="14"/>
  <c r="D310" i="14"/>
  <c r="C310" i="14"/>
  <c r="B310" i="14"/>
  <c r="A310" i="14"/>
  <c r="D309" i="14"/>
  <c r="C309" i="14"/>
  <c r="B309" i="14"/>
  <c r="A309" i="14"/>
  <c r="D308" i="14"/>
  <c r="C308" i="14"/>
  <c r="B308" i="14"/>
  <c r="A308" i="14"/>
  <c r="D307" i="14"/>
  <c r="C307" i="14"/>
  <c r="B307" i="14"/>
  <c r="A307" i="14"/>
  <c r="D306" i="14"/>
  <c r="C306" i="14"/>
  <c r="B306" i="14"/>
  <c r="A306" i="14"/>
  <c r="D305" i="14"/>
  <c r="C305" i="14"/>
  <c r="B305" i="14"/>
  <c r="A305" i="14"/>
  <c r="D304" i="14"/>
  <c r="C304" i="14"/>
  <c r="B304" i="14"/>
  <c r="A304" i="14"/>
  <c r="D303" i="14"/>
  <c r="C303" i="14"/>
  <c r="B303" i="14"/>
  <c r="A303" i="14"/>
  <c r="D302" i="14"/>
  <c r="C302" i="14"/>
  <c r="B302" i="14"/>
  <c r="A302" i="14"/>
  <c r="D301" i="14"/>
  <c r="C301" i="14"/>
  <c r="B301" i="14"/>
  <c r="A301" i="14"/>
  <c r="D300" i="14"/>
  <c r="C300" i="14"/>
  <c r="B300" i="14"/>
  <c r="A300" i="14"/>
  <c r="D299" i="14"/>
  <c r="C299" i="14"/>
  <c r="B299" i="14"/>
  <c r="A299" i="14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B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A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D185" i="14"/>
  <c r="C185" i="14"/>
  <c r="B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D161" i="14"/>
  <c r="C161" i="14"/>
  <c r="B161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D139" i="14"/>
  <c r="C139" i="14"/>
  <c r="B139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B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B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B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B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11" i="14"/>
  <c r="C11" i="14"/>
  <c r="B11" i="14"/>
  <c r="A11" i="14"/>
  <c r="D10" i="14"/>
  <c r="C10" i="14"/>
  <c r="B10" i="14"/>
  <c r="A10" i="14"/>
  <c r="D9" i="14"/>
  <c r="C9" i="14"/>
  <c r="B9" i="14"/>
  <c r="A9" i="14"/>
  <c r="D8" i="14"/>
  <c r="C8" i="14"/>
  <c r="B8" i="14"/>
  <c r="A8" i="14"/>
  <c r="E7" i="14"/>
  <c r="D7" i="14"/>
  <c r="C7" i="14"/>
  <c r="B7" i="14"/>
  <c r="A7" i="14"/>
  <c r="J6" i="14"/>
  <c r="I6" i="14"/>
  <c r="H6" i="14"/>
  <c r="G6" i="14"/>
  <c r="F6" i="14"/>
  <c r="E6" i="14"/>
  <c r="D6" i="14"/>
  <c r="C6" i="14"/>
  <c r="B6" i="14"/>
  <c r="A6" i="14"/>
  <c r="J5" i="14"/>
  <c r="F5" i="14"/>
  <c r="E5" i="14"/>
  <c r="D5" i="14"/>
  <c r="C5" i="14"/>
  <c r="B5" i="14"/>
  <c r="A5" i="14"/>
  <c r="J4" i="14"/>
  <c r="I4" i="14"/>
  <c r="H4" i="14"/>
  <c r="G4" i="14"/>
  <c r="F4" i="14"/>
  <c r="E4" i="14"/>
  <c r="D4" i="14"/>
  <c r="C4" i="14"/>
  <c r="B4" i="14"/>
  <c r="A4" i="14"/>
  <c r="J3" i="14"/>
  <c r="I3" i="14"/>
  <c r="H3" i="14"/>
  <c r="G3" i="14"/>
  <c r="F3" i="14"/>
  <c r="C3" i="14"/>
  <c r="B3" i="14"/>
  <c r="A3" i="14"/>
  <c r="C2" i="14"/>
  <c r="B2" i="14"/>
  <c r="F1" i="14"/>
  <c r="C1" i="14"/>
  <c r="A1" i="14"/>
  <c r="D350" i="13"/>
  <c r="C350" i="13"/>
  <c r="B350" i="13"/>
  <c r="A350" i="13"/>
  <c r="D349" i="13"/>
  <c r="C349" i="13"/>
  <c r="B349" i="13"/>
  <c r="A349" i="13"/>
  <c r="D348" i="13"/>
  <c r="C348" i="13"/>
  <c r="B348" i="13"/>
  <c r="A348" i="13"/>
  <c r="D347" i="13"/>
  <c r="C347" i="13"/>
  <c r="B347" i="13"/>
  <c r="A347" i="13"/>
  <c r="D346" i="13"/>
  <c r="C346" i="13"/>
  <c r="B346" i="13"/>
  <c r="A346" i="13"/>
  <c r="D345" i="13"/>
  <c r="C345" i="13"/>
  <c r="B345" i="13"/>
  <c r="A345" i="13"/>
  <c r="D344" i="13"/>
  <c r="C344" i="13"/>
  <c r="B344" i="13"/>
  <c r="A344" i="13"/>
  <c r="D343" i="13"/>
  <c r="C343" i="13"/>
  <c r="B343" i="13"/>
  <c r="A343" i="13"/>
  <c r="D342" i="13"/>
  <c r="C342" i="13"/>
  <c r="B342" i="13"/>
  <c r="A342" i="13"/>
  <c r="D341" i="13"/>
  <c r="C341" i="13"/>
  <c r="B341" i="13"/>
  <c r="A341" i="13"/>
  <c r="D340" i="13"/>
  <c r="C340" i="13"/>
  <c r="B340" i="13"/>
  <c r="A340" i="13"/>
  <c r="D339" i="13"/>
  <c r="C339" i="13"/>
  <c r="B339" i="13"/>
  <c r="A339" i="13"/>
  <c r="D338" i="13"/>
  <c r="C338" i="13"/>
  <c r="B338" i="13"/>
  <c r="A338" i="13"/>
  <c r="D337" i="13"/>
  <c r="C337" i="13"/>
  <c r="B337" i="13"/>
  <c r="A337" i="13"/>
  <c r="D336" i="13"/>
  <c r="C336" i="13"/>
  <c r="B336" i="13"/>
  <c r="A336" i="13"/>
  <c r="D335" i="13"/>
  <c r="C335" i="13"/>
  <c r="B335" i="13"/>
  <c r="A335" i="13"/>
  <c r="D334" i="13"/>
  <c r="C334" i="13"/>
  <c r="B334" i="13"/>
  <c r="A334" i="13"/>
  <c r="D333" i="13"/>
  <c r="C333" i="13"/>
  <c r="B333" i="13"/>
  <c r="A333" i="13"/>
  <c r="D332" i="13"/>
  <c r="C332" i="13"/>
  <c r="B332" i="13"/>
  <c r="A332" i="13"/>
  <c r="D331" i="13"/>
  <c r="C331" i="13"/>
  <c r="B331" i="13"/>
  <c r="A331" i="13"/>
  <c r="D330" i="13"/>
  <c r="C330" i="13"/>
  <c r="B330" i="13"/>
  <c r="A330" i="13"/>
  <c r="D329" i="13"/>
  <c r="C329" i="13"/>
  <c r="B329" i="13"/>
  <c r="A329" i="13"/>
  <c r="D328" i="13"/>
  <c r="C328" i="13"/>
  <c r="B328" i="13"/>
  <c r="A328" i="13"/>
  <c r="D327" i="13"/>
  <c r="C327" i="13"/>
  <c r="B327" i="13"/>
  <c r="A327" i="13"/>
  <c r="D326" i="13"/>
  <c r="C326" i="13"/>
  <c r="B326" i="13"/>
  <c r="A326" i="13"/>
  <c r="D325" i="13"/>
  <c r="C325" i="13"/>
  <c r="B325" i="13"/>
  <c r="A325" i="13"/>
  <c r="D324" i="13"/>
  <c r="C324" i="13"/>
  <c r="B324" i="13"/>
  <c r="A324" i="13"/>
  <c r="D323" i="13"/>
  <c r="C323" i="13"/>
  <c r="B323" i="13"/>
  <c r="A323" i="13"/>
  <c r="D322" i="13"/>
  <c r="C322" i="13"/>
  <c r="B322" i="13"/>
  <c r="A322" i="13"/>
  <c r="D321" i="13"/>
  <c r="C321" i="13"/>
  <c r="B321" i="13"/>
  <c r="A321" i="13"/>
  <c r="D320" i="13"/>
  <c r="C320" i="13"/>
  <c r="B320" i="13"/>
  <c r="A320" i="13"/>
  <c r="D319" i="13"/>
  <c r="C319" i="13"/>
  <c r="B319" i="13"/>
  <c r="A319" i="13"/>
  <c r="D318" i="13"/>
  <c r="C318" i="13"/>
  <c r="B318" i="13"/>
  <c r="A318" i="13"/>
  <c r="D317" i="13"/>
  <c r="C317" i="13"/>
  <c r="B317" i="13"/>
  <c r="A317" i="13"/>
  <c r="D316" i="13"/>
  <c r="C316" i="13"/>
  <c r="B316" i="13"/>
  <c r="A316" i="13"/>
  <c r="D315" i="13"/>
  <c r="C315" i="13"/>
  <c r="B315" i="13"/>
  <c r="A315" i="13"/>
  <c r="D314" i="13"/>
  <c r="C314" i="13"/>
  <c r="B314" i="13"/>
  <c r="A314" i="13"/>
  <c r="D313" i="13"/>
  <c r="C313" i="13"/>
  <c r="B313" i="13"/>
  <c r="A313" i="13"/>
  <c r="D312" i="13"/>
  <c r="C312" i="13"/>
  <c r="B312" i="13"/>
  <c r="A312" i="13"/>
  <c r="D311" i="13"/>
  <c r="C311" i="13"/>
  <c r="B311" i="13"/>
  <c r="A311" i="13"/>
  <c r="D310" i="13"/>
  <c r="C310" i="13"/>
  <c r="B310" i="13"/>
  <c r="A310" i="13"/>
  <c r="D309" i="13"/>
  <c r="C309" i="13"/>
  <c r="B309" i="13"/>
  <c r="A309" i="13"/>
  <c r="D308" i="13"/>
  <c r="C308" i="13"/>
  <c r="B308" i="13"/>
  <c r="A308" i="13"/>
  <c r="D307" i="13"/>
  <c r="C307" i="13"/>
  <c r="B307" i="13"/>
  <c r="A307" i="13"/>
  <c r="D306" i="13"/>
  <c r="C306" i="13"/>
  <c r="B306" i="13"/>
  <c r="A306" i="13"/>
  <c r="D305" i="13"/>
  <c r="C305" i="13"/>
  <c r="B305" i="13"/>
  <c r="A305" i="13"/>
  <c r="D304" i="13"/>
  <c r="C304" i="13"/>
  <c r="B304" i="13"/>
  <c r="A304" i="13"/>
  <c r="D303" i="13"/>
  <c r="C303" i="13"/>
  <c r="B303" i="13"/>
  <c r="A303" i="13"/>
  <c r="D302" i="13"/>
  <c r="C302" i="13"/>
  <c r="B302" i="13"/>
  <c r="A302" i="13"/>
  <c r="D301" i="13"/>
  <c r="C301" i="13"/>
  <c r="B301" i="13"/>
  <c r="A301" i="13"/>
  <c r="D300" i="13"/>
  <c r="C300" i="13"/>
  <c r="B300" i="13"/>
  <c r="A300" i="13"/>
  <c r="D299" i="13"/>
  <c r="C299" i="13"/>
  <c r="B299" i="13"/>
  <c r="A299" i="13"/>
  <c r="D298" i="13"/>
  <c r="C298" i="13"/>
  <c r="B298" i="13"/>
  <c r="A298" i="13"/>
  <c r="D297" i="13"/>
  <c r="C297" i="13"/>
  <c r="B297" i="13"/>
  <c r="A297" i="13"/>
  <c r="D296" i="13"/>
  <c r="C296" i="13"/>
  <c r="B296" i="13"/>
  <c r="A296" i="13"/>
  <c r="D295" i="13"/>
  <c r="C295" i="13"/>
  <c r="B295" i="13"/>
  <c r="A295" i="13"/>
  <c r="D294" i="13"/>
  <c r="C294" i="13"/>
  <c r="B294" i="13"/>
  <c r="A294" i="13"/>
  <c r="D293" i="13"/>
  <c r="C293" i="13"/>
  <c r="B293" i="13"/>
  <c r="A293" i="13"/>
  <c r="D292" i="13"/>
  <c r="C292" i="13"/>
  <c r="B292" i="13"/>
  <c r="A292" i="13"/>
  <c r="D291" i="13"/>
  <c r="C291" i="13"/>
  <c r="B291" i="13"/>
  <c r="A291" i="13"/>
  <c r="D290" i="13"/>
  <c r="C290" i="13"/>
  <c r="B290" i="13"/>
  <c r="A290" i="13"/>
  <c r="D289" i="13"/>
  <c r="C289" i="13"/>
  <c r="B289" i="13"/>
  <c r="A289" i="13"/>
  <c r="D288" i="13"/>
  <c r="C288" i="13"/>
  <c r="B288" i="13"/>
  <c r="A288" i="13"/>
  <c r="D287" i="13"/>
  <c r="C287" i="13"/>
  <c r="B287" i="13"/>
  <c r="A287" i="13"/>
  <c r="D286" i="13"/>
  <c r="C286" i="13"/>
  <c r="B286" i="13"/>
  <c r="A286" i="13"/>
  <c r="D285" i="13"/>
  <c r="C285" i="13"/>
  <c r="B285" i="13"/>
  <c r="A285" i="13"/>
  <c r="D284" i="13"/>
  <c r="C284" i="13"/>
  <c r="B284" i="13"/>
  <c r="A284" i="13"/>
  <c r="D283" i="13"/>
  <c r="C283" i="13"/>
  <c r="B283" i="13"/>
  <c r="A283" i="13"/>
  <c r="D282" i="13"/>
  <c r="C282" i="13"/>
  <c r="B282" i="13"/>
  <c r="A282" i="13"/>
  <c r="D281" i="13"/>
  <c r="C281" i="13"/>
  <c r="B281" i="13"/>
  <c r="A281" i="13"/>
  <c r="D280" i="13"/>
  <c r="C280" i="13"/>
  <c r="B280" i="13"/>
  <c r="A280" i="13"/>
  <c r="D279" i="13"/>
  <c r="C279" i="13"/>
  <c r="B279" i="13"/>
  <c r="A279" i="13"/>
  <c r="D278" i="13"/>
  <c r="C278" i="13"/>
  <c r="B278" i="13"/>
  <c r="A278" i="13"/>
  <c r="D277" i="13"/>
  <c r="C277" i="13"/>
  <c r="B277" i="13"/>
  <c r="A277" i="13"/>
  <c r="D276" i="13"/>
  <c r="C276" i="13"/>
  <c r="B276" i="13"/>
  <c r="A276" i="13"/>
  <c r="D275" i="13"/>
  <c r="C275" i="13"/>
  <c r="B275" i="13"/>
  <c r="A275" i="13"/>
  <c r="D274" i="13"/>
  <c r="C274" i="13"/>
  <c r="B274" i="13"/>
  <c r="A274" i="13"/>
  <c r="D273" i="13"/>
  <c r="C273" i="13"/>
  <c r="B273" i="13"/>
  <c r="A273" i="13"/>
  <c r="D272" i="13"/>
  <c r="C272" i="13"/>
  <c r="B272" i="13"/>
  <c r="A272" i="13"/>
  <c r="D271" i="13"/>
  <c r="C271" i="13"/>
  <c r="B271" i="13"/>
  <c r="A271" i="13"/>
  <c r="D270" i="13"/>
  <c r="C270" i="13"/>
  <c r="B270" i="13"/>
  <c r="A270" i="13"/>
  <c r="D269" i="13"/>
  <c r="C269" i="13"/>
  <c r="B269" i="13"/>
  <c r="A269" i="13"/>
  <c r="D268" i="13"/>
  <c r="C268" i="13"/>
  <c r="B268" i="13"/>
  <c r="A268" i="13"/>
  <c r="D267" i="13"/>
  <c r="C267" i="13"/>
  <c r="B267" i="13"/>
  <c r="A267" i="13"/>
  <c r="D266" i="13"/>
  <c r="C266" i="13"/>
  <c r="B266" i="13"/>
  <c r="A266" i="13"/>
  <c r="D265" i="13"/>
  <c r="C265" i="13"/>
  <c r="B265" i="13"/>
  <c r="A265" i="13"/>
  <c r="D264" i="13"/>
  <c r="C264" i="13"/>
  <c r="B264" i="13"/>
  <c r="A264" i="13"/>
  <c r="D263" i="13"/>
  <c r="C263" i="13"/>
  <c r="B263" i="13"/>
  <c r="A263" i="13"/>
  <c r="D262" i="13"/>
  <c r="C262" i="13"/>
  <c r="B262" i="13"/>
  <c r="A262" i="13"/>
  <c r="D261" i="13"/>
  <c r="C261" i="13"/>
  <c r="B261" i="13"/>
  <c r="A261" i="13"/>
  <c r="D260" i="13"/>
  <c r="C260" i="13"/>
  <c r="B260" i="13"/>
  <c r="A260" i="13"/>
  <c r="D259" i="13"/>
  <c r="C259" i="13"/>
  <c r="B259" i="13"/>
  <c r="A259" i="13"/>
  <c r="D258" i="13"/>
  <c r="C258" i="13"/>
  <c r="B258" i="13"/>
  <c r="A258" i="13"/>
  <c r="D257" i="13"/>
  <c r="C257" i="13"/>
  <c r="B257" i="13"/>
  <c r="A257" i="13"/>
  <c r="D256" i="13"/>
  <c r="C256" i="13"/>
  <c r="B256" i="13"/>
  <c r="A256" i="13"/>
  <c r="D255" i="13"/>
  <c r="C255" i="13"/>
  <c r="B255" i="13"/>
  <c r="A255" i="13"/>
  <c r="D254" i="13"/>
  <c r="C254" i="13"/>
  <c r="B254" i="13"/>
  <c r="A254" i="13"/>
  <c r="D253" i="13"/>
  <c r="C253" i="13"/>
  <c r="B253" i="13"/>
  <c r="A253" i="13"/>
  <c r="D252" i="13"/>
  <c r="C252" i="13"/>
  <c r="B252" i="13"/>
  <c r="A252" i="13"/>
  <c r="D251" i="13"/>
  <c r="C251" i="13"/>
  <c r="B251" i="13"/>
  <c r="A251" i="13"/>
  <c r="D250" i="13"/>
  <c r="C250" i="13"/>
  <c r="B250" i="13"/>
  <c r="A250" i="13"/>
  <c r="D249" i="13"/>
  <c r="C249" i="13"/>
  <c r="B249" i="13"/>
  <c r="A249" i="13"/>
  <c r="D248" i="13"/>
  <c r="C248" i="13"/>
  <c r="B248" i="13"/>
  <c r="A248" i="13"/>
  <c r="D247" i="13"/>
  <c r="C247" i="13"/>
  <c r="B247" i="13"/>
  <c r="A247" i="13"/>
  <c r="D246" i="13"/>
  <c r="C246" i="13"/>
  <c r="B246" i="13"/>
  <c r="A246" i="13"/>
  <c r="D245" i="13"/>
  <c r="C245" i="13"/>
  <c r="B245" i="13"/>
  <c r="A245" i="13"/>
  <c r="D244" i="13"/>
  <c r="C244" i="13"/>
  <c r="B244" i="13"/>
  <c r="A244" i="13"/>
  <c r="D243" i="13"/>
  <c r="C243" i="13"/>
  <c r="B243" i="13"/>
  <c r="A243" i="13"/>
  <c r="D242" i="13"/>
  <c r="C242" i="13"/>
  <c r="B242" i="13"/>
  <c r="A242" i="13"/>
  <c r="D241" i="13"/>
  <c r="C241" i="13"/>
  <c r="B241" i="13"/>
  <c r="A241" i="13"/>
  <c r="D240" i="13"/>
  <c r="C240" i="13"/>
  <c r="B240" i="13"/>
  <c r="A240" i="13"/>
  <c r="D239" i="13"/>
  <c r="C239" i="13"/>
  <c r="B239" i="13"/>
  <c r="A239" i="13"/>
  <c r="D238" i="13"/>
  <c r="C238" i="13"/>
  <c r="B238" i="13"/>
  <c r="A238" i="13"/>
  <c r="D237" i="13"/>
  <c r="C237" i="13"/>
  <c r="B237" i="13"/>
  <c r="A237" i="13"/>
  <c r="D236" i="13"/>
  <c r="C236" i="13"/>
  <c r="B236" i="13"/>
  <c r="A236" i="13"/>
  <c r="D235" i="13"/>
  <c r="C235" i="13"/>
  <c r="B235" i="13"/>
  <c r="A235" i="13"/>
  <c r="D234" i="13"/>
  <c r="C234" i="13"/>
  <c r="B234" i="13"/>
  <c r="A234" i="13"/>
  <c r="D233" i="13"/>
  <c r="C233" i="13"/>
  <c r="B233" i="13"/>
  <c r="A233" i="13"/>
  <c r="D232" i="13"/>
  <c r="C232" i="13"/>
  <c r="B232" i="13"/>
  <c r="A232" i="13"/>
  <c r="D231" i="13"/>
  <c r="C231" i="13"/>
  <c r="B231" i="13"/>
  <c r="A231" i="13"/>
  <c r="D230" i="13"/>
  <c r="C230" i="13"/>
  <c r="B230" i="13"/>
  <c r="A230" i="13"/>
  <c r="D229" i="13"/>
  <c r="C229" i="13"/>
  <c r="B229" i="13"/>
  <c r="A229" i="13"/>
  <c r="D228" i="13"/>
  <c r="C228" i="13"/>
  <c r="B228" i="13"/>
  <c r="A228" i="13"/>
  <c r="D227" i="13"/>
  <c r="C227" i="13"/>
  <c r="B227" i="13"/>
  <c r="A227" i="13"/>
  <c r="D226" i="13"/>
  <c r="C226" i="13"/>
  <c r="B226" i="13"/>
  <c r="A226" i="13"/>
  <c r="D225" i="13"/>
  <c r="C225" i="13"/>
  <c r="B225" i="13"/>
  <c r="A225" i="13"/>
  <c r="D224" i="13"/>
  <c r="C224" i="13"/>
  <c r="B224" i="13"/>
  <c r="A224" i="13"/>
  <c r="D223" i="13"/>
  <c r="C223" i="13"/>
  <c r="B223" i="13"/>
  <c r="A223" i="13"/>
  <c r="D222" i="13"/>
  <c r="C222" i="13"/>
  <c r="B222" i="13"/>
  <c r="A222" i="13"/>
  <c r="D221" i="13"/>
  <c r="C221" i="13"/>
  <c r="B221" i="13"/>
  <c r="A221" i="13"/>
  <c r="D220" i="13"/>
  <c r="C220" i="13"/>
  <c r="B220" i="13"/>
  <c r="A220" i="13"/>
  <c r="D219" i="13"/>
  <c r="C219" i="13"/>
  <c r="B219" i="13"/>
  <c r="A219" i="13"/>
  <c r="D218" i="13"/>
  <c r="C218" i="13"/>
  <c r="B218" i="13"/>
  <c r="A218" i="13"/>
  <c r="D217" i="13"/>
  <c r="C217" i="13"/>
  <c r="B217" i="13"/>
  <c r="A217" i="13"/>
  <c r="D216" i="13"/>
  <c r="C216" i="13"/>
  <c r="B216" i="13"/>
  <c r="A216" i="13"/>
  <c r="D215" i="13"/>
  <c r="C215" i="13"/>
  <c r="B215" i="13"/>
  <c r="A215" i="13"/>
  <c r="D214" i="13"/>
  <c r="C214" i="13"/>
  <c r="B214" i="13"/>
  <c r="A214" i="13"/>
  <c r="D213" i="13"/>
  <c r="C213" i="13"/>
  <c r="B213" i="13"/>
  <c r="A213" i="13"/>
  <c r="D212" i="13"/>
  <c r="C212" i="13"/>
  <c r="B212" i="13"/>
  <c r="A212" i="13"/>
  <c r="D211" i="13"/>
  <c r="C211" i="13"/>
  <c r="B211" i="13"/>
  <c r="A211" i="13"/>
  <c r="D210" i="13"/>
  <c r="C210" i="13"/>
  <c r="B210" i="13"/>
  <c r="A210" i="13"/>
  <c r="D209" i="13"/>
  <c r="C209" i="13"/>
  <c r="B209" i="13"/>
  <c r="A209" i="13"/>
  <c r="D208" i="13"/>
  <c r="C208" i="13"/>
  <c r="B208" i="13"/>
  <c r="A208" i="13"/>
  <c r="D207" i="13"/>
  <c r="C207" i="13"/>
  <c r="B207" i="13"/>
  <c r="A207" i="13"/>
  <c r="D206" i="13"/>
  <c r="C206" i="13"/>
  <c r="B206" i="13"/>
  <c r="A206" i="13"/>
  <c r="D205" i="13"/>
  <c r="C205" i="13"/>
  <c r="B205" i="13"/>
  <c r="A205" i="13"/>
  <c r="D204" i="13"/>
  <c r="C204" i="13"/>
  <c r="B204" i="13"/>
  <c r="A204" i="13"/>
  <c r="D203" i="13"/>
  <c r="C203" i="13"/>
  <c r="B203" i="13"/>
  <c r="A203" i="13"/>
  <c r="D202" i="13"/>
  <c r="C202" i="13"/>
  <c r="B202" i="13"/>
  <c r="A202" i="13"/>
  <c r="D201" i="13"/>
  <c r="C201" i="13"/>
  <c r="B201" i="13"/>
  <c r="A201" i="13"/>
  <c r="D200" i="13"/>
  <c r="C200" i="13"/>
  <c r="B200" i="13"/>
  <c r="A200" i="13"/>
  <c r="D199" i="13"/>
  <c r="C199" i="13"/>
  <c r="B199" i="13"/>
  <c r="A199" i="13"/>
  <c r="D198" i="13"/>
  <c r="C198" i="13"/>
  <c r="B198" i="13"/>
  <c r="A198" i="13"/>
  <c r="D197" i="13"/>
  <c r="C197" i="13"/>
  <c r="B197" i="13"/>
  <c r="A197" i="13"/>
  <c r="D196" i="13"/>
  <c r="C196" i="13"/>
  <c r="B196" i="13"/>
  <c r="A196" i="13"/>
  <c r="D195" i="13"/>
  <c r="C195" i="13"/>
  <c r="B195" i="13"/>
  <c r="A195" i="13"/>
  <c r="D194" i="13"/>
  <c r="C194" i="13"/>
  <c r="B194" i="13"/>
  <c r="A194" i="13"/>
  <c r="D193" i="13"/>
  <c r="C193" i="13"/>
  <c r="B193" i="13"/>
  <c r="A193" i="13"/>
  <c r="D192" i="13"/>
  <c r="C192" i="13"/>
  <c r="B192" i="13"/>
  <c r="A192" i="13"/>
  <c r="D191" i="13"/>
  <c r="C191" i="13"/>
  <c r="B191" i="13"/>
  <c r="A191" i="13"/>
  <c r="D190" i="13"/>
  <c r="C190" i="13"/>
  <c r="B190" i="13"/>
  <c r="A190" i="13"/>
  <c r="D189" i="13"/>
  <c r="C189" i="13"/>
  <c r="B189" i="13"/>
  <c r="A189" i="13"/>
  <c r="D188" i="13"/>
  <c r="C188" i="13"/>
  <c r="B188" i="13"/>
  <c r="A188" i="13"/>
  <c r="D187" i="13"/>
  <c r="C187" i="13"/>
  <c r="B187" i="13"/>
  <c r="A187" i="13"/>
  <c r="D186" i="13"/>
  <c r="C186" i="13"/>
  <c r="B186" i="13"/>
  <c r="A186" i="13"/>
  <c r="C185" i="13"/>
  <c r="B185" i="13"/>
  <c r="A185" i="13"/>
  <c r="D184" i="13"/>
  <c r="C184" i="13"/>
  <c r="B184" i="13"/>
  <c r="A184" i="13"/>
  <c r="D183" i="13"/>
  <c r="C183" i="13"/>
  <c r="B183" i="13"/>
  <c r="A183" i="13"/>
  <c r="D182" i="13"/>
  <c r="C182" i="13"/>
  <c r="B182" i="13"/>
  <c r="A182" i="13"/>
  <c r="D181" i="13"/>
  <c r="C181" i="13"/>
  <c r="B181" i="13"/>
  <c r="A181" i="13"/>
  <c r="D180" i="13"/>
  <c r="C180" i="13"/>
  <c r="B180" i="13"/>
  <c r="A180" i="13"/>
  <c r="D179" i="13"/>
  <c r="C179" i="13"/>
  <c r="B179" i="13"/>
  <c r="A179" i="13"/>
  <c r="D178" i="13"/>
  <c r="C178" i="13"/>
  <c r="B178" i="13"/>
  <c r="A178" i="13"/>
  <c r="D177" i="13"/>
  <c r="C177" i="13"/>
  <c r="B177" i="13"/>
  <c r="A177" i="13"/>
  <c r="D176" i="13"/>
  <c r="C176" i="13"/>
  <c r="B176" i="13"/>
  <c r="A176" i="13"/>
  <c r="D175" i="13"/>
  <c r="C175" i="13"/>
  <c r="B175" i="13"/>
  <c r="A175" i="13"/>
  <c r="D174" i="13"/>
  <c r="C174" i="13"/>
  <c r="B174" i="13"/>
  <c r="A174" i="13"/>
  <c r="D173" i="13"/>
  <c r="C173" i="13"/>
  <c r="B173" i="13"/>
  <c r="A173" i="13"/>
  <c r="D172" i="13"/>
  <c r="C172" i="13"/>
  <c r="B172" i="13"/>
  <c r="A172" i="13"/>
  <c r="D171" i="13"/>
  <c r="C171" i="13"/>
  <c r="B171" i="13"/>
  <c r="A171" i="13"/>
  <c r="D170" i="13"/>
  <c r="C170" i="13"/>
  <c r="B170" i="13"/>
  <c r="A170" i="13"/>
  <c r="D169" i="13"/>
  <c r="C169" i="13"/>
  <c r="B169" i="13"/>
  <c r="A169" i="13"/>
  <c r="D168" i="13"/>
  <c r="C168" i="13"/>
  <c r="B168" i="13"/>
  <c r="A168" i="13"/>
  <c r="D167" i="13"/>
  <c r="C167" i="13"/>
  <c r="B167" i="13"/>
  <c r="A167" i="13"/>
  <c r="D166" i="13"/>
  <c r="C166" i="13"/>
  <c r="B166" i="13"/>
  <c r="A166" i="13"/>
  <c r="D165" i="13"/>
  <c r="C165" i="13"/>
  <c r="B165" i="13"/>
  <c r="A165" i="13"/>
  <c r="D164" i="13"/>
  <c r="C164" i="13"/>
  <c r="B164" i="13"/>
  <c r="A164" i="13"/>
  <c r="D163" i="13"/>
  <c r="C163" i="13"/>
  <c r="B163" i="13"/>
  <c r="A163" i="13"/>
  <c r="D162" i="13"/>
  <c r="C162" i="13"/>
  <c r="B162" i="13"/>
  <c r="A162" i="13"/>
  <c r="B161" i="13"/>
  <c r="A161" i="13"/>
  <c r="D160" i="13"/>
  <c r="C160" i="13"/>
  <c r="B160" i="13"/>
  <c r="A160" i="13"/>
  <c r="D159" i="13"/>
  <c r="C159" i="13"/>
  <c r="B159" i="13"/>
  <c r="A159" i="13"/>
  <c r="D158" i="13"/>
  <c r="C158" i="13"/>
  <c r="B158" i="13"/>
  <c r="A158" i="13"/>
  <c r="D157" i="13"/>
  <c r="C157" i="13"/>
  <c r="B157" i="13"/>
  <c r="A157" i="13"/>
  <c r="D156" i="13"/>
  <c r="C156" i="13"/>
  <c r="B156" i="13"/>
  <c r="A156" i="13"/>
  <c r="D155" i="13"/>
  <c r="C155" i="13"/>
  <c r="B155" i="13"/>
  <c r="A155" i="13"/>
  <c r="D154" i="13"/>
  <c r="C154" i="13"/>
  <c r="B154" i="13"/>
  <c r="A154" i="13"/>
  <c r="D153" i="13"/>
  <c r="C153" i="13"/>
  <c r="B153" i="13"/>
  <c r="A153" i="13"/>
  <c r="D152" i="13"/>
  <c r="C152" i="13"/>
  <c r="B152" i="13"/>
  <c r="A152" i="13"/>
  <c r="D151" i="13"/>
  <c r="C151" i="13"/>
  <c r="B151" i="13"/>
  <c r="A151" i="13"/>
  <c r="D150" i="13"/>
  <c r="C150" i="13"/>
  <c r="B150" i="13"/>
  <c r="A150" i="13"/>
  <c r="D149" i="13"/>
  <c r="C149" i="13"/>
  <c r="B149" i="13"/>
  <c r="A149" i="13"/>
  <c r="D148" i="13"/>
  <c r="C148" i="13"/>
  <c r="B148" i="13"/>
  <c r="A148" i="13"/>
  <c r="D147" i="13"/>
  <c r="C147" i="13"/>
  <c r="B147" i="13"/>
  <c r="A147" i="13"/>
  <c r="D146" i="13"/>
  <c r="C146" i="13"/>
  <c r="B146" i="13"/>
  <c r="A146" i="13"/>
  <c r="D145" i="13"/>
  <c r="C145" i="13"/>
  <c r="B145" i="13"/>
  <c r="A145" i="13"/>
  <c r="D144" i="13"/>
  <c r="C144" i="13"/>
  <c r="B144" i="13"/>
  <c r="A144" i="13"/>
  <c r="D143" i="13"/>
  <c r="C143" i="13"/>
  <c r="B143" i="13"/>
  <c r="A143" i="13"/>
  <c r="D142" i="13"/>
  <c r="C142" i="13"/>
  <c r="B142" i="13"/>
  <c r="A142" i="13"/>
  <c r="D141" i="13"/>
  <c r="C141" i="13"/>
  <c r="B141" i="13"/>
  <c r="A141" i="13"/>
  <c r="D140" i="13"/>
  <c r="C140" i="13"/>
  <c r="B140" i="13"/>
  <c r="A140" i="13"/>
  <c r="B139" i="13"/>
  <c r="A139" i="13"/>
  <c r="D138" i="13"/>
  <c r="C138" i="13"/>
  <c r="B138" i="13"/>
  <c r="A138" i="13"/>
  <c r="D137" i="13"/>
  <c r="C137" i="13"/>
  <c r="B137" i="13"/>
  <c r="A137" i="13"/>
  <c r="D136" i="13"/>
  <c r="C136" i="13"/>
  <c r="B136" i="13"/>
  <c r="A136" i="13"/>
  <c r="D135" i="13"/>
  <c r="C135" i="13"/>
  <c r="B135" i="13"/>
  <c r="A135" i="13"/>
  <c r="D134" i="13"/>
  <c r="C134" i="13"/>
  <c r="B134" i="13"/>
  <c r="A134" i="13"/>
  <c r="D133" i="13"/>
  <c r="C133" i="13"/>
  <c r="B133" i="13"/>
  <c r="A133" i="13"/>
  <c r="D132" i="13"/>
  <c r="C132" i="13"/>
  <c r="B132" i="13"/>
  <c r="A132" i="13"/>
  <c r="D131" i="13"/>
  <c r="C131" i="13"/>
  <c r="B131" i="13"/>
  <c r="A131" i="13"/>
  <c r="D130" i="13"/>
  <c r="C130" i="13"/>
  <c r="B130" i="13"/>
  <c r="A130" i="13"/>
  <c r="D129" i="13"/>
  <c r="C129" i="13"/>
  <c r="B129" i="13"/>
  <c r="A129" i="13"/>
  <c r="D128" i="13"/>
  <c r="C128" i="13"/>
  <c r="B128" i="13"/>
  <c r="A128" i="13"/>
  <c r="D127" i="13"/>
  <c r="C127" i="13"/>
  <c r="B127" i="13"/>
  <c r="A127" i="13"/>
  <c r="D126" i="13"/>
  <c r="C126" i="13"/>
  <c r="B126" i="13"/>
  <c r="A126" i="13"/>
  <c r="D125" i="13"/>
  <c r="C125" i="13"/>
  <c r="B125" i="13"/>
  <c r="A125" i="13"/>
  <c r="D124" i="13"/>
  <c r="C124" i="13"/>
  <c r="B124" i="13"/>
  <c r="A124" i="13"/>
  <c r="D123" i="13"/>
  <c r="C123" i="13"/>
  <c r="B123" i="13"/>
  <c r="A123" i="13"/>
  <c r="D122" i="13"/>
  <c r="C122" i="13"/>
  <c r="B122" i="13"/>
  <c r="A122" i="13"/>
  <c r="D121" i="13"/>
  <c r="C121" i="13"/>
  <c r="B121" i="13"/>
  <c r="A121" i="13"/>
  <c r="D120" i="13"/>
  <c r="C120" i="13"/>
  <c r="B120" i="13"/>
  <c r="A120" i="13"/>
  <c r="D119" i="13"/>
  <c r="C119" i="13"/>
  <c r="B119" i="13"/>
  <c r="A119" i="13"/>
  <c r="D118" i="13"/>
  <c r="C118" i="13"/>
  <c r="B118" i="13"/>
  <c r="A118" i="13"/>
  <c r="D117" i="13"/>
  <c r="C117" i="13"/>
  <c r="B117" i="13"/>
  <c r="A117" i="13"/>
  <c r="D116" i="13"/>
  <c r="C116" i="13"/>
  <c r="B116" i="13"/>
  <c r="A116" i="13"/>
  <c r="D115" i="13"/>
  <c r="C115" i="13"/>
  <c r="B115" i="13"/>
  <c r="A115" i="13"/>
  <c r="D114" i="13"/>
  <c r="C114" i="13"/>
  <c r="B114" i="13"/>
  <c r="A114" i="13"/>
  <c r="D113" i="13"/>
  <c r="C113" i="13"/>
  <c r="B113" i="13"/>
  <c r="A113" i="13"/>
  <c r="D112" i="13"/>
  <c r="C112" i="13"/>
  <c r="B112" i="13"/>
  <c r="A112" i="13"/>
  <c r="D111" i="13"/>
  <c r="C111" i="13"/>
  <c r="B111" i="13"/>
  <c r="A111" i="13"/>
  <c r="D110" i="13"/>
  <c r="C110" i="13"/>
  <c r="B110" i="13"/>
  <c r="A110" i="13"/>
  <c r="D109" i="13"/>
  <c r="C109" i="13"/>
  <c r="B109" i="13"/>
  <c r="A109" i="13"/>
  <c r="D108" i="13"/>
  <c r="C108" i="13"/>
  <c r="B108" i="13"/>
  <c r="A108" i="13"/>
  <c r="D107" i="13"/>
  <c r="C107" i="13"/>
  <c r="B107" i="13"/>
  <c r="A107" i="13"/>
  <c r="D106" i="13"/>
  <c r="C106" i="13"/>
  <c r="B106" i="13"/>
  <c r="A106" i="13"/>
  <c r="D105" i="13"/>
  <c r="C105" i="13"/>
  <c r="B105" i="13"/>
  <c r="A105" i="13"/>
  <c r="D104" i="13"/>
  <c r="C104" i="13"/>
  <c r="B104" i="13"/>
  <c r="A104" i="13"/>
  <c r="D103" i="13"/>
  <c r="C103" i="13"/>
  <c r="B103" i="13"/>
  <c r="A103" i="13"/>
  <c r="D102" i="13"/>
  <c r="C102" i="13"/>
  <c r="B102" i="13"/>
  <c r="A102" i="13"/>
  <c r="D101" i="13"/>
  <c r="C101" i="13"/>
  <c r="B101" i="13"/>
  <c r="A101" i="13"/>
  <c r="D100" i="13"/>
  <c r="C100" i="13"/>
  <c r="B100" i="13"/>
  <c r="A100" i="13"/>
  <c r="D99" i="13"/>
  <c r="C99" i="13"/>
  <c r="B99" i="13"/>
  <c r="A99" i="13"/>
  <c r="D98" i="13"/>
  <c r="C98" i="13"/>
  <c r="B98" i="13"/>
  <c r="A98" i="13"/>
  <c r="D97" i="13"/>
  <c r="C97" i="13"/>
  <c r="B97" i="13"/>
  <c r="A97" i="13"/>
  <c r="D96" i="13"/>
  <c r="C96" i="13"/>
  <c r="B96" i="13"/>
  <c r="A96" i="13"/>
  <c r="D95" i="13"/>
  <c r="C95" i="13"/>
  <c r="B95" i="13"/>
  <c r="A95" i="13"/>
  <c r="D94" i="13"/>
  <c r="C94" i="13"/>
  <c r="B94" i="13"/>
  <c r="A94" i="13"/>
  <c r="D93" i="13"/>
  <c r="C93" i="13"/>
  <c r="B93" i="13"/>
  <c r="A93" i="13"/>
  <c r="D92" i="13"/>
  <c r="C92" i="13"/>
  <c r="B92" i="13"/>
  <c r="A92" i="13"/>
  <c r="D91" i="13"/>
  <c r="C91" i="13"/>
  <c r="B91" i="13"/>
  <c r="A91" i="13"/>
  <c r="D90" i="13"/>
  <c r="C90" i="13"/>
  <c r="B90" i="13"/>
  <c r="A90" i="13"/>
  <c r="D89" i="13"/>
  <c r="C89" i="13"/>
  <c r="B89" i="13"/>
  <c r="A89" i="13"/>
  <c r="D88" i="13"/>
  <c r="C88" i="13"/>
  <c r="B88" i="13"/>
  <c r="A88" i="13"/>
  <c r="D87" i="13"/>
  <c r="C87" i="13"/>
  <c r="B87" i="13"/>
  <c r="A87" i="13"/>
  <c r="D86" i="13"/>
  <c r="C86" i="13"/>
  <c r="B86" i="13"/>
  <c r="A86" i="13"/>
  <c r="D85" i="13"/>
  <c r="C85" i="13"/>
  <c r="B85" i="13"/>
  <c r="A85" i="13"/>
  <c r="D84" i="13"/>
  <c r="C84" i="13"/>
  <c r="B84" i="13"/>
  <c r="A84" i="13"/>
  <c r="D83" i="13"/>
  <c r="C83" i="13"/>
  <c r="B83" i="13"/>
  <c r="A83" i="13"/>
  <c r="D82" i="13"/>
  <c r="C82" i="13"/>
  <c r="B82" i="13"/>
  <c r="A82" i="13"/>
  <c r="D81" i="13"/>
  <c r="C81" i="13"/>
  <c r="B81" i="13"/>
  <c r="A81" i="13"/>
  <c r="D80" i="13"/>
  <c r="C80" i="13"/>
  <c r="B80" i="13"/>
  <c r="A80" i="13"/>
  <c r="D79" i="13"/>
  <c r="C79" i="13"/>
  <c r="B79" i="13"/>
  <c r="A79" i="13"/>
  <c r="D78" i="13"/>
  <c r="C78" i="13"/>
  <c r="B78" i="13"/>
  <c r="A78" i="13"/>
  <c r="D77" i="13"/>
  <c r="C77" i="13"/>
  <c r="B77" i="13"/>
  <c r="A77" i="13"/>
  <c r="D76" i="13"/>
  <c r="C76" i="13"/>
  <c r="B76" i="13"/>
  <c r="A76" i="13"/>
  <c r="D75" i="13"/>
  <c r="C75" i="13"/>
  <c r="B75" i="13"/>
  <c r="A75" i="13"/>
  <c r="D74" i="13"/>
  <c r="C74" i="13"/>
  <c r="B74" i="13"/>
  <c r="A74" i="13"/>
  <c r="D73" i="13"/>
  <c r="C73" i="13"/>
  <c r="B73" i="13"/>
  <c r="A73" i="13"/>
  <c r="D72" i="13"/>
  <c r="C72" i="13"/>
  <c r="B72" i="13"/>
  <c r="A72" i="13"/>
  <c r="D71" i="13"/>
  <c r="C71" i="13"/>
  <c r="B71" i="13"/>
  <c r="A71" i="13"/>
  <c r="D70" i="13"/>
  <c r="C70" i="13"/>
  <c r="B70" i="13"/>
  <c r="A70" i="13"/>
  <c r="D69" i="13"/>
  <c r="C69" i="13"/>
  <c r="B69" i="13"/>
  <c r="A69" i="13"/>
  <c r="D68" i="13"/>
  <c r="C68" i="13"/>
  <c r="B68" i="13"/>
  <c r="A68" i="13"/>
  <c r="D67" i="13"/>
  <c r="C67" i="13"/>
  <c r="B67" i="13"/>
  <c r="A67" i="13"/>
  <c r="D66" i="13"/>
  <c r="C66" i="13"/>
  <c r="B66" i="13"/>
  <c r="A66" i="13"/>
  <c r="D65" i="13"/>
  <c r="C65" i="13"/>
  <c r="B65" i="13"/>
  <c r="A65" i="13"/>
  <c r="D64" i="13"/>
  <c r="C64" i="13"/>
  <c r="B64" i="13"/>
  <c r="A64" i="13"/>
  <c r="D63" i="13"/>
  <c r="C63" i="13"/>
  <c r="B63" i="13"/>
  <c r="A63" i="13"/>
  <c r="D62" i="13"/>
  <c r="C62" i="13"/>
  <c r="B62" i="13"/>
  <c r="A62" i="13"/>
  <c r="D61" i="13"/>
  <c r="C61" i="13"/>
  <c r="B61" i="13"/>
  <c r="A61" i="13"/>
  <c r="D60" i="13"/>
  <c r="C60" i="13"/>
  <c r="B60" i="13"/>
  <c r="A60" i="13"/>
  <c r="D59" i="13"/>
  <c r="C59" i="13"/>
  <c r="B59" i="13"/>
  <c r="A59" i="13"/>
  <c r="D58" i="13"/>
  <c r="C58" i="13"/>
  <c r="B58" i="13"/>
  <c r="A58" i="13"/>
  <c r="D57" i="13"/>
  <c r="C57" i="13"/>
  <c r="B57" i="13"/>
  <c r="A57" i="13"/>
  <c r="D56" i="13"/>
  <c r="C56" i="13"/>
  <c r="B56" i="13"/>
  <c r="A56" i="13"/>
  <c r="D55" i="13"/>
  <c r="C55" i="13"/>
  <c r="B55" i="13"/>
  <c r="A55" i="13"/>
  <c r="D54" i="13"/>
  <c r="C54" i="13"/>
  <c r="B54" i="13"/>
  <c r="A54" i="13"/>
  <c r="D53" i="13"/>
  <c r="C53" i="13"/>
  <c r="B53" i="13"/>
  <c r="A53" i="13"/>
  <c r="D52" i="13"/>
  <c r="C52" i="13"/>
  <c r="B52" i="13"/>
  <c r="A52" i="13"/>
  <c r="D51" i="13"/>
  <c r="C51" i="13"/>
  <c r="B51" i="13"/>
  <c r="A51" i="13"/>
  <c r="D50" i="13"/>
  <c r="C50" i="13"/>
  <c r="B50" i="13"/>
  <c r="A50" i="13"/>
  <c r="D49" i="13"/>
  <c r="C49" i="13"/>
  <c r="B49" i="13"/>
  <c r="A49" i="13"/>
  <c r="D48" i="13"/>
  <c r="C48" i="13"/>
  <c r="B48" i="13"/>
  <c r="A48" i="13"/>
  <c r="D47" i="13"/>
  <c r="C47" i="13"/>
  <c r="B47" i="13"/>
  <c r="A47" i="13"/>
  <c r="D46" i="13"/>
  <c r="C46" i="13"/>
  <c r="B46" i="13"/>
  <c r="A46" i="13"/>
  <c r="D45" i="13"/>
  <c r="C45" i="13"/>
  <c r="B45" i="13"/>
  <c r="A45" i="13"/>
  <c r="D44" i="13"/>
  <c r="C44" i="13"/>
  <c r="B44" i="13"/>
  <c r="A44" i="13"/>
  <c r="D43" i="13"/>
  <c r="C43" i="13"/>
  <c r="B43" i="13"/>
  <c r="A43" i="13"/>
  <c r="D42" i="13"/>
  <c r="C42" i="13"/>
  <c r="B42" i="13"/>
  <c r="A42" i="13"/>
  <c r="D41" i="13"/>
  <c r="C41" i="13"/>
  <c r="B41" i="13"/>
  <c r="A41" i="13"/>
  <c r="D40" i="13"/>
  <c r="C40" i="13"/>
  <c r="B40" i="13"/>
  <c r="A40" i="13"/>
  <c r="D39" i="13"/>
  <c r="C39" i="13"/>
  <c r="B39" i="13"/>
  <c r="A39" i="13"/>
  <c r="D38" i="13"/>
  <c r="C38" i="13"/>
  <c r="B38" i="13"/>
  <c r="A38" i="13"/>
  <c r="D37" i="13"/>
  <c r="C37" i="13"/>
  <c r="B37" i="13"/>
  <c r="A37" i="13"/>
  <c r="D36" i="13"/>
  <c r="C36" i="13"/>
  <c r="B36" i="13"/>
  <c r="A36" i="13"/>
  <c r="D35" i="13"/>
  <c r="C35" i="13"/>
  <c r="B35" i="13"/>
  <c r="A35" i="13"/>
  <c r="D34" i="13"/>
  <c r="C34" i="13"/>
  <c r="B34" i="13"/>
  <c r="A34" i="13"/>
  <c r="D33" i="13"/>
  <c r="C33" i="13"/>
  <c r="B33" i="13"/>
  <c r="A33" i="13"/>
  <c r="D32" i="13"/>
  <c r="C32" i="13"/>
  <c r="B32" i="13"/>
  <c r="A32" i="13"/>
  <c r="D31" i="13"/>
  <c r="C31" i="13"/>
  <c r="B31" i="13"/>
  <c r="A31" i="13"/>
  <c r="D30" i="13"/>
  <c r="C30" i="13"/>
  <c r="B30" i="13"/>
  <c r="A30" i="13"/>
  <c r="D29" i="13"/>
  <c r="C29" i="13"/>
  <c r="B29" i="13"/>
  <c r="A29" i="13"/>
  <c r="D28" i="13"/>
  <c r="C28" i="13"/>
  <c r="B28" i="13"/>
  <c r="A28" i="13"/>
  <c r="D27" i="13"/>
  <c r="C27" i="13"/>
  <c r="B27" i="13"/>
  <c r="A27" i="13"/>
  <c r="D26" i="13"/>
  <c r="C26" i="13"/>
  <c r="B26" i="13"/>
  <c r="A26" i="13"/>
  <c r="D25" i="13"/>
  <c r="C25" i="13"/>
  <c r="B25" i="13"/>
  <c r="A25" i="13"/>
  <c r="D24" i="13"/>
  <c r="C24" i="13"/>
  <c r="B24" i="13"/>
  <c r="A24" i="13"/>
  <c r="D23" i="13"/>
  <c r="C23" i="13"/>
  <c r="B23" i="13"/>
  <c r="A23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D19" i="13"/>
  <c r="C19" i="13"/>
  <c r="B19" i="13"/>
  <c r="A19" i="13"/>
  <c r="D18" i="13"/>
  <c r="C18" i="13"/>
  <c r="B18" i="13"/>
  <c r="A18" i="13"/>
  <c r="D17" i="13"/>
  <c r="C17" i="13"/>
  <c r="B17" i="13"/>
  <c r="A17" i="13"/>
  <c r="D16" i="13"/>
  <c r="C16" i="13"/>
  <c r="B16" i="13"/>
  <c r="A16" i="13"/>
  <c r="D15" i="13"/>
  <c r="C15" i="13"/>
  <c r="B15" i="13"/>
  <c r="A15" i="13"/>
  <c r="D14" i="13"/>
  <c r="C14" i="13"/>
  <c r="B14" i="13"/>
  <c r="A14" i="13"/>
  <c r="D13" i="13"/>
  <c r="C13" i="13"/>
  <c r="B13" i="13"/>
  <c r="A13" i="13"/>
  <c r="D12" i="13"/>
  <c r="C12" i="13"/>
  <c r="B12" i="13"/>
  <c r="A12" i="13"/>
  <c r="D11" i="13"/>
  <c r="C11" i="13"/>
  <c r="B11" i="13"/>
  <c r="A11" i="13"/>
  <c r="D10" i="13"/>
  <c r="C10" i="13"/>
  <c r="B10" i="13"/>
  <c r="A10" i="13"/>
  <c r="D9" i="13"/>
  <c r="C9" i="13"/>
  <c r="B9" i="13"/>
  <c r="A9" i="13"/>
  <c r="D8" i="13"/>
  <c r="C8" i="13"/>
  <c r="B8" i="13"/>
  <c r="A8" i="13"/>
  <c r="E7" i="13"/>
  <c r="D7" i="13"/>
  <c r="C7" i="13"/>
  <c r="B7" i="13"/>
  <c r="A7" i="13"/>
  <c r="J6" i="13"/>
  <c r="I6" i="13"/>
  <c r="H6" i="13"/>
  <c r="G6" i="13"/>
  <c r="F6" i="13"/>
  <c r="E6" i="13"/>
  <c r="D6" i="13"/>
  <c r="C6" i="13"/>
  <c r="B6" i="13"/>
  <c r="A6" i="13"/>
  <c r="J5" i="13"/>
  <c r="F5" i="13"/>
  <c r="E5" i="13"/>
  <c r="D5" i="13"/>
  <c r="C5" i="13"/>
  <c r="B5" i="13"/>
  <c r="A5" i="13"/>
  <c r="J4" i="13"/>
  <c r="I4" i="13"/>
  <c r="H4" i="13"/>
  <c r="G4" i="13"/>
  <c r="F4" i="13"/>
  <c r="E4" i="13"/>
  <c r="D4" i="13"/>
  <c r="C4" i="13"/>
  <c r="B4" i="13"/>
  <c r="A4" i="13"/>
  <c r="J3" i="13"/>
  <c r="I3" i="13"/>
  <c r="H3" i="13"/>
  <c r="G3" i="13"/>
  <c r="F3" i="13"/>
  <c r="C3" i="13"/>
  <c r="B3" i="13"/>
  <c r="A3" i="13"/>
  <c r="D2" i="13"/>
  <c r="C2" i="13"/>
  <c r="B2" i="13"/>
  <c r="F1" i="13"/>
  <c r="C1" i="13"/>
  <c r="B1" i="13"/>
  <c r="A1" i="13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C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B10" i="12"/>
  <c r="A10" i="12"/>
  <c r="D9" i="12"/>
  <c r="C9" i="12"/>
  <c r="A9" i="12"/>
  <c r="D8" i="12"/>
  <c r="C8" i="12"/>
  <c r="B8" i="12"/>
  <c r="A8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C3" i="12"/>
  <c r="B3" i="12"/>
  <c r="A3" i="12"/>
  <c r="D2" i="12"/>
  <c r="C2" i="12"/>
  <c r="B2" i="12"/>
  <c r="F1" i="12"/>
  <c r="D1" i="12"/>
  <c r="C1" i="12"/>
  <c r="B1" i="12"/>
  <c r="A1" i="12"/>
  <c r="D350" i="11"/>
  <c r="C350" i="11"/>
  <c r="B350" i="11"/>
  <c r="A350" i="11"/>
  <c r="D349" i="11"/>
  <c r="C349" i="11"/>
  <c r="B349" i="11"/>
  <c r="A349" i="11"/>
  <c r="D348" i="11"/>
  <c r="C348" i="11"/>
  <c r="B348" i="11"/>
  <c r="A348" i="11"/>
  <c r="D347" i="11"/>
  <c r="C347" i="11"/>
  <c r="B347" i="11"/>
  <c r="A347" i="11"/>
  <c r="D346" i="11"/>
  <c r="C346" i="11"/>
  <c r="B346" i="11"/>
  <c r="A346" i="11"/>
  <c r="D345" i="11"/>
  <c r="C345" i="11"/>
  <c r="B345" i="11"/>
  <c r="A345" i="11"/>
  <c r="D344" i="11"/>
  <c r="C344" i="11"/>
  <c r="B344" i="11"/>
  <c r="A344" i="11"/>
  <c r="D343" i="11"/>
  <c r="C343" i="11"/>
  <c r="B343" i="11"/>
  <c r="A343" i="11"/>
  <c r="D342" i="11"/>
  <c r="C342" i="11"/>
  <c r="B342" i="11"/>
  <c r="A342" i="11"/>
  <c r="D341" i="11"/>
  <c r="C341" i="11"/>
  <c r="B341" i="11"/>
  <c r="A341" i="11"/>
  <c r="D340" i="11"/>
  <c r="C340" i="11"/>
  <c r="B340" i="11"/>
  <c r="A340" i="11"/>
  <c r="D339" i="11"/>
  <c r="C339" i="11"/>
  <c r="B339" i="11"/>
  <c r="A339" i="11"/>
  <c r="D338" i="11"/>
  <c r="C338" i="11"/>
  <c r="B338" i="11"/>
  <c r="A338" i="11"/>
  <c r="D337" i="11"/>
  <c r="C337" i="11"/>
  <c r="B337" i="11"/>
  <c r="A337" i="11"/>
  <c r="D336" i="11"/>
  <c r="C336" i="11"/>
  <c r="B336" i="11"/>
  <c r="A336" i="11"/>
  <c r="D335" i="11"/>
  <c r="C335" i="11"/>
  <c r="B335" i="11"/>
  <c r="A335" i="11"/>
  <c r="D334" i="11"/>
  <c r="C334" i="11"/>
  <c r="B334" i="11"/>
  <c r="A334" i="11"/>
  <c r="D333" i="11"/>
  <c r="C333" i="11"/>
  <c r="B333" i="11"/>
  <c r="A333" i="11"/>
  <c r="D332" i="11"/>
  <c r="C332" i="11"/>
  <c r="B332" i="11"/>
  <c r="A332" i="11"/>
  <c r="D331" i="11"/>
  <c r="C331" i="11"/>
  <c r="B331" i="11"/>
  <c r="A331" i="11"/>
  <c r="D330" i="11"/>
  <c r="C330" i="11"/>
  <c r="B330" i="11"/>
  <c r="A330" i="11"/>
  <c r="D329" i="11"/>
  <c r="C329" i="11"/>
  <c r="B329" i="11"/>
  <c r="A329" i="11"/>
  <c r="D328" i="11"/>
  <c r="C328" i="11"/>
  <c r="B328" i="11"/>
  <c r="A328" i="11"/>
  <c r="D327" i="11"/>
  <c r="C327" i="11"/>
  <c r="B327" i="11"/>
  <c r="A327" i="11"/>
  <c r="D326" i="11"/>
  <c r="C326" i="11"/>
  <c r="B326" i="11"/>
  <c r="A326" i="11"/>
  <c r="D325" i="11"/>
  <c r="C325" i="11"/>
  <c r="B325" i="11"/>
  <c r="A325" i="11"/>
  <c r="D324" i="11"/>
  <c r="C324" i="11"/>
  <c r="B324" i="11"/>
  <c r="A324" i="11"/>
  <c r="D323" i="11"/>
  <c r="C323" i="11"/>
  <c r="B323" i="11"/>
  <c r="A323" i="11"/>
  <c r="D322" i="11"/>
  <c r="C322" i="11"/>
  <c r="B322" i="11"/>
  <c r="A322" i="11"/>
  <c r="D321" i="11"/>
  <c r="C321" i="11"/>
  <c r="B321" i="11"/>
  <c r="A321" i="11"/>
  <c r="D320" i="11"/>
  <c r="C320" i="11"/>
  <c r="B320" i="11"/>
  <c r="A320" i="11"/>
  <c r="D319" i="11"/>
  <c r="C319" i="11"/>
  <c r="B319" i="11"/>
  <c r="A319" i="11"/>
  <c r="D318" i="11"/>
  <c r="C318" i="11"/>
  <c r="B318" i="11"/>
  <c r="A318" i="11"/>
  <c r="D317" i="11"/>
  <c r="C317" i="11"/>
  <c r="B317" i="11"/>
  <c r="A317" i="11"/>
  <c r="D316" i="11"/>
  <c r="C316" i="11"/>
  <c r="B316" i="11"/>
  <c r="A316" i="11"/>
  <c r="D315" i="11"/>
  <c r="C315" i="11"/>
  <c r="B315" i="11"/>
  <c r="A315" i="11"/>
  <c r="D314" i="11"/>
  <c r="C314" i="11"/>
  <c r="B314" i="11"/>
  <c r="A314" i="11"/>
  <c r="D313" i="11"/>
  <c r="C313" i="11"/>
  <c r="B313" i="11"/>
  <c r="A313" i="11"/>
  <c r="D312" i="11"/>
  <c r="C312" i="11"/>
  <c r="B312" i="11"/>
  <c r="A312" i="11"/>
  <c r="D311" i="11"/>
  <c r="C311" i="11"/>
  <c r="B311" i="11"/>
  <c r="A311" i="11"/>
  <c r="D310" i="11"/>
  <c r="C310" i="11"/>
  <c r="B310" i="11"/>
  <c r="A310" i="11"/>
  <c r="D309" i="11"/>
  <c r="C309" i="11"/>
  <c r="B309" i="11"/>
  <c r="A309" i="11"/>
  <c r="D308" i="11"/>
  <c r="C308" i="11"/>
  <c r="B308" i="11"/>
  <c r="A308" i="11"/>
  <c r="D307" i="11"/>
  <c r="C307" i="11"/>
  <c r="B307" i="11"/>
  <c r="A307" i="11"/>
  <c r="D306" i="11"/>
  <c r="C306" i="11"/>
  <c r="B306" i="11"/>
  <c r="A306" i="11"/>
  <c r="D305" i="11"/>
  <c r="C305" i="11"/>
  <c r="B305" i="11"/>
  <c r="A305" i="11"/>
  <c r="D304" i="11"/>
  <c r="C304" i="11"/>
  <c r="B304" i="11"/>
  <c r="A304" i="11"/>
  <c r="D303" i="11"/>
  <c r="C303" i="11"/>
  <c r="B303" i="11"/>
  <c r="A303" i="11"/>
  <c r="D302" i="11"/>
  <c r="C302" i="11"/>
  <c r="B302" i="11"/>
  <c r="A302" i="11"/>
  <c r="D301" i="11"/>
  <c r="C301" i="11"/>
  <c r="B301" i="11"/>
  <c r="A301" i="11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C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A9" i="11"/>
  <c r="D8" i="11"/>
  <c r="C8" i="11"/>
  <c r="B8" i="11"/>
  <c r="A8" i="11"/>
  <c r="E7" i="11"/>
  <c r="D7" i="11"/>
  <c r="C7" i="11"/>
  <c r="B7" i="11"/>
  <c r="A7" i="11"/>
  <c r="J6" i="11"/>
  <c r="I6" i="11"/>
  <c r="H6" i="11"/>
  <c r="G6" i="11"/>
  <c r="F6" i="11"/>
  <c r="E6" i="11"/>
  <c r="D6" i="11"/>
  <c r="C6" i="11"/>
  <c r="B6" i="11"/>
  <c r="A6" i="11"/>
  <c r="J5" i="11"/>
  <c r="F5" i="11"/>
  <c r="E5" i="11"/>
  <c r="D5" i="11"/>
  <c r="C5" i="11"/>
  <c r="B5" i="11"/>
  <c r="A5" i="11"/>
  <c r="J4" i="11"/>
  <c r="I4" i="11"/>
  <c r="H4" i="11"/>
  <c r="G4" i="11"/>
  <c r="F4" i="11"/>
  <c r="E4" i="11"/>
  <c r="D4" i="11"/>
  <c r="C4" i="11"/>
  <c r="B4" i="11"/>
  <c r="A4" i="11"/>
  <c r="J3" i="11"/>
  <c r="I3" i="11"/>
  <c r="H3" i="11"/>
  <c r="G3" i="11"/>
  <c r="F3" i="11"/>
  <c r="C3" i="11"/>
  <c r="B3" i="11"/>
  <c r="A3" i="11"/>
  <c r="D2" i="11"/>
  <c r="C2" i="11"/>
  <c r="F1" i="11"/>
  <c r="D1" i="11"/>
  <c r="C1" i="11"/>
  <c r="A1" i="11"/>
  <c r="D350" i="10"/>
  <c r="C350" i="10"/>
  <c r="B350" i="10"/>
  <c r="A350" i="10"/>
  <c r="D349" i="10"/>
  <c r="C349" i="10"/>
  <c r="B349" i="10"/>
  <c r="A349" i="10"/>
  <c r="D348" i="10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D344" i="10"/>
  <c r="C344" i="10"/>
  <c r="B344" i="10"/>
  <c r="A344" i="10"/>
  <c r="D343" i="10"/>
  <c r="C343" i="10"/>
  <c r="B343" i="10"/>
  <c r="A343" i="10"/>
  <c r="D342" i="10"/>
  <c r="C342" i="10"/>
  <c r="B342" i="10"/>
  <c r="A342" i="10"/>
  <c r="D341" i="10"/>
  <c r="C341" i="10"/>
  <c r="B341" i="10"/>
  <c r="A341" i="10"/>
  <c r="D340" i="10"/>
  <c r="C340" i="10"/>
  <c r="B340" i="10"/>
  <c r="A340" i="10"/>
  <c r="D339" i="10"/>
  <c r="C339" i="10"/>
  <c r="B339" i="10"/>
  <c r="A339" i="10"/>
  <c r="D338" i="10"/>
  <c r="C338" i="10"/>
  <c r="B338" i="10"/>
  <c r="A338" i="10"/>
  <c r="D337" i="10"/>
  <c r="C337" i="10"/>
  <c r="B337" i="10"/>
  <c r="A337" i="10"/>
  <c r="D336" i="10"/>
  <c r="C336" i="10"/>
  <c r="B336" i="10"/>
  <c r="A336" i="10"/>
  <c r="D335" i="10"/>
  <c r="C335" i="10"/>
  <c r="B335" i="10"/>
  <c r="A335" i="10"/>
  <c r="D334" i="10"/>
  <c r="C334" i="10"/>
  <c r="B334" i="10"/>
  <c r="A334" i="10"/>
  <c r="D333" i="10"/>
  <c r="C333" i="10"/>
  <c r="B333" i="10"/>
  <c r="A333" i="10"/>
  <c r="D332" i="10"/>
  <c r="C332" i="10"/>
  <c r="B332" i="10"/>
  <c r="A332" i="10"/>
  <c r="D331" i="10"/>
  <c r="C331" i="10"/>
  <c r="B331" i="10"/>
  <c r="A331" i="10"/>
  <c r="D330" i="10"/>
  <c r="C330" i="10"/>
  <c r="B330" i="10"/>
  <c r="A330" i="10"/>
  <c r="D329" i="10"/>
  <c r="C329" i="10"/>
  <c r="B329" i="10"/>
  <c r="A329" i="10"/>
  <c r="D328" i="10"/>
  <c r="C328" i="10"/>
  <c r="B328" i="10"/>
  <c r="A328" i="10"/>
  <c r="D327" i="10"/>
  <c r="C327" i="10"/>
  <c r="B327" i="10"/>
  <c r="A327" i="10"/>
  <c r="D326" i="10"/>
  <c r="C326" i="10"/>
  <c r="B326" i="10"/>
  <c r="A326" i="10"/>
  <c r="D325" i="10"/>
  <c r="C325" i="10"/>
  <c r="B325" i="10"/>
  <c r="A325" i="10"/>
  <c r="D324" i="10"/>
  <c r="C324" i="10"/>
  <c r="B324" i="10"/>
  <c r="A324" i="10"/>
  <c r="D323" i="10"/>
  <c r="C323" i="10"/>
  <c r="B323" i="10"/>
  <c r="A323" i="10"/>
  <c r="D322" i="10"/>
  <c r="C322" i="10"/>
  <c r="B322" i="10"/>
  <c r="A322" i="10"/>
  <c r="D321" i="10"/>
  <c r="C321" i="10"/>
  <c r="B321" i="10"/>
  <c r="A321" i="10"/>
  <c r="D320" i="10"/>
  <c r="C320" i="10"/>
  <c r="B320" i="10"/>
  <c r="A320" i="10"/>
  <c r="D319" i="10"/>
  <c r="C319" i="10"/>
  <c r="B319" i="10"/>
  <c r="A319" i="10"/>
  <c r="D318" i="10"/>
  <c r="C318" i="10"/>
  <c r="B318" i="10"/>
  <c r="A318" i="10"/>
  <c r="D317" i="10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D313" i="10"/>
  <c r="C313" i="10"/>
  <c r="B313" i="10"/>
  <c r="A313" i="10"/>
  <c r="D312" i="10"/>
  <c r="C312" i="10"/>
  <c r="B312" i="10"/>
  <c r="A312" i="10"/>
  <c r="D311" i="10"/>
  <c r="C311" i="10"/>
  <c r="B311" i="10"/>
  <c r="A311" i="10"/>
  <c r="D310" i="10"/>
  <c r="C310" i="10"/>
  <c r="B310" i="10"/>
  <c r="A310" i="10"/>
  <c r="D309" i="10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D305" i="10"/>
  <c r="C305" i="10"/>
  <c r="B305" i="10"/>
  <c r="A305" i="10"/>
  <c r="D304" i="10"/>
  <c r="C304" i="10"/>
  <c r="B304" i="10"/>
  <c r="A304" i="10"/>
  <c r="D303" i="10"/>
  <c r="C303" i="10"/>
  <c r="B303" i="10"/>
  <c r="A303" i="10"/>
  <c r="D302" i="10"/>
  <c r="C302" i="10"/>
  <c r="B302" i="10"/>
  <c r="A302" i="10"/>
  <c r="D301" i="10"/>
  <c r="C301" i="10"/>
  <c r="B301" i="10"/>
  <c r="A301" i="10"/>
  <c r="D300" i="10"/>
  <c r="C300" i="10"/>
  <c r="B300" i="10"/>
  <c r="A300" i="10"/>
  <c r="D299" i="10"/>
  <c r="C299" i="10"/>
  <c r="B299" i="10"/>
  <c r="A299" i="10"/>
  <c r="D298" i="10"/>
  <c r="C298" i="10"/>
  <c r="B298" i="10"/>
  <c r="A298" i="10"/>
  <c r="D297" i="10"/>
  <c r="C297" i="10"/>
  <c r="B297" i="10"/>
  <c r="A297" i="10"/>
  <c r="D296" i="10"/>
  <c r="C296" i="10"/>
  <c r="B296" i="10"/>
  <c r="A296" i="10"/>
  <c r="D295" i="10"/>
  <c r="C295" i="10"/>
  <c r="B295" i="10"/>
  <c r="A295" i="10"/>
  <c r="D294" i="10"/>
  <c r="C294" i="10"/>
  <c r="B294" i="10"/>
  <c r="A294" i="10"/>
  <c r="D293" i="10"/>
  <c r="C293" i="10"/>
  <c r="B293" i="10"/>
  <c r="A293" i="10"/>
  <c r="D292" i="10"/>
  <c r="C292" i="10"/>
  <c r="B292" i="10"/>
  <c r="A292" i="10"/>
  <c r="D291" i="10"/>
  <c r="C291" i="10"/>
  <c r="B291" i="10"/>
  <c r="A291" i="10"/>
  <c r="D290" i="10"/>
  <c r="C290" i="10"/>
  <c r="B290" i="10"/>
  <c r="A290" i="10"/>
  <c r="D289" i="10"/>
  <c r="C289" i="10"/>
  <c r="B289" i="10"/>
  <c r="A289" i="10"/>
  <c r="D288" i="10"/>
  <c r="C288" i="10"/>
  <c r="B288" i="10"/>
  <c r="A288" i="10"/>
  <c r="D287" i="10"/>
  <c r="C287" i="10"/>
  <c r="B287" i="10"/>
  <c r="A287" i="10"/>
  <c r="D286" i="10"/>
  <c r="C286" i="10"/>
  <c r="B286" i="10"/>
  <c r="A286" i="10"/>
  <c r="D285" i="10"/>
  <c r="C285" i="10"/>
  <c r="B285" i="10"/>
  <c r="A285" i="10"/>
  <c r="D284" i="10"/>
  <c r="C284" i="10"/>
  <c r="B284" i="10"/>
  <c r="A284" i="10"/>
  <c r="D283" i="10"/>
  <c r="C283" i="10"/>
  <c r="B283" i="10"/>
  <c r="A283" i="10"/>
  <c r="D282" i="10"/>
  <c r="C282" i="10"/>
  <c r="B282" i="10"/>
  <c r="A282" i="10"/>
  <c r="D281" i="10"/>
  <c r="C281" i="10"/>
  <c r="B281" i="10"/>
  <c r="A281" i="10"/>
  <c r="D280" i="10"/>
  <c r="C280" i="10"/>
  <c r="B280" i="10"/>
  <c r="A280" i="10"/>
  <c r="D279" i="10"/>
  <c r="C279" i="10"/>
  <c r="B279" i="10"/>
  <c r="A279" i="10"/>
  <c r="D278" i="10"/>
  <c r="C278" i="10"/>
  <c r="B278" i="10"/>
  <c r="A278" i="10"/>
  <c r="D277" i="10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D273" i="10"/>
  <c r="C273" i="10"/>
  <c r="B273" i="10"/>
  <c r="A273" i="10"/>
  <c r="D272" i="10"/>
  <c r="C272" i="10"/>
  <c r="B272" i="10"/>
  <c r="A272" i="10"/>
  <c r="D271" i="10"/>
  <c r="C271" i="10"/>
  <c r="B271" i="10"/>
  <c r="A271" i="10"/>
  <c r="D270" i="10"/>
  <c r="C270" i="10"/>
  <c r="A270" i="10"/>
  <c r="D269" i="10"/>
  <c r="C269" i="10"/>
  <c r="B269" i="10"/>
  <c r="A269" i="10"/>
  <c r="D268" i="10"/>
  <c r="C268" i="10"/>
  <c r="B268" i="10"/>
  <c r="A268" i="10"/>
  <c r="D267" i="10"/>
  <c r="C267" i="10"/>
  <c r="B267" i="10"/>
  <c r="A267" i="10"/>
  <c r="D266" i="10"/>
  <c r="C266" i="10"/>
  <c r="B266" i="10"/>
  <c r="A266" i="10"/>
  <c r="D265" i="10"/>
  <c r="C265" i="10"/>
  <c r="B265" i="10"/>
  <c r="A265" i="10"/>
  <c r="D264" i="10"/>
  <c r="C264" i="10"/>
  <c r="B264" i="10"/>
  <c r="A264" i="10"/>
  <c r="D263" i="10"/>
  <c r="C263" i="10"/>
  <c r="B263" i="10"/>
  <c r="A263" i="10"/>
  <c r="D262" i="10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D258" i="10"/>
  <c r="C258" i="10"/>
  <c r="B258" i="10"/>
  <c r="A258" i="10"/>
  <c r="D257" i="10"/>
  <c r="C257" i="10"/>
  <c r="B257" i="10"/>
  <c r="A257" i="10"/>
  <c r="D256" i="10"/>
  <c r="C256" i="10"/>
  <c r="B256" i="10"/>
  <c r="A256" i="10"/>
  <c r="D255" i="10"/>
  <c r="C255" i="10"/>
  <c r="B255" i="10"/>
  <c r="A255" i="10"/>
  <c r="D254" i="10"/>
  <c r="C254" i="10"/>
  <c r="B254" i="10"/>
  <c r="A254" i="10"/>
  <c r="D253" i="10"/>
  <c r="C253" i="10"/>
  <c r="B253" i="10"/>
  <c r="A253" i="10"/>
  <c r="D252" i="10"/>
  <c r="C252" i="10"/>
  <c r="B252" i="10"/>
  <c r="A252" i="10"/>
  <c r="D251" i="10"/>
  <c r="C251" i="10"/>
  <c r="B251" i="10"/>
  <c r="A251" i="10"/>
  <c r="D250" i="10"/>
  <c r="C250" i="10"/>
  <c r="B250" i="10"/>
  <c r="A250" i="10"/>
  <c r="D249" i="10"/>
  <c r="C249" i="10"/>
  <c r="B249" i="10"/>
  <c r="A249" i="10"/>
  <c r="D248" i="10"/>
  <c r="C248" i="10"/>
  <c r="B248" i="10"/>
  <c r="A248" i="10"/>
  <c r="D247" i="10"/>
  <c r="C247" i="10"/>
  <c r="B247" i="10"/>
  <c r="A247" i="10"/>
  <c r="D246" i="10"/>
  <c r="C246" i="10"/>
  <c r="B246" i="10"/>
  <c r="A246" i="10"/>
  <c r="D245" i="10"/>
  <c r="C245" i="10"/>
  <c r="B245" i="10"/>
  <c r="A245" i="10"/>
  <c r="D244" i="10"/>
  <c r="C244" i="10"/>
  <c r="B244" i="10"/>
  <c r="A244" i="10"/>
  <c r="D243" i="10"/>
  <c r="C243" i="10"/>
  <c r="B243" i="10"/>
  <c r="A243" i="10"/>
  <c r="D242" i="10"/>
  <c r="C242" i="10"/>
  <c r="B242" i="10"/>
  <c r="A242" i="10"/>
  <c r="D241" i="10"/>
  <c r="C241" i="10"/>
  <c r="B241" i="10"/>
  <c r="A241" i="10"/>
  <c r="D240" i="10"/>
  <c r="C240" i="10"/>
  <c r="B240" i="10"/>
  <c r="A240" i="10"/>
  <c r="D239" i="10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D235" i="10"/>
  <c r="C235" i="10"/>
  <c r="B235" i="10"/>
  <c r="A235" i="10"/>
  <c r="D234" i="10"/>
  <c r="C234" i="10"/>
  <c r="B234" i="10"/>
  <c r="A234" i="10"/>
  <c r="D233" i="10"/>
  <c r="C233" i="10"/>
  <c r="B233" i="10"/>
  <c r="A233" i="10"/>
  <c r="D232" i="10"/>
  <c r="C232" i="10"/>
  <c r="B232" i="10"/>
  <c r="A232" i="10"/>
  <c r="D231" i="10"/>
  <c r="C231" i="10"/>
  <c r="B231" i="10"/>
  <c r="A231" i="10"/>
  <c r="D230" i="10"/>
  <c r="C230" i="10"/>
  <c r="B230" i="10"/>
  <c r="A230" i="10"/>
  <c r="D229" i="10"/>
  <c r="C229" i="10"/>
  <c r="B229" i="10"/>
  <c r="A229" i="10"/>
  <c r="D228" i="10"/>
  <c r="C228" i="10"/>
  <c r="B228" i="10"/>
  <c r="A228" i="10"/>
  <c r="D227" i="10"/>
  <c r="C227" i="10"/>
  <c r="B227" i="10"/>
  <c r="A227" i="10"/>
  <c r="D226" i="10"/>
  <c r="C226" i="10"/>
  <c r="B226" i="10"/>
  <c r="A226" i="10"/>
  <c r="D225" i="10"/>
  <c r="C225" i="10"/>
  <c r="B225" i="10"/>
  <c r="A225" i="10"/>
  <c r="D224" i="10"/>
  <c r="C224" i="10"/>
  <c r="B224" i="10"/>
  <c r="A224" i="10"/>
  <c r="D223" i="10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D219" i="10"/>
  <c r="C219" i="10"/>
  <c r="B219" i="10"/>
  <c r="A219" i="10"/>
  <c r="D218" i="10"/>
  <c r="C218" i="10"/>
  <c r="B218" i="10"/>
  <c r="A218" i="10"/>
  <c r="D217" i="10"/>
  <c r="C217" i="10"/>
  <c r="B217" i="10"/>
  <c r="A217" i="10"/>
  <c r="D216" i="10"/>
  <c r="C216" i="10"/>
  <c r="B216" i="10"/>
  <c r="A216" i="10"/>
  <c r="D215" i="10"/>
  <c r="C215" i="10"/>
  <c r="B215" i="10"/>
  <c r="A215" i="10"/>
  <c r="D214" i="10"/>
  <c r="C214" i="10"/>
  <c r="B214" i="10"/>
  <c r="A214" i="10"/>
  <c r="D213" i="10"/>
  <c r="C213" i="10"/>
  <c r="B213" i="10"/>
  <c r="A213" i="10"/>
  <c r="D212" i="10"/>
  <c r="C212" i="10"/>
  <c r="B212" i="10"/>
  <c r="A212" i="10"/>
  <c r="D211" i="10"/>
  <c r="C211" i="10"/>
  <c r="B211" i="10"/>
  <c r="A211" i="10"/>
  <c r="D210" i="10"/>
  <c r="C210" i="10"/>
  <c r="B210" i="10"/>
  <c r="A210" i="10"/>
  <c r="D209" i="10"/>
  <c r="C209" i="10"/>
  <c r="B209" i="10"/>
  <c r="A209" i="10"/>
  <c r="D208" i="10"/>
  <c r="C208" i="10"/>
  <c r="B208" i="10"/>
  <c r="A208" i="10"/>
  <c r="D207" i="10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D203" i="10"/>
  <c r="C203" i="10"/>
  <c r="B203" i="10"/>
  <c r="A203" i="10"/>
  <c r="D202" i="10"/>
  <c r="C202" i="10"/>
  <c r="B202" i="10"/>
  <c r="A202" i="10"/>
  <c r="D201" i="10"/>
  <c r="C201" i="10"/>
  <c r="B201" i="10"/>
  <c r="A201" i="10"/>
  <c r="D200" i="10"/>
  <c r="C200" i="10"/>
  <c r="B200" i="10"/>
  <c r="A200" i="10"/>
  <c r="D199" i="10"/>
  <c r="C199" i="10"/>
  <c r="B199" i="10"/>
  <c r="A199" i="10"/>
  <c r="D198" i="10"/>
  <c r="C198" i="10"/>
  <c r="B198" i="10"/>
  <c r="A198" i="10"/>
  <c r="D197" i="10"/>
  <c r="C197" i="10"/>
  <c r="B197" i="10"/>
  <c r="A197" i="10"/>
  <c r="D196" i="10"/>
  <c r="C196" i="10"/>
  <c r="B196" i="10"/>
  <c r="A196" i="10"/>
  <c r="D195" i="10"/>
  <c r="C195" i="10"/>
  <c r="B195" i="10"/>
  <c r="A195" i="10"/>
  <c r="D194" i="10"/>
  <c r="C194" i="10"/>
  <c r="B194" i="10"/>
  <c r="A194" i="10"/>
  <c r="D193" i="10"/>
  <c r="C193" i="10"/>
  <c r="B193" i="10"/>
  <c r="A193" i="10"/>
  <c r="D192" i="10"/>
  <c r="C192" i="10"/>
  <c r="B192" i="10"/>
  <c r="A192" i="10"/>
  <c r="D191" i="10"/>
  <c r="C191" i="10"/>
  <c r="B191" i="10"/>
  <c r="A191" i="10"/>
  <c r="D190" i="10"/>
  <c r="C190" i="10"/>
  <c r="B190" i="10"/>
  <c r="A190" i="10"/>
  <c r="D189" i="10"/>
  <c r="C189" i="10"/>
  <c r="B189" i="10"/>
  <c r="A189" i="10"/>
  <c r="D188" i="10"/>
  <c r="C188" i="10"/>
  <c r="B188" i="10"/>
  <c r="A188" i="10"/>
  <c r="D187" i="10"/>
  <c r="C187" i="10"/>
  <c r="B187" i="10"/>
  <c r="A187" i="10"/>
  <c r="D186" i="10"/>
  <c r="C186" i="10"/>
  <c r="B186" i="10"/>
  <c r="A186" i="10"/>
  <c r="C185" i="10"/>
  <c r="A185" i="10"/>
  <c r="D184" i="10"/>
  <c r="C184" i="10"/>
  <c r="B184" i="10"/>
  <c r="A184" i="10"/>
  <c r="D183" i="10"/>
  <c r="C183" i="10"/>
  <c r="B183" i="10"/>
  <c r="A183" i="10"/>
  <c r="D182" i="10"/>
  <c r="C182" i="10"/>
  <c r="B182" i="10"/>
  <c r="A182" i="10"/>
  <c r="D181" i="10"/>
  <c r="C181" i="10"/>
  <c r="B181" i="10"/>
  <c r="A181" i="10"/>
  <c r="D180" i="10"/>
  <c r="C180" i="10"/>
  <c r="B180" i="10"/>
  <c r="A180" i="10"/>
  <c r="D179" i="10"/>
  <c r="C179" i="10"/>
  <c r="B179" i="10"/>
  <c r="A179" i="10"/>
  <c r="D178" i="10"/>
  <c r="C178" i="10"/>
  <c r="B178" i="10"/>
  <c r="A178" i="10"/>
  <c r="D177" i="10"/>
  <c r="C177" i="10"/>
  <c r="B177" i="10"/>
  <c r="A177" i="10"/>
  <c r="D176" i="10"/>
  <c r="C176" i="10"/>
  <c r="B176" i="10"/>
  <c r="A176" i="10"/>
  <c r="D175" i="10"/>
  <c r="C175" i="10"/>
  <c r="B175" i="10"/>
  <c r="A175" i="10"/>
  <c r="D174" i="10"/>
  <c r="C174" i="10"/>
  <c r="B174" i="10"/>
  <c r="A174" i="10"/>
  <c r="D173" i="10"/>
  <c r="C173" i="10"/>
  <c r="B173" i="10"/>
  <c r="A173" i="10"/>
  <c r="D172" i="10"/>
  <c r="C172" i="10"/>
  <c r="B172" i="10"/>
  <c r="A172" i="10"/>
  <c r="D171" i="10"/>
  <c r="C171" i="10"/>
  <c r="B171" i="10"/>
  <c r="A171" i="10"/>
  <c r="D170" i="10"/>
  <c r="C170" i="10"/>
  <c r="B170" i="10"/>
  <c r="A170" i="10"/>
  <c r="D169" i="10"/>
  <c r="C169" i="10"/>
  <c r="B169" i="10"/>
  <c r="A169" i="10"/>
  <c r="D168" i="10"/>
  <c r="C168" i="10"/>
  <c r="B168" i="10"/>
  <c r="A168" i="10"/>
  <c r="D167" i="10"/>
  <c r="C167" i="10"/>
  <c r="B167" i="10"/>
  <c r="A167" i="10"/>
  <c r="D166" i="10"/>
  <c r="C166" i="10"/>
  <c r="B166" i="10"/>
  <c r="A166" i="10"/>
  <c r="D165" i="10"/>
  <c r="C165" i="10"/>
  <c r="B165" i="10"/>
  <c r="A165" i="10"/>
  <c r="D164" i="10"/>
  <c r="C164" i="10"/>
  <c r="B164" i="10"/>
  <c r="A164" i="10"/>
  <c r="D163" i="10"/>
  <c r="C163" i="10"/>
  <c r="B163" i="10"/>
  <c r="A163" i="10"/>
  <c r="D162" i="10"/>
  <c r="C162" i="10"/>
  <c r="B162" i="10"/>
  <c r="A162" i="10"/>
  <c r="A161" i="10"/>
  <c r="D160" i="10"/>
  <c r="C160" i="10"/>
  <c r="B160" i="10"/>
  <c r="A160" i="10"/>
  <c r="D159" i="10"/>
  <c r="C159" i="10"/>
  <c r="B159" i="10"/>
  <c r="A159" i="10"/>
  <c r="D158" i="10"/>
  <c r="C158" i="10"/>
  <c r="B158" i="10"/>
  <c r="A158" i="10"/>
  <c r="D157" i="10"/>
  <c r="C157" i="10"/>
  <c r="B157" i="10"/>
  <c r="A157" i="10"/>
  <c r="D156" i="10"/>
  <c r="C156" i="10"/>
  <c r="B156" i="10"/>
  <c r="A156" i="10"/>
  <c r="D155" i="10"/>
  <c r="C155" i="10"/>
  <c r="B155" i="10"/>
  <c r="A155" i="10"/>
  <c r="D154" i="10"/>
  <c r="C154" i="10"/>
  <c r="B154" i="10"/>
  <c r="A154" i="10"/>
  <c r="D153" i="10"/>
  <c r="C153" i="10"/>
  <c r="B153" i="10"/>
  <c r="A153" i="10"/>
  <c r="D152" i="10"/>
  <c r="C152" i="10"/>
  <c r="B152" i="10"/>
  <c r="A152" i="10"/>
  <c r="D151" i="10"/>
  <c r="C151" i="10"/>
  <c r="B151" i="10"/>
  <c r="A151" i="10"/>
  <c r="D150" i="10"/>
  <c r="C150" i="10"/>
  <c r="B150" i="10"/>
  <c r="A150" i="10"/>
  <c r="D149" i="10"/>
  <c r="C149" i="10"/>
  <c r="B149" i="10"/>
  <c r="A149" i="10"/>
  <c r="D148" i="10"/>
  <c r="C148" i="10"/>
  <c r="B148" i="10"/>
  <c r="A148" i="10"/>
  <c r="D147" i="10"/>
  <c r="C147" i="10"/>
  <c r="B147" i="10"/>
  <c r="A147" i="10"/>
  <c r="D146" i="10"/>
  <c r="C146" i="10"/>
  <c r="B146" i="10"/>
  <c r="A146" i="10"/>
  <c r="D145" i="10"/>
  <c r="C145" i="10"/>
  <c r="B145" i="10"/>
  <c r="A145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41" i="10"/>
  <c r="C141" i="10"/>
  <c r="B141" i="10"/>
  <c r="A141" i="10"/>
  <c r="D140" i="10"/>
  <c r="C140" i="10"/>
  <c r="B140" i="10"/>
  <c r="A140" i="10"/>
  <c r="A139" i="10"/>
  <c r="D138" i="10"/>
  <c r="C138" i="10"/>
  <c r="B138" i="10"/>
  <c r="A138" i="10"/>
  <c r="D137" i="10"/>
  <c r="C137" i="10"/>
  <c r="B137" i="10"/>
  <c r="A137" i="10"/>
  <c r="D136" i="10"/>
  <c r="C136" i="10"/>
  <c r="B136" i="10"/>
  <c r="A136" i="10"/>
  <c r="D135" i="10"/>
  <c r="C135" i="10"/>
  <c r="B135" i="10"/>
  <c r="A135" i="10"/>
  <c r="D134" i="10"/>
  <c r="C134" i="10"/>
  <c r="B134" i="10"/>
  <c r="A134" i="10"/>
  <c r="D133" i="10"/>
  <c r="C133" i="10"/>
  <c r="B133" i="10"/>
  <c r="A133" i="10"/>
  <c r="D132" i="10"/>
  <c r="C132" i="10"/>
  <c r="B132" i="10"/>
  <c r="A132" i="10"/>
  <c r="D131" i="10"/>
  <c r="C131" i="10"/>
  <c r="B131" i="10"/>
  <c r="A131" i="10"/>
  <c r="D130" i="10"/>
  <c r="C130" i="10"/>
  <c r="B130" i="10"/>
  <c r="A130" i="10"/>
  <c r="D129" i="10"/>
  <c r="C129" i="10"/>
  <c r="B129" i="10"/>
  <c r="A129" i="10"/>
  <c r="D128" i="10"/>
  <c r="C128" i="10"/>
  <c r="B128" i="10"/>
  <c r="A128" i="10"/>
  <c r="D127" i="10"/>
  <c r="C127" i="10"/>
  <c r="B127" i="10"/>
  <c r="A127" i="10"/>
  <c r="D126" i="10"/>
  <c r="C126" i="10"/>
  <c r="B126" i="10"/>
  <c r="A126" i="10"/>
  <c r="D125" i="10"/>
  <c r="C125" i="10"/>
  <c r="B125" i="10"/>
  <c r="A125" i="10"/>
  <c r="D124" i="10"/>
  <c r="C124" i="10"/>
  <c r="B124" i="10"/>
  <c r="A124" i="10"/>
  <c r="D123" i="10"/>
  <c r="C123" i="10"/>
  <c r="B123" i="10"/>
  <c r="A123" i="10"/>
  <c r="D122" i="10"/>
  <c r="C122" i="10"/>
  <c r="B122" i="10"/>
  <c r="A122" i="10"/>
  <c r="D121" i="10"/>
  <c r="C121" i="10"/>
  <c r="B121" i="10"/>
  <c r="A121" i="10"/>
  <c r="D120" i="10"/>
  <c r="C120" i="10"/>
  <c r="B120" i="10"/>
  <c r="A120" i="10"/>
  <c r="D119" i="10"/>
  <c r="C119" i="10"/>
  <c r="B119" i="10"/>
  <c r="A119" i="10"/>
  <c r="D118" i="10"/>
  <c r="C118" i="10"/>
  <c r="B118" i="10"/>
  <c r="A118" i="10"/>
  <c r="D117" i="10"/>
  <c r="C117" i="10"/>
  <c r="B117" i="10"/>
  <c r="A117" i="10"/>
  <c r="D116" i="10"/>
  <c r="C116" i="10"/>
  <c r="B116" i="10"/>
  <c r="A116" i="10"/>
  <c r="D115" i="10"/>
  <c r="C115" i="10"/>
  <c r="B115" i="10"/>
  <c r="A115" i="10"/>
  <c r="D114" i="10"/>
  <c r="C114" i="10"/>
  <c r="B114" i="10"/>
  <c r="A114" i="10"/>
  <c r="D113" i="10"/>
  <c r="C113" i="10"/>
  <c r="B113" i="10"/>
  <c r="A113" i="10"/>
  <c r="D112" i="10"/>
  <c r="C112" i="10"/>
  <c r="B112" i="10"/>
  <c r="A112" i="10"/>
  <c r="D111" i="10"/>
  <c r="B111" i="10"/>
  <c r="A111" i="10"/>
  <c r="D110" i="10"/>
  <c r="C110" i="10"/>
  <c r="B110" i="10"/>
  <c r="A110" i="10"/>
  <c r="D109" i="10"/>
  <c r="C109" i="10"/>
  <c r="A109" i="10"/>
  <c r="D108" i="10"/>
  <c r="C108" i="10"/>
  <c r="B108" i="10"/>
  <c r="A108" i="10"/>
  <c r="D107" i="10"/>
  <c r="C107" i="10"/>
  <c r="B107" i="10"/>
  <c r="A107" i="10"/>
  <c r="D106" i="10"/>
  <c r="C106" i="10"/>
  <c r="B106" i="10"/>
  <c r="A106" i="10"/>
  <c r="D105" i="10"/>
  <c r="C105" i="10"/>
  <c r="B105" i="10"/>
  <c r="A105" i="10"/>
  <c r="D104" i="10"/>
  <c r="C104" i="10"/>
  <c r="B104" i="10"/>
  <c r="A104" i="10"/>
  <c r="D103" i="10"/>
  <c r="C103" i="10"/>
  <c r="B103" i="10"/>
  <c r="A103" i="10"/>
  <c r="D102" i="10"/>
  <c r="C102" i="10"/>
  <c r="B102" i="10"/>
  <c r="A102" i="10"/>
  <c r="D101" i="10"/>
  <c r="C101" i="10"/>
  <c r="B101" i="10"/>
  <c r="A101" i="10"/>
  <c r="D100" i="10"/>
  <c r="C100" i="10"/>
  <c r="B100" i="10"/>
  <c r="A100" i="10"/>
  <c r="D99" i="10"/>
  <c r="C99" i="10"/>
  <c r="B99" i="10"/>
  <c r="A99" i="10"/>
  <c r="D98" i="10"/>
  <c r="C98" i="10"/>
  <c r="B98" i="10"/>
  <c r="A98" i="10"/>
  <c r="D97" i="10"/>
  <c r="C97" i="10"/>
  <c r="B97" i="10"/>
  <c r="A97" i="10"/>
  <c r="D96" i="10"/>
  <c r="C96" i="10"/>
  <c r="B96" i="10"/>
  <c r="A96" i="10"/>
  <c r="D95" i="10"/>
  <c r="C95" i="10"/>
  <c r="B95" i="10"/>
  <c r="A95" i="10"/>
  <c r="D94" i="10"/>
  <c r="C94" i="10"/>
  <c r="B94" i="10"/>
  <c r="A94" i="10"/>
  <c r="D93" i="10"/>
  <c r="C93" i="10"/>
  <c r="B93" i="10"/>
  <c r="A93" i="10"/>
  <c r="D92" i="10"/>
  <c r="C92" i="10"/>
  <c r="B92" i="10"/>
  <c r="A92" i="10"/>
  <c r="D91" i="10"/>
  <c r="C91" i="10"/>
  <c r="B91" i="10"/>
  <c r="A91" i="10"/>
  <c r="D90" i="10"/>
  <c r="C90" i="10"/>
  <c r="B90" i="10"/>
  <c r="A90" i="10"/>
  <c r="D89" i="10"/>
  <c r="C89" i="10"/>
  <c r="B89" i="10"/>
  <c r="A89" i="10"/>
  <c r="D88" i="10"/>
  <c r="C88" i="10"/>
  <c r="B88" i="10"/>
  <c r="A88" i="10"/>
  <c r="D87" i="10"/>
  <c r="C87" i="10"/>
  <c r="B87" i="10"/>
  <c r="A87" i="10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D80" i="10"/>
  <c r="C80" i="10"/>
  <c r="B80" i="10"/>
  <c r="A80" i="10"/>
  <c r="D79" i="10"/>
  <c r="C79" i="10"/>
  <c r="B79" i="10"/>
  <c r="A79" i="10"/>
  <c r="D78" i="10"/>
  <c r="C78" i="10"/>
  <c r="B78" i="10"/>
  <c r="A78" i="10"/>
  <c r="D77" i="10"/>
  <c r="C77" i="10"/>
  <c r="A77" i="10"/>
  <c r="D76" i="10"/>
  <c r="C76" i="10"/>
  <c r="B76" i="10"/>
  <c r="A76" i="10"/>
  <c r="D75" i="10"/>
  <c r="C75" i="10"/>
  <c r="B75" i="10"/>
  <c r="A75" i="10"/>
  <c r="D74" i="10"/>
  <c r="C74" i="10"/>
  <c r="B74" i="10"/>
  <c r="A74" i="10"/>
  <c r="D73" i="10"/>
  <c r="C73" i="10"/>
  <c r="B73" i="10"/>
  <c r="A73" i="10"/>
  <c r="D72" i="10"/>
  <c r="C72" i="10"/>
  <c r="B72" i="10"/>
  <c r="A72" i="10"/>
  <c r="D71" i="10"/>
  <c r="C71" i="10"/>
  <c r="B71" i="10"/>
  <c r="A71" i="10"/>
  <c r="D70" i="10"/>
  <c r="C70" i="10"/>
  <c r="B70" i="10"/>
  <c r="A70" i="10"/>
  <c r="D69" i="10"/>
  <c r="C69" i="10"/>
  <c r="B69" i="10"/>
  <c r="A69" i="10"/>
  <c r="D68" i="10"/>
  <c r="C68" i="10"/>
  <c r="B68" i="10"/>
  <c r="A68" i="10"/>
  <c r="D67" i="10"/>
  <c r="C67" i="10"/>
  <c r="B67" i="10"/>
  <c r="A67" i="10"/>
  <c r="D66" i="10"/>
  <c r="C66" i="10"/>
  <c r="B66" i="10"/>
  <c r="A66" i="10"/>
  <c r="D65" i="10"/>
  <c r="C65" i="10"/>
  <c r="B65" i="10"/>
  <c r="A65" i="10"/>
  <c r="D64" i="10"/>
  <c r="C64" i="10"/>
  <c r="B64" i="10"/>
  <c r="A64" i="10"/>
  <c r="D63" i="10"/>
  <c r="C63" i="10"/>
  <c r="B63" i="10"/>
  <c r="A63" i="10"/>
  <c r="D62" i="10"/>
  <c r="C62" i="10"/>
  <c r="B62" i="10"/>
  <c r="A62" i="10"/>
  <c r="D61" i="10"/>
  <c r="C61" i="10"/>
  <c r="B61" i="10"/>
  <c r="A61" i="10"/>
  <c r="D60" i="10"/>
  <c r="C60" i="10"/>
  <c r="B60" i="10"/>
  <c r="A60" i="10"/>
  <c r="D59" i="10"/>
  <c r="C59" i="10"/>
  <c r="B59" i="10"/>
  <c r="A59" i="10"/>
  <c r="D58" i="10"/>
  <c r="C58" i="10"/>
  <c r="B58" i="10"/>
  <c r="A58" i="10"/>
  <c r="D57" i="10"/>
  <c r="C57" i="10"/>
  <c r="B57" i="10"/>
  <c r="A57" i="10"/>
  <c r="D56" i="10"/>
  <c r="C56" i="10"/>
  <c r="B56" i="10"/>
  <c r="A56" i="10"/>
  <c r="D55" i="10"/>
  <c r="C55" i="10"/>
  <c r="B55" i="10"/>
  <c r="A55" i="10"/>
  <c r="D54" i="10"/>
  <c r="C54" i="10"/>
  <c r="B54" i="10"/>
  <c r="A54" i="10"/>
  <c r="D53" i="10"/>
  <c r="C53" i="10"/>
  <c r="A53" i="10"/>
  <c r="D52" i="10"/>
  <c r="C52" i="10"/>
  <c r="B52" i="10"/>
  <c r="A52" i="10"/>
  <c r="D51" i="10"/>
  <c r="C51" i="10"/>
  <c r="B51" i="10"/>
  <c r="A51" i="10"/>
  <c r="D50" i="10"/>
  <c r="C50" i="10"/>
  <c r="B50" i="10"/>
  <c r="A50" i="10"/>
  <c r="D49" i="10"/>
  <c r="C49" i="10"/>
  <c r="B49" i="10"/>
  <c r="A49" i="10"/>
  <c r="D48" i="10"/>
  <c r="C48" i="10"/>
  <c r="B48" i="10"/>
  <c r="A48" i="10"/>
  <c r="D47" i="10"/>
  <c r="C47" i="10"/>
  <c r="B47" i="10"/>
  <c r="A47" i="10"/>
  <c r="D46" i="10"/>
  <c r="C46" i="10"/>
  <c r="B46" i="10"/>
  <c r="A46" i="10"/>
  <c r="D45" i="10"/>
  <c r="C45" i="10"/>
  <c r="B45" i="10"/>
  <c r="A45" i="10"/>
  <c r="D44" i="10"/>
  <c r="C44" i="10"/>
  <c r="B44" i="10"/>
  <c r="A44" i="10"/>
  <c r="D43" i="10"/>
  <c r="C43" i="10"/>
  <c r="B43" i="10"/>
  <c r="A43" i="10"/>
  <c r="D42" i="10"/>
  <c r="C42" i="10"/>
  <c r="B42" i="10"/>
  <c r="A42" i="10"/>
  <c r="D41" i="10"/>
  <c r="C41" i="10"/>
  <c r="B41" i="10"/>
  <c r="A41" i="10"/>
  <c r="D40" i="10"/>
  <c r="C40" i="10"/>
  <c r="B40" i="10"/>
  <c r="A40" i="10"/>
  <c r="D39" i="10"/>
  <c r="C39" i="10"/>
  <c r="B39" i="10"/>
  <c r="A39" i="10"/>
  <c r="D38" i="10"/>
  <c r="C38" i="10"/>
  <c r="B38" i="10"/>
  <c r="A38" i="10"/>
  <c r="D37" i="10"/>
  <c r="C37" i="10"/>
  <c r="B37" i="10"/>
  <c r="A37" i="10"/>
  <c r="D36" i="10"/>
  <c r="C36" i="10"/>
  <c r="B36" i="10"/>
  <c r="A36" i="10"/>
  <c r="D35" i="10"/>
  <c r="C35" i="10"/>
  <c r="B35" i="10"/>
  <c r="A35" i="10"/>
  <c r="D34" i="10"/>
  <c r="C34" i="10"/>
  <c r="B34" i="10"/>
  <c r="A34" i="10"/>
  <c r="D33" i="10"/>
  <c r="C33" i="10"/>
  <c r="A33" i="10"/>
  <c r="D32" i="10"/>
  <c r="C32" i="10"/>
  <c r="B32" i="10"/>
  <c r="A32" i="10"/>
  <c r="D31" i="10"/>
  <c r="C31" i="10"/>
  <c r="B31" i="10"/>
  <c r="A31" i="10"/>
  <c r="D30" i="10"/>
  <c r="C30" i="10"/>
  <c r="B30" i="10"/>
  <c r="A30" i="10"/>
  <c r="D29" i="10"/>
  <c r="C29" i="10"/>
  <c r="B29" i="10"/>
  <c r="A29" i="10"/>
  <c r="D28" i="10"/>
  <c r="C28" i="10"/>
  <c r="B28" i="10"/>
  <c r="A28" i="10"/>
  <c r="D27" i="10"/>
  <c r="C27" i="10"/>
  <c r="B27" i="10"/>
  <c r="A27" i="10"/>
  <c r="D26" i="10"/>
  <c r="C26" i="10"/>
  <c r="B26" i="10"/>
  <c r="A26" i="10"/>
  <c r="D25" i="10"/>
  <c r="C25" i="10"/>
  <c r="B25" i="10"/>
  <c r="A25" i="10"/>
  <c r="D24" i="10"/>
  <c r="C24" i="10"/>
  <c r="B24" i="10"/>
  <c r="A24" i="10"/>
  <c r="D23" i="10"/>
  <c r="C23" i="10"/>
  <c r="B23" i="10"/>
  <c r="A23" i="10"/>
  <c r="D22" i="10"/>
  <c r="C22" i="10"/>
  <c r="B22" i="10"/>
  <c r="A22" i="10"/>
  <c r="D21" i="10"/>
  <c r="C21" i="10"/>
  <c r="B21" i="10"/>
  <c r="A21" i="10"/>
  <c r="D20" i="10"/>
  <c r="C20" i="10"/>
  <c r="B20" i="10"/>
  <c r="A20" i="10"/>
  <c r="D19" i="10"/>
  <c r="C19" i="10"/>
  <c r="B19" i="10"/>
  <c r="A19" i="10"/>
  <c r="D18" i="10"/>
  <c r="C18" i="10"/>
  <c r="B18" i="10"/>
  <c r="A18" i="10"/>
  <c r="D17" i="10"/>
  <c r="C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D11" i="10"/>
  <c r="C11" i="10"/>
  <c r="B11" i="10"/>
  <c r="A11" i="10"/>
  <c r="D10" i="10"/>
  <c r="C10" i="10"/>
  <c r="B10" i="10"/>
  <c r="A10" i="10"/>
  <c r="D9" i="10"/>
  <c r="C9" i="10"/>
  <c r="A9" i="10"/>
  <c r="D8" i="10"/>
  <c r="C8" i="10"/>
  <c r="B8" i="10"/>
  <c r="A8" i="10"/>
  <c r="E7" i="10"/>
  <c r="D7" i="10"/>
  <c r="C7" i="10"/>
  <c r="B7" i="10"/>
  <c r="A7" i="10"/>
  <c r="J6" i="10"/>
  <c r="I6" i="10"/>
  <c r="H6" i="10"/>
  <c r="G6" i="10"/>
  <c r="F6" i="10"/>
  <c r="E6" i="10"/>
  <c r="D6" i="10"/>
  <c r="C6" i="10"/>
  <c r="B6" i="10"/>
  <c r="A6" i="10"/>
  <c r="J5" i="10"/>
  <c r="F5" i="10"/>
  <c r="E5" i="10"/>
  <c r="D5" i="10"/>
  <c r="C5" i="10"/>
  <c r="B5" i="10"/>
  <c r="A5" i="10"/>
  <c r="J4" i="10"/>
  <c r="I4" i="10"/>
  <c r="H4" i="10"/>
  <c r="G4" i="10"/>
  <c r="F4" i="10"/>
  <c r="E4" i="10"/>
  <c r="D4" i="10"/>
  <c r="C4" i="10"/>
  <c r="B4" i="10"/>
  <c r="A4" i="10"/>
  <c r="J3" i="10"/>
  <c r="I3" i="10"/>
  <c r="H3" i="10"/>
  <c r="G3" i="10"/>
  <c r="F3" i="10"/>
  <c r="C3" i="10"/>
  <c r="B3" i="10"/>
  <c r="A3" i="10"/>
  <c r="D2" i="10"/>
  <c r="C2" i="10"/>
  <c r="B2" i="10"/>
  <c r="F1" i="10"/>
  <c r="C1" i="10"/>
  <c r="B1" i="10"/>
  <c r="A1" i="10"/>
  <c r="D350" i="9"/>
  <c r="C350" i="9"/>
  <c r="B350" i="9"/>
  <c r="A350" i="9"/>
  <c r="D349" i="9"/>
  <c r="C349" i="9"/>
  <c r="B349" i="9"/>
  <c r="A349" i="9"/>
  <c r="D348" i="9"/>
  <c r="C348" i="9"/>
  <c r="B348" i="9"/>
  <c r="A348" i="9"/>
  <c r="D347" i="9"/>
  <c r="C347" i="9"/>
  <c r="B347" i="9"/>
  <c r="A347" i="9"/>
  <c r="D346" i="9"/>
  <c r="C346" i="9"/>
  <c r="B346" i="9"/>
  <c r="A346" i="9"/>
  <c r="D345" i="9"/>
  <c r="C345" i="9"/>
  <c r="B345" i="9"/>
  <c r="A345" i="9"/>
  <c r="D344" i="9"/>
  <c r="C344" i="9"/>
  <c r="B344" i="9"/>
  <c r="A344" i="9"/>
  <c r="D343" i="9"/>
  <c r="C343" i="9"/>
  <c r="B343" i="9"/>
  <c r="A343" i="9"/>
  <c r="D342" i="9"/>
  <c r="C342" i="9"/>
  <c r="B342" i="9"/>
  <c r="A342" i="9"/>
  <c r="D341" i="9"/>
  <c r="C341" i="9"/>
  <c r="B341" i="9"/>
  <c r="A341" i="9"/>
  <c r="D340" i="9"/>
  <c r="C340" i="9"/>
  <c r="B340" i="9"/>
  <c r="A340" i="9"/>
  <c r="D339" i="9"/>
  <c r="C339" i="9"/>
  <c r="B339" i="9"/>
  <c r="A339" i="9"/>
  <c r="D338" i="9"/>
  <c r="C338" i="9"/>
  <c r="B338" i="9"/>
  <c r="A338" i="9"/>
  <c r="D337" i="9"/>
  <c r="C337" i="9"/>
  <c r="B337" i="9"/>
  <c r="A337" i="9"/>
  <c r="D336" i="9"/>
  <c r="C336" i="9"/>
  <c r="B336" i="9"/>
  <c r="A336" i="9"/>
  <c r="D335" i="9"/>
  <c r="C335" i="9"/>
  <c r="B335" i="9"/>
  <c r="A335" i="9"/>
  <c r="D334" i="9"/>
  <c r="C334" i="9"/>
  <c r="B334" i="9"/>
  <c r="A334" i="9"/>
  <c r="D333" i="9"/>
  <c r="C333" i="9"/>
  <c r="B333" i="9"/>
  <c r="A333" i="9"/>
  <c r="D332" i="9"/>
  <c r="C332" i="9"/>
  <c r="B332" i="9"/>
  <c r="A332" i="9"/>
  <c r="D331" i="9"/>
  <c r="C331" i="9"/>
  <c r="B331" i="9"/>
  <c r="A331" i="9"/>
  <c r="D330" i="9"/>
  <c r="C330" i="9"/>
  <c r="B330" i="9"/>
  <c r="A330" i="9"/>
  <c r="D329" i="9"/>
  <c r="C329" i="9"/>
  <c r="B329" i="9"/>
  <c r="A329" i="9"/>
  <c r="D328" i="9"/>
  <c r="C328" i="9"/>
  <c r="B328" i="9"/>
  <c r="A328" i="9"/>
  <c r="D327" i="9"/>
  <c r="C327" i="9"/>
  <c r="B327" i="9"/>
  <c r="A327" i="9"/>
  <c r="D326" i="9"/>
  <c r="C326" i="9"/>
  <c r="B326" i="9"/>
  <c r="A326" i="9"/>
  <c r="D325" i="9"/>
  <c r="C325" i="9"/>
  <c r="B325" i="9"/>
  <c r="A325" i="9"/>
  <c r="D324" i="9"/>
  <c r="C324" i="9"/>
  <c r="B324" i="9"/>
  <c r="A324" i="9"/>
  <c r="D323" i="9"/>
  <c r="C323" i="9"/>
  <c r="B323" i="9"/>
  <c r="A323" i="9"/>
  <c r="D322" i="9"/>
  <c r="C322" i="9"/>
  <c r="B322" i="9"/>
  <c r="A322" i="9"/>
  <c r="D321" i="9"/>
  <c r="C321" i="9"/>
  <c r="B321" i="9"/>
  <c r="A321" i="9"/>
  <c r="D320" i="9"/>
  <c r="C320" i="9"/>
  <c r="B320" i="9"/>
  <c r="A320" i="9"/>
  <c r="D319" i="9"/>
  <c r="C319" i="9"/>
  <c r="B319" i="9"/>
  <c r="A319" i="9"/>
  <c r="D318" i="9"/>
  <c r="C318" i="9"/>
  <c r="B318" i="9"/>
  <c r="A318" i="9"/>
  <c r="D317" i="9"/>
  <c r="C317" i="9"/>
  <c r="B317" i="9"/>
  <c r="A317" i="9"/>
  <c r="D316" i="9"/>
  <c r="C316" i="9"/>
  <c r="B316" i="9"/>
  <c r="A316" i="9"/>
  <c r="D315" i="9"/>
  <c r="C315" i="9"/>
  <c r="B315" i="9"/>
  <c r="A315" i="9"/>
  <c r="D314" i="9"/>
  <c r="C314" i="9"/>
  <c r="B314" i="9"/>
  <c r="A314" i="9"/>
  <c r="D313" i="9"/>
  <c r="C313" i="9"/>
  <c r="B313" i="9"/>
  <c r="A313" i="9"/>
  <c r="D312" i="9"/>
  <c r="C312" i="9"/>
  <c r="B312" i="9"/>
  <c r="A312" i="9"/>
  <c r="D311" i="9"/>
  <c r="C311" i="9"/>
  <c r="B311" i="9"/>
  <c r="A311" i="9"/>
  <c r="D310" i="9"/>
  <c r="C310" i="9"/>
  <c r="B310" i="9"/>
  <c r="A310" i="9"/>
  <c r="D309" i="9"/>
  <c r="C309" i="9"/>
  <c r="B309" i="9"/>
  <c r="A309" i="9"/>
  <c r="D308" i="9"/>
  <c r="C308" i="9"/>
  <c r="B308" i="9"/>
  <c r="A308" i="9"/>
  <c r="D307" i="9"/>
  <c r="C307" i="9"/>
  <c r="B307" i="9"/>
  <c r="A307" i="9"/>
  <c r="D306" i="9"/>
  <c r="C306" i="9"/>
  <c r="B306" i="9"/>
  <c r="A306" i="9"/>
  <c r="D305" i="9"/>
  <c r="C305" i="9"/>
  <c r="B305" i="9"/>
  <c r="A305" i="9"/>
  <c r="D304" i="9"/>
  <c r="C304" i="9"/>
  <c r="B304" i="9"/>
  <c r="A304" i="9"/>
  <c r="D303" i="9"/>
  <c r="C303" i="9"/>
  <c r="B303" i="9"/>
  <c r="A303" i="9"/>
  <c r="D302" i="9"/>
  <c r="C302" i="9"/>
  <c r="B302" i="9"/>
  <c r="A302" i="9"/>
  <c r="D301" i="9"/>
  <c r="C301" i="9"/>
  <c r="B301" i="9"/>
  <c r="A301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D293" i="9"/>
  <c r="C293" i="9"/>
  <c r="B293" i="9"/>
  <c r="A293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D289" i="9"/>
  <c r="C289" i="9"/>
  <c r="B289" i="9"/>
  <c r="A289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D285" i="9"/>
  <c r="C285" i="9"/>
  <c r="B285" i="9"/>
  <c r="A285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A270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D252" i="9"/>
  <c r="C252" i="9"/>
  <c r="B252" i="9"/>
  <c r="A252" i="9"/>
  <c r="D251" i="9"/>
  <c r="C251" i="9"/>
  <c r="B251" i="9"/>
  <c r="A251" i="9"/>
  <c r="D250" i="9"/>
  <c r="C250" i="9"/>
  <c r="B250" i="9"/>
  <c r="A250" i="9"/>
  <c r="D249" i="9"/>
  <c r="C249" i="9"/>
  <c r="B249" i="9"/>
  <c r="A249" i="9"/>
  <c r="D248" i="9"/>
  <c r="C248" i="9"/>
  <c r="B248" i="9"/>
  <c r="A248" i="9"/>
  <c r="D247" i="9"/>
  <c r="C247" i="9"/>
  <c r="B247" i="9"/>
  <c r="A247" i="9"/>
  <c r="D246" i="9"/>
  <c r="C246" i="9"/>
  <c r="B246" i="9"/>
  <c r="A246" i="9"/>
  <c r="D245" i="9"/>
  <c r="C245" i="9"/>
  <c r="B245" i="9"/>
  <c r="A245" i="9"/>
  <c r="D244" i="9"/>
  <c r="C244" i="9"/>
  <c r="B244" i="9"/>
  <c r="A244" i="9"/>
  <c r="D243" i="9"/>
  <c r="C243" i="9"/>
  <c r="B243" i="9"/>
  <c r="A243" i="9"/>
  <c r="D242" i="9"/>
  <c r="C242" i="9"/>
  <c r="B242" i="9"/>
  <c r="A242" i="9"/>
  <c r="D241" i="9"/>
  <c r="C241" i="9"/>
  <c r="B241" i="9"/>
  <c r="A241" i="9"/>
  <c r="D240" i="9"/>
  <c r="C240" i="9"/>
  <c r="B240" i="9"/>
  <c r="A240" i="9"/>
  <c r="D239" i="9"/>
  <c r="C239" i="9"/>
  <c r="B239" i="9"/>
  <c r="A239" i="9"/>
  <c r="D238" i="9"/>
  <c r="C238" i="9"/>
  <c r="B238" i="9"/>
  <c r="A238" i="9"/>
  <c r="D237" i="9"/>
  <c r="C237" i="9"/>
  <c r="B237" i="9"/>
  <c r="A237" i="9"/>
  <c r="D236" i="9"/>
  <c r="C236" i="9"/>
  <c r="B236" i="9"/>
  <c r="A236" i="9"/>
  <c r="D235" i="9"/>
  <c r="C235" i="9"/>
  <c r="B235" i="9"/>
  <c r="A235" i="9"/>
  <c r="D234" i="9"/>
  <c r="C234" i="9"/>
  <c r="B234" i="9"/>
  <c r="A234" i="9"/>
  <c r="D233" i="9"/>
  <c r="C233" i="9"/>
  <c r="B233" i="9"/>
  <c r="A233" i="9"/>
  <c r="D232" i="9"/>
  <c r="C232" i="9"/>
  <c r="B232" i="9"/>
  <c r="A232" i="9"/>
  <c r="D231" i="9"/>
  <c r="C231" i="9"/>
  <c r="B231" i="9"/>
  <c r="A231" i="9"/>
  <c r="D230" i="9"/>
  <c r="C230" i="9"/>
  <c r="B230" i="9"/>
  <c r="A230" i="9"/>
  <c r="D229" i="9"/>
  <c r="C229" i="9"/>
  <c r="B229" i="9"/>
  <c r="A229" i="9"/>
  <c r="D228" i="9"/>
  <c r="C228" i="9"/>
  <c r="B228" i="9"/>
  <c r="A228" i="9"/>
  <c r="D227" i="9"/>
  <c r="C227" i="9"/>
  <c r="B227" i="9"/>
  <c r="A227" i="9"/>
  <c r="D226" i="9"/>
  <c r="C226" i="9"/>
  <c r="B226" i="9"/>
  <c r="A226" i="9"/>
  <c r="D225" i="9"/>
  <c r="C225" i="9"/>
  <c r="B225" i="9"/>
  <c r="A225" i="9"/>
  <c r="D224" i="9"/>
  <c r="C224" i="9"/>
  <c r="B224" i="9"/>
  <c r="A224" i="9"/>
  <c r="D223" i="9"/>
  <c r="C223" i="9"/>
  <c r="B223" i="9"/>
  <c r="A223" i="9"/>
  <c r="D222" i="9"/>
  <c r="C222" i="9"/>
  <c r="B222" i="9"/>
  <c r="A222" i="9"/>
  <c r="D221" i="9"/>
  <c r="C221" i="9"/>
  <c r="B221" i="9"/>
  <c r="A221" i="9"/>
  <c r="D220" i="9"/>
  <c r="C220" i="9"/>
  <c r="B220" i="9"/>
  <c r="A220" i="9"/>
  <c r="D219" i="9"/>
  <c r="C219" i="9"/>
  <c r="B219" i="9"/>
  <c r="A219" i="9"/>
  <c r="D218" i="9"/>
  <c r="C218" i="9"/>
  <c r="B218" i="9"/>
  <c r="A218" i="9"/>
  <c r="D217" i="9"/>
  <c r="C217" i="9"/>
  <c r="B217" i="9"/>
  <c r="A217" i="9"/>
  <c r="D216" i="9"/>
  <c r="C216" i="9"/>
  <c r="B216" i="9"/>
  <c r="A216" i="9"/>
  <c r="D215" i="9"/>
  <c r="C215" i="9"/>
  <c r="B215" i="9"/>
  <c r="A215" i="9"/>
  <c r="D214" i="9"/>
  <c r="C214" i="9"/>
  <c r="B214" i="9"/>
  <c r="A214" i="9"/>
  <c r="D213" i="9"/>
  <c r="C213" i="9"/>
  <c r="B213" i="9"/>
  <c r="A213" i="9"/>
  <c r="D212" i="9"/>
  <c r="C212" i="9"/>
  <c r="B212" i="9"/>
  <c r="A212" i="9"/>
  <c r="D211" i="9"/>
  <c r="C211" i="9"/>
  <c r="B211" i="9"/>
  <c r="A211" i="9"/>
  <c r="D210" i="9"/>
  <c r="C210" i="9"/>
  <c r="B210" i="9"/>
  <c r="A210" i="9"/>
  <c r="D209" i="9"/>
  <c r="C209" i="9"/>
  <c r="B209" i="9"/>
  <c r="A209" i="9"/>
  <c r="D208" i="9"/>
  <c r="C208" i="9"/>
  <c r="B208" i="9"/>
  <c r="A208" i="9"/>
  <c r="D207" i="9"/>
  <c r="C207" i="9"/>
  <c r="B207" i="9"/>
  <c r="A207" i="9"/>
  <c r="D206" i="9"/>
  <c r="C206" i="9"/>
  <c r="B206" i="9"/>
  <c r="A206" i="9"/>
  <c r="D205" i="9"/>
  <c r="C205" i="9"/>
  <c r="B205" i="9"/>
  <c r="A205" i="9"/>
  <c r="D204" i="9"/>
  <c r="C204" i="9"/>
  <c r="B204" i="9"/>
  <c r="A204" i="9"/>
  <c r="D203" i="9"/>
  <c r="C203" i="9"/>
  <c r="B203" i="9"/>
  <c r="A203" i="9"/>
  <c r="D202" i="9"/>
  <c r="C202" i="9"/>
  <c r="B202" i="9"/>
  <c r="A202" i="9"/>
  <c r="D201" i="9"/>
  <c r="C201" i="9"/>
  <c r="B201" i="9"/>
  <c r="A201" i="9"/>
  <c r="D200" i="9"/>
  <c r="C200" i="9"/>
  <c r="B200" i="9"/>
  <c r="A200" i="9"/>
  <c r="D199" i="9"/>
  <c r="C199" i="9"/>
  <c r="B199" i="9"/>
  <c r="A199" i="9"/>
  <c r="D198" i="9"/>
  <c r="C198" i="9"/>
  <c r="B198" i="9"/>
  <c r="A198" i="9"/>
  <c r="D197" i="9"/>
  <c r="C197" i="9"/>
  <c r="B197" i="9"/>
  <c r="A197" i="9"/>
  <c r="D196" i="9"/>
  <c r="C196" i="9"/>
  <c r="B196" i="9"/>
  <c r="A196" i="9"/>
  <c r="D195" i="9"/>
  <c r="C195" i="9"/>
  <c r="B195" i="9"/>
  <c r="A195" i="9"/>
  <c r="D194" i="9"/>
  <c r="C194" i="9"/>
  <c r="B194" i="9"/>
  <c r="A194" i="9"/>
  <c r="D193" i="9"/>
  <c r="C193" i="9"/>
  <c r="B193" i="9"/>
  <c r="A193" i="9"/>
  <c r="D192" i="9"/>
  <c r="C192" i="9"/>
  <c r="B192" i="9"/>
  <c r="A192" i="9"/>
  <c r="D191" i="9"/>
  <c r="C191" i="9"/>
  <c r="B191" i="9"/>
  <c r="A191" i="9"/>
  <c r="D190" i="9"/>
  <c r="C190" i="9"/>
  <c r="B190" i="9"/>
  <c r="A190" i="9"/>
  <c r="D189" i="9"/>
  <c r="C189" i="9"/>
  <c r="B189" i="9"/>
  <c r="A189" i="9"/>
  <c r="D188" i="9"/>
  <c r="C188" i="9"/>
  <c r="B188" i="9"/>
  <c r="A188" i="9"/>
  <c r="D187" i="9"/>
  <c r="C187" i="9"/>
  <c r="B187" i="9"/>
  <c r="A187" i="9"/>
  <c r="D186" i="9"/>
  <c r="C186" i="9"/>
  <c r="B186" i="9"/>
  <c r="A186" i="9"/>
  <c r="C185" i="9"/>
  <c r="A185" i="9"/>
  <c r="D184" i="9"/>
  <c r="C184" i="9"/>
  <c r="B184" i="9"/>
  <c r="A184" i="9"/>
  <c r="D183" i="9"/>
  <c r="C183" i="9"/>
  <c r="B183" i="9"/>
  <c r="A183" i="9"/>
  <c r="D182" i="9"/>
  <c r="C182" i="9"/>
  <c r="B182" i="9"/>
  <c r="A182" i="9"/>
  <c r="D181" i="9"/>
  <c r="C181" i="9"/>
  <c r="B181" i="9"/>
  <c r="A181" i="9"/>
  <c r="D180" i="9"/>
  <c r="C180" i="9"/>
  <c r="B180" i="9"/>
  <c r="A180" i="9"/>
  <c r="D179" i="9"/>
  <c r="C179" i="9"/>
  <c r="B179" i="9"/>
  <c r="A179" i="9"/>
  <c r="D178" i="9"/>
  <c r="C178" i="9"/>
  <c r="B178" i="9"/>
  <c r="A178" i="9"/>
  <c r="D177" i="9"/>
  <c r="C177" i="9"/>
  <c r="B177" i="9"/>
  <c r="A177" i="9"/>
  <c r="D176" i="9"/>
  <c r="C176" i="9"/>
  <c r="B176" i="9"/>
  <c r="A176" i="9"/>
  <c r="D175" i="9"/>
  <c r="C175" i="9"/>
  <c r="B175" i="9"/>
  <c r="A175" i="9"/>
  <c r="D174" i="9"/>
  <c r="C174" i="9"/>
  <c r="B174" i="9"/>
  <c r="A174" i="9"/>
  <c r="D173" i="9"/>
  <c r="C173" i="9"/>
  <c r="B173" i="9"/>
  <c r="A173" i="9"/>
  <c r="D172" i="9"/>
  <c r="C172" i="9"/>
  <c r="B172" i="9"/>
  <c r="A172" i="9"/>
  <c r="D171" i="9"/>
  <c r="C171" i="9"/>
  <c r="B171" i="9"/>
  <c r="A171" i="9"/>
  <c r="D170" i="9"/>
  <c r="C170" i="9"/>
  <c r="B170" i="9"/>
  <c r="A170" i="9"/>
  <c r="D169" i="9"/>
  <c r="C169" i="9"/>
  <c r="B169" i="9"/>
  <c r="A169" i="9"/>
  <c r="D168" i="9"/>
  <c r="C168" i="9"/>
  <c r="B168" i="9"/>
  <c r="A168" i="9"/>
  <c r="D167" i="9"/>
  <c r="C167" i="9"/>
  <c r="B167" i="9"/>
  <c r="A167" i="9"/>
  <c r="D166" i="9"/>
  <c r="C166" i="9"/>
  <c r="B166" i="9"/>
  <c r="A166" i="9"/>
  <c r="D165" i="9"/>
  <c r="C165" i="9"/>
  <c r="B165" i="9"/>
  <c r="A165" i="9"/>
  <c r="D164" i="9"/>
  <c r="C164" i="9"/>
  <c r="B164" i="9"/>
  <c r="A164" i="9"/>
  <c r="D163" i="9"/>
  <c r="C163" i="9"/>
  <c r="B163" i="9"/>
  <c r="A163" i="9"/>
  <c r="D162" i="9"/>
  <c r="C162" i="9"/>
  <c r="B162" i="9"/>
  <c r="A162" i="9"/>
  <c r="A161" i="9"/>
  <c r="D160" i="9"/>
  <c r="C160" i="9"/>
  <c r="B160" i="9"/>
  <c r="A160" i="9"/>
  <c r="D159" i="9"/>
  <c r="C159" i="9"/>
  <c r="B159" i="9"/>
  <c r="A159" i="9"/>
  <c r="D158" i="9"/>
  <c r="C158" i="9"/>
  <c r="B158" i="9"/>
  <c r="A158" i="9"/>
  <c r="D157" i="9"/>
  <c r="C157" i="9"/>
  <c r="B157" i="9"/>
  <c r="A157" i="9"/>
  <c r="D156" i="9"/>
  <c r="C156" i="9"/>
  <c r="B156" i="9"/>
  <c r="A156" i="9"/>
  <c r="D155" i="9"/>
  <c r="C155" i="9"/>
  <c r="B155" i="9"/>
  <c r="A155" i="9"/>
  <c r="D154" i="9"/>
  <c r="C154" i="9"/>
  <c r="B154" i="9"/>
  <c r="A154" i="9"/>
  <c r="D153" i="9"/>
  <c r="C153" i="9"/>
  <c r="B153" i="9"/>
  <c r="A153" i="9"/>
  <c r="D152" i="9"/>
  <c r="C152" i="9"/>
  <c r="B152" i="9"/>
  <c r="A152" i="9"/>
  <c r="D151" i="9"/>
  <c r="C151" i="9"/>
  <c r="B151" i="9"/>
  <c r="A151" i="9"/>
  <c r="D150" i="9"/>
  <c r="C150" i="9"/>
  <c r="B150" i="9"/>
  <c r="A150" i="9"/>
  <c r="D149" i="9"/>
  <c r="C149" i="9"/>
  <c r="B149" i="9"/>
  <c r="A149" i="9"/>
  <c r="D148" i="9"/>
  <c r="C148" i="9"/>
  <c r="B148" i="9"/>
  <c r="A148" i="9"/>
  <c r="D147" i="9"/>
  <c r="C147" i="9"/>
  <c r="B147" i="9"/>
  <c r="A147" i="9"/>
  <c r="D146" i="9"/>
  <c r="C146" i="9"/>
  <c r="B146" i="9"/>
  <c r="A146" i="9"/>
  <c r="D145" i="9"/>
  <c r="C145" i="9"/>
  <c r="B145" i="9"/>
  <c r="A145" i="9"/>
  <c r="D144" i="9"/>
  <c r="C144" i="9"/>
  <c r="B144" i="9"/>
  <c r="A144" i="9"/>
  <c r="D143" i="9"/>
  <c r="C143" i="9"/>
  <c r="B143" i="9"/>
  <c r="A143" i="9"/>
  <c r="D142" i="9"/>
  <c r="C142" i="9"/>
  <c r="B142" i="9"/>
  <c r="A142" i="9"/>
  <c r="D141" i="9"/>
  <c r="C141" i="9"/>
  <c r="B141" i="9"/>
  <c r="A141" i="9"/>
  <c r="D140" i="9"/>
  <c r="C140" i="9"/>
  <c r="B140" i="9"/>
  <c r="A140" i="9"/>
  <c r="A139" i="9"/>
  <c r="D138" i="9"/>
  <c r="C138" i="9"/>
  <c r="B138" i="9"/>
  <c r="A138" i="9"/>
  <c r="D137" i="9"/>
  <c r="C137" i="9"/>
  <c r="B137" i="9"/>
  <c r="A137" i="9"/>
  <c r="D136" i="9"/>
  <c r="C136" i="9"/>
  <c r="B136" i="9"/>
  <c r="A136" i="9"/>
  <c r="D135" i="9"/>
  <c r="C135" i="9"/>
  <c r="B135" i="9"/>
  <c r="A135" i="9"/>
  <c r="D134" i="9"/>
  <c r="C134" i="9"/>
  <c r="B134" i="9"/>
  <c r="A134" i="9"/>
  <c r="D133" i="9"/>
  <c r="C133" i="9"/>
  <c r="B133" i="9"/>
  <c r="A133" i="9"/>
  <c r="D132" i="9"/>
  <c r="C132" i="9"/>
  <c r="B132" i="9"/>
  <c r="A132" i="9"/>
  <c r="D131" i="9"/>
  <c r="C131" i="9"/>
  <c r="B131" i="9"/>
  <c r="A131" i="9"/>
  <c r="D130" i="9"/>
  <c r="C130" i="9"/>
  <c r="B130" i="9"/>
  <c r="A130" i="9"/>
  <c r="D129" i="9"/>
  <c r="C129" i="9"/>
  <c r="B129" i="9"/>
  <c r="A129" i="9"/>
  <c r="D128" i="9"/>
  <c r="C128" i="9"/>
  <c r="B128" i="9"/>
  <c r="A128" i="9"/>
  <c r="D127" i="9"/>
  <c r="C127" i="9"/>
  <c r="B127" i="9"/>
  <c r="A127" i="9"/>
  <c r="D126" i="9"/>
  <c r="C126" i="9"/>
  <c r="B126" i="9"/>
  <c r="A126" i="9"/>
  <c r="D125" i="9"/>
  <c r="C125" i="9"/>
  <c r="B125" i="9"/>
  <c r="A125" i="9"/>
  <c r="D124" i="9"/>
  <c r="C124" i="9"/>
  <c r="B124" i="9"/>
  <c r="A124" i="9"/>
  <c r="D123" i="9"/>
  <c r="C123" i="9"/>
  <c r="B123" i="9"/>
  <c r="A123" i="9"/>
  <c r="D122" i="9"/>
  <c r="C122" i="9"/>
  <c r="B122" i="9"/>
  <c r="A122" i="9"/>
  <c r="D121" i="9"/>
  <c r="C121" i="9"/>
  <c r="B121" i="9"/>
  <c r="A121" i="9"/>
  <c r="D120" i="9"/>
  <c r="C120" i="9"/>
  <c r="B120" i="9"/>
  <c r="A120" i="9"/>
  <c r="D119" i="9"/>
  <c r="C119" i="9"/>
  <c r="B119" i="9"/>
  <c r="A119" i="9"/>
  <c r="D118" i="9"/>
  <c r="C118" i="9"/>
  <c r="B118" i="9"/>
  <c r="A118" i="9"/>
  <c r="D117" i="9"/>
  <c r="C117" i="9"/>
  <c r="B117" i="9"/>
  <c r="A117" i="9"/>
  <c r="D116" i="9"/>
  <c r="C116" i="9"/>
  <c r="B116" i="9"/>
  <c r="A116" i="9"/>
  <c r="D115" i="9"/>
  <c r="C115" i="9"/>
  <c r="B115" i="9"/>
  <c r="A115" i="9"/>
  <c r="D114" i="9"/>
  <c r="C114" i="9"/>
  <c r="B114" i="9"/>
  <c r="A114" i="9"/>
  <c r="D113" i="9"/>
  <c r="C113" i="9"/>
  <c r="B113" i="9"/>
  <c r="A113" i="9"/>
  <c r="D112" i="9"/>
  <c r="C112" i="9"/>
  <c r="B112" i="9"/>
  <c r="A112" i="9"/>
  <c r="D111" i="9"/>
  <c r="C111" i="9"/>
  <c r="B111" i="9"/>
  <c r="A111" i="9"/>
  <c r="D110" i="9"/>
  <c r="C110" i="9"/>
  <c r="B110" i="9"/>
  <c r="A110" i="9"/>
  <c r="D109" i="9"/>
  <c r="C109" i="9"/>
  <c r="A109" i="9"/>
  <c r="D108" i="9"/>
  <c r="C108" i="9"/>
  <c r="B108" i="9"/>
  <c r="A108" i="9"/>
  <c r="D107" i="9"/>
  <c r="C107" i="9"/>
  <c r="B107" i="9"/>
  <c r="A107" i="9"/>
  <c r="D106" i="9"/>
  <c r="C106" i="9"/>
  <c r="B106" i="9"/>
  <c r="A106" i="9"/>
  <c r="D105" i="9"/>
  <c r="C105" i="9"/>
  <c r="B105" i="9"/>
  <c r="A105" i="9"/>
  <c r="D104" i="9"/>
  <c r="C104" i="9"/>
  <c r="B104" i="9"/>
  <c r="A104" i="9"/>
  <c r="D103" i="9"/>
  <c r="C103" i="9"/>
  <c r="B103" i="9"/>
  <c r="A103" i="9"/>
  <c r="D102" i="9"/>
  <c r="C102" i="9"/>
  <c r="B102" i="9"/>
  <c r="A102" i="9"/>
  <c r="D101" i="9"/>
  <c r="C101" i="9"/>
  <c r="B101" i="9"/>
  <c r="A101" i="9"/>
  <c r="D100" i="9"/>
  <c r="C100" i="9"/>
  <c r="B100" i="9"/>
  <c r="A100" i="9"/>
  <c r="D99" i="9"/>
  <c r="C99" i="9"/>
  <c r="B99" i="9"/>
  <c r="A99" i="9"/>
  <c r="D98" i="9"/>
  <c r="C98" i="9"/>
  <c r="B98" i="9"/>
  <c r="A98" i="9"/>
  <c r="D97" i="9"/>
  <c r="C97" i="9"/>
  <c r="B97" i="9"/>
  <c r="A97" i="9"/>
  <c r="D96" i="9"/>
  <c r="C96" i="9"/>
  <c r="B96" i="9"/>
  <c r="A96" i="9"/>
  <c r="D95" i="9"/>
  <c r="C95" i="9"/>
  <c r="B95" i="9"/>
  <c r="A95" i="9"/>
  <c r="D94" i="9"/>
  <c r="C94" i="9"/>
  <c r="B94" i="9"/>
  <c r="A94" i="9"/>
  <c r="D93" i="9"/>
  <c r="C93" i="9"/>
  <c r="B93" i="9"/>
  <c r="A93" i="9"/>
  <c r="D92" i="9"/>
  <c r="C92" i="9"/>
  <c r="B92" i="9"/>
  <c r="A92" i="9"/>
  <c r="D91" i="9"/>
  <c r="C91" i="9"/>
  <c r="B91" i="9"/>
  <c r="A91" i="9"/>
  <c r="D90" i="9"/>
  <c r="C90" i="9"/>
  <c r="B90" i="9"/>
  <c r="A90" i="9"/>
  <c r="D89" i="9"/>
  <c r="C89" i="9"/>
  <c r="B89" i="9"/>
  <c r="A89" i="9"/>
  <c r="D88" i="9"/>
  <c r="C88" i="9"/>
  <c r="B88" i="9"/>
  <c r="A88" i="9"/>
  <c r="D87" i="9"/>
  <c r="C87" i="9"/>
  <c r="B87" i="9"/>
  <c r="A87" i="9"/>
  <c r="D86" i="9"/>
  <c r="C86" i="9"/>
  <c r="B86" i="9"/>
  <c r="A86" i="9"/>
  <c r="D85" i="9"/>
  <c r="C85" i="9"/>
  <c r="B85" i="9"/>
  <c r="A85" i="9"/>
  <c r="D84" i="9"/>
  <c r="C84" i="9"/>
  <c r="B84" i="9"/>
  <c r="A84" i="9"/>
  <c r="D83" i="9"/>
  <c r="C83" i="9"/>
  <c r="B83" i="9"/>
  <c r="A83" i="9"/>
  <c r="D82" i="9"/>
  <c r="C82" i="9"/>
  <c r="B82" i="9"/>
  <c r="A82" i="9"/>
  <c r="D81" i="9"/>
  <c r="C81" i="9"/>
  <c r="B81" i="9"/>
  <c r="A81" i="9"/>
  <c r="D80" i="9"/>
  <c r="C80" i="9"/>
  <c r="B80" i="9"/>
  <c r="A80" i="9"/>
  <c r="D79" i="9"/>
  <c r="C79" i="9"/>
  <c r="B79" i="9"/>
  <c r="A79" i="9"/>
  <c r="D78" i="9"/>
  <c r="C78" i="9"/>
  <c r="B78" i="9"/>
  <c r="A78" i="9"/>
  <c r="D77" i="9"/>
  <c r="C77" i="9"/>
  <c r="A77" i="9"/>
  <c r="D76" i="9"/>
  <c r="C76" i="9"/>
  <c r="B76" i="9"/>
  <c r="A76" i="9"/>
  <c r="D75" i="9"/>
  <c r="C75" i="9"/>
  <c r="B75" i="9"/>
  <c r="A75" i="9"/>
  <c r="D74" i="9"/>
  <c r="C74" i="9"/>
  <c r="B74" i="9"/>
  <c r="A74" i="9"/>
  <c r="D73" i="9"/>
  <c r="C73" i="9"/>
  <c r="B73" i="9"/>
  <c r="A73" i="9"/>
  <c r="D72" i="9"/>
  <c r="C72" i="9"/>
  <c r="B72" i="9"/>
  <c r="A72" i="9"/>
  <c r="D71" i="9"/>
  <c r="C71" i="9"/>
  <c r="B71" i="9"/>
  <c r="A71" i="9"/>
  <c r="D70" i="9"/>
  <c r="C70" i="9"/>
  <c r="B70" i="9"/>
  <c r="A70" i="9"/>
  <c r="D69" i="9"/>
  <c r="C69" i="9"/>
  <c r="B69" i="9"/>
  <c r="A69" i="9"/>
  <c r="D68" i="9"/>
  <c r="C68" i="9"/>
  <c r="B68" i="9"/>
  <c r="A68" i="9"/>
  <c r="D67" i="9"/>
  <c r="C67" i="9"/>
  <c r="B67" i="9"/>
  <c r="A67" i="9"/>
  <c r="D66" i="9"/>
  <c r="C66" i="9"/>
  <c r="B66" i="9"/>
  <c r="A66" i="9"/>
  <c r="D65" i="9"/>
  <c r="C65" i="9"/>
  <c r="B65" i="9"/>
  <c r="A65" i="9"/>
  <c r="D64" i="9"/>
  <c r="C64" i="9"/>
  <c r="B64" i="9"/>
  <c r="A64" i="9"/>
  <c r="D63" i="9"/>
  <c r="C63" i="9"/>
  <c r="B63" i="9"/>
  <c r="A63" i="9"/>
  <c r="D62" i="9"/>
  <c r="C62" i="9"/>
  <c r="B62" i="9"/>
  <c r="A62" i="9"/>
  <c r="D61" i="9"/>
  <c r="C61" i="9"/>
  <c r="B61" i="9"/>
  <c r="A61" i="9"/>
  <c r="D60" i="9"/>
  <c r="C60" i="9"/>
  <c r="B60" i="9"/>
  <c r="A60" i="9"/>
  <c r="D59" i="9"/>
  <c r="C59" i="9"/>
  <c r="B59" i="9"/>
  <c r="A59" i="9"/>
  <c r="D58" i="9"/>
  <c r="C58" i="9"/>
  <c r="B58" i="9"/>
  <c r="A58" i="9"/>
  <c r="D57" i="9"/>
  <c r="C57" i="9"/>
  <c r="B57" i="9"/>
  <c r="A57" i="9"/>
  <c r="D56" i="9"/>
  <c r="C56" i="9"/>
  <c r="B56" i="9"/>
  <c r="A56" i="9"/>
  <c r="D55" i="9"/>
  <c r="C55" i="9"/>
  <c r="B55" i="9"/>
  <c r="A55" i="9"/>
  <c r="D54" i="9"/>
  <c r="C54" i="9"/>
  <c r="B54" i="9"/>
  <c r="A54" i="9"/>
  <c r="D53" i="9"/>
  <c r="C53" i="9"/>
  <c r="A53" i="9"/>
  <c r="D52" i="9"/>
  <c r="C52" i="9"/>
  <c r="B52" i="9"/>
  <c r="A52" i="9"/>
  <c r="D51" i="9"/>
  <c r="C51" i="9"/>
  <c r="B51" i="9"/>
  <c r="A51" i="9"/>
  <c r="D50" i="9"/>
  <c r="C50" i="9"/>
  <c r="B50" i="9"/>
  <c r="A50" i="9"/>
  <c r="D49" i="9"/>
  <c r="C49" i="9"/>
  <c r="B49" i="9"/>
  <c r="A49" i="9"/>
  <c r="D48" i="9"/>
  <c r="C48" i="9"/>
  <c r="B48" i="9"/>
  <c r="A48" i="9"/>
  <c r="D47" i="9"/>
  <c r="C47" i="9"/>
  <c r="B47" i="9"/>
  <c r="A47" i="9"/>
  <c r="D46" i="9"/>
  <c r="C46" i="9"/>
  <c r="B46" i="9"/>
  <c r="A46" i="9"/>
  <c r="D45" i="9"/>
  <c r="C45" i="9"/>
  <c r="B45" i="9"/>
  <c r="A45" i="9"/>
  <c r="D44" i="9"/>
  <c r="C44" i="9"/>
  <c r="B44" i="9"/>
  <c r="A44" i="9"/>
  <c r="D43" i="9"/>
  <c r="C43" i="9"/>
  <c r="B43" i="9"/>
  <c r="A43" i="9"/>
  <c r="D42" i="9"/>
  <c r="C42" i="9"/>
  <c r="B42" i="9"/>
  <c r="A42" i="9"/>
  <c r="D41" i="9"/>
  <c r="C41" i="9"/>
  <c r="B41" i="9"/>
  <c r="A41" i="9"/>
  <c r="D40" i="9"/>
  <c r="C40" i="9"/>
  <c r="B40" i="9"/>
  <c r="A40" i="9"/>
  <c r="D39" i="9"/>
  <c r="C39" i="9"/>
  <c r="B39" i="9"/>
  <c r="A39" i="9"/>
  <c r="D38" i="9"/>
  <c r="C38" i="9"/>
  <c r="B38" i="9"/>
  <c r="A38" i="9"/>
  <c r="D37" i="9"/>
  <c r="C37" i="9"/>
  <c r="B37" i="9"/>
  <c r="A37" i="9"/>
  <c r="D36" i="9"/>
  <c r="C36" i="9"/>
  <c r="B36" i="9"/>
  <c r="A36" i="9"/>
  <c r="D35" i="9"/>
  <c r="C35" i="9"/>
  <c r="B35" i="9"/>
  <c r="A35" i="9"/>
  <c r="D34" i="9"/>
  <c r="C34" i="9"/>
  <c r="B34" i="9"/>
  <c r="A34" i="9"/>
  <c r="D33" i="9"/>
  <c r="C33" i="9"/>
  <c r="A33" i="9"/>
  <c r="D32" i="9"/>
  <c r="C32" i="9"/>
  <c r="B32" i="9"/>
  <c r="A32" i="9"/>
  <c r="D31" i="9"/>
  <c r="C31" i="9"/>
  <c r="B31" i="9"/>
  <c r="A31" i="9"/>
  <c r="D30" i="9"/>
  <c r="C30" i="9"/>
  <c r="B30" i="9"/>
  <c r="A30" i="9"/>
  <c r="D29" i="9"/>
  <c r="C29" i="9"/>
  <c r="B29" i="9"/>
  <c r="A29" i="9"/>
  <c r="D28" i="9"/>
  <c r="C28" i="9"/>
  <c r="B28" i="9"/>
  <c r="A28" i="9"/>
  <c r="D27" i="9"/>
  <c r="C27" i="9"/>
  <c r="B27" i="9"/>
  <c r="A27" i="9"/>
  <c r="D26" i="9"/>
  <c r="C26" i="9"/>
  <c r="B26" i="9"/>
  <c r="A26" i="9"/>
  <c r="D25" i="9"/>
  <c r="C25" i="9"/>
  <c r="B25" i="9"/>
  <c r="A25" i="9"/>
  <c r="D24" i="9"/>
  <c r="C24" i="9"/>
  <c r="B24" i="9"/>
  <c r="A24" i="9"/>
  <c r="D23" i="9"/>
  <c r="C23" i="9"/>
  <c r="B23" i="9"/>
  <c r="A23" i="9"/>
  <c r="D22" i="9"/>
  <c r="C22" i="9"/>
  <c r="B22" i="9"/>
  <c r="A22" i="9"/>
  <c r="D21" i="9"/>
  <c r="C21" i="9"/>
  <c r="B21" i="9"/>
  <c r="A21" i="9"/>
  <c r="D20" i="9"/>
  <c r="C20" i="9"/>
  <c r="B20" i="9"/>
  <c r="A20" i="9"/>
  <c r="D19" i="9"/>
  <c r="C19" i="9"/>
  <c r="B19" i="9"/>
  <c r="A19" i="9"/>
  <c r="D18" i="9"/>
  <c r="C18" i="9"/>
  <c r="B18" i="9"/>
  <c r="A18" i="9"/>
  <c r="D17" i="9"/>
  <c r="C17" i="9"/>
  <c r="B17" i="9"/>
  <c r="A17" i="9"/>
  <c r="D16" i="9"/>
  <c r="C16" i="9"/>
  <c r="B16" i="9"/>
  <c r="A16" i="9"/>
  <c r="D15" i="9"/>
  <c r="C15" i="9"/>
  <c r="B15" i="9"/>
  <c r="A15" i="9"/>
  <c r="D14" i="9"/>
  <c r="C14" i="9"/>
  <c r="B14" i="9"/>
  <c r="A14" i="9"/>
  <c r="D13" i="9"/>
  <c r="C13" i="9"/>
  <c r="B13" i="9"/>
  <c r="A13" i="9"/>
  <c r="D12" i="9"/>
  <c r="C12" i="9"/>
  <c r="B12" i="9"/>
  <c r="A12" i="9"/>
  <c r="D11" i="9"/>
  <c r="C11" i="9"/>
  <c r="B11" i="9"/>
  <c r="A11" i="9"/>
  <c r="D10" i="9"/>
  <c r="C10" i="9"/>
  <c r="B10" i="9"/>
  <c r="A10" i="9"/>
  <c r="D9" i="9"/>
  <c r="C9" i="9"/>
  <c r="A9" i="9"/>
  <c r="D8" i="9"/>
  <c r="C8" i="9"/>
  <c r="B8" i="9"/>
  <c r="A8" i="9"/>
  <c r="E7" i="9"/>
  <c r="D7" i="9"/>
  <c r="C7" i="9"/>
  <c r="B7" i="9"/>
  <c r="A7" i="9"/>
  <c r="J6" i="9"/>
  <c r="I6" i="9"/>
  <c r="H6" i="9"/>
  <c r="G6" i="9"/>
  <c r="F6" i="9"/>
  <c r="E6" i="9"/>
  <c r="D6" i="9"/>
  <c r="C6" i="9"/>
  <c r="B6" i="9"/>
  <c r="A6" i="9"/>
  <c r="J5" i="9"/>
  <c r="F5" i="9"/>
  <c r="E5" i="9"/>
  <c r="D5" i="9"/>
  <c r="C5" i="9"/>
  <c r="B5" i="9"/>
  <c r="A5" i="9"/>
  <c r="J4" i="9"/>
  <c r="I4" i="9"/>
  <c r="H4" i="9"/>
  <c r="G4" i="9"/>
  <c r="F4" i="9"/>
  <c r="E4" i="9"/>
  <c r="D4" i="9"/>
  <c r="C4" i="9"/>
  <c r="B4" i="9"/>
  <c r="A4" i="9"/>
  <c r="J3" i="9"/>
  <c r="I3" i="9"/>
  <c r="H3" i="9"/>
  <c r="G3" i="9"/>
  <c r="F3" i="9"/>
  <c r="C3" i="9"/>
  <c r="B3" i="9"/>
  <c r="A3" i="9"/>
  <c r="D2" i="9"/>
  <c r="C2" i="9"/>
  <c r="B2" i="9"/>
  <c r="F1" i="9"/>
  <c r="D1" i="9"/>
  <c r="C1" i="9"/>
  <c r="B1" i="9"/>
  <c r="A1" i="9"/>
  <c r="D350" i="8"/>
  <c r="C350" i="8"/>
  <c r="B350" i="8"/>
  <c r="A350" i="8"/>
  <c r="D349" i="8"/>
  <c r="C349" i="8"/>
  <c r="B349" i="8"/>
  <c r="A349" i="8"/>
  <c r="D348" i="8"/>
  <c r="C348" i="8"/>
  <c r="B348" i="8"/>
  <c r="A348" i="8"/>
  <c r="D347" i="8"/>
  <c r="C347" i="8"/>
  <c r="B347" i="8"/>
  <c r="A347" i="8"/>
  <c r="D346" i="8"/>
  <c r="C346" i="8"/>
  <c r="B346" i="8"/>
  <c r="A346" i="8"/>
  <c r="D345" i="8"/>
  <c r="C345" i="8"/>
  <c r="B345" i="8"/>
  <c r="A345" i="8"/>
  <c r="D344" i="8"/>
  <c r="C344" i="8"/>
  <c r="B344" i="8"/>
  <c r="A344" i="8"/>
  <c r="D343" i="8"/>
  <c r="C343" i="8"/>
  <c r="B343" i="8"/>
  <c r="A343" i="8"/>
  <c r="D342" i="8"/>
  <c r="C342" i="8"/>
  <c r="B342" i="8"/>
  <c r="A342" i="8"/>
  <c r="D341" i="8"/>
  <c r="C341" i="8"/>
  <c r="B341" i="8"/>
  <c r="A341" i="8"/>
  <c r="D340" i="8"/>
  <c r="C340" i="8"/>
  <c r="B340" i="8"/>
  <c r="A340" i="8"/>
  <c r="D339" i="8"/>
  <c r="C339" i="8"/>
  <c r="B339" i="8"/>
  <c r="A339" i="8"/>
  <c r="D338" i="8"/>
  <c r="C338" i="8"/>
  <c r="B338" i="8"/>
  <c r="A338" i="8"/>
  <c r="D337" i="8"/>
  <c r="C337" i="8"/>
  <c r="B337" i="8"/>
  <c r="A337" i="8"/>
  <c r="D336" i="8"/>
  <c r="C336" i="8"/>
  <c r="B336" i="8"/>
  <c r="A336" i="8"/>
  <c r="D335" i="8"/>
  <c r="C335" i="8"/>
  <c r="B335" i="8"/>
  <c r="A335" i="8"/>
  <c r="D334" i="8"/>
  <c r="C334" i="8"/>
  <c r="B334" i="8"/>
  <c r="A334" i="8"/>
  <c r="D333" i="8"/>
  <c r="C333" i="8"/>
  <c r="B333" i="8"/>
  <c r="A333" i="8"/>
  <c r="D332" i="8"/>
  <c r="C332" i="8"/>
  <c r="B332" i="8"/>
  <c r="A332" i="8"/>
  <c r="D331" i="8"/>
  <c r="C331" i="8"/>
  <c r="B331" i="8"/>
  <c r="A331" i="8"/>
  <c r="D330" i="8"/>
  <c r="C330" i="8"/>
  <c r="B330" i="8"/>
  <c r="A330" i="8"/>
  <c r="D329" i="8"/>
  <c r="C329" i="8"/>
  <c r="B329" i="8"/>
  <c r="A329" i="8"/>
  <c r="D328" i="8"/>
  <c r="C328" i="8"/>
  <c r="B328" i="8"/>
  <c r="A328" i="8"/>
  <c r="D327" i="8"/>
  <c r="C327" i="8"/>
  <c r="B327" i="8"/>
  <c r="A327" i="8"/>
  <c r="D326" i="8"/>
  <c r="C326" i="8"/>
  <c r="B326" i="8"/>
  <c r="A326" i="8"/>
  <c r="D325" i="8"/>
  <c r="C325" i="8"/>
  <c r="B325" i="8"/>
  <c r="A325" i="8"/>
  <c r="D324" i="8"/>
  <c r="C324" i="8"/>
  <c r="B324" i="8"/>
  <c r="A324" i="8"/>
  <c r="D323" i="8"/>
  <c r="C323" i="8"/>
  <c r="B323" i="8"/>
  <c r="A323" i="8"/>
  <c r="D322" i="8"/>
  <c r="C322" i="8"/>
  <c r="B322" i="8"/>
  <c r="A322" i="8"/>
  <c r="D321" i="8"/>
  <c r="C321" i="8"/>
  <c r="B321" i="8"/>
  <c r="A321" i="8"/>
  <c r="D320" i="8"/>
  <c r="C320" i="8"/>
  <c r="B320" i="8"/>
  <c r="A320" i="8"/>
  <c r="D319" i="8"/>
  <c r="C319" i="8"/>
  <c r="B319" i="8"/>
  <c r="A319" i="8"/>
  <c r="D318" i="8"/>
  <c r="C318" i="8"/>
  <c r="B318" i="8"/>
  <c r="A318" i="8"/>
  <c r="D317" i="8"/>
  <c r="C317" i="8"/>
  <c r="B317" i="8"/>
  <c r="A317" i="8"/>
  <c r="D316" i="8"/>
  <c r="C316" i="8"/>
  <c r="B316" i="8"/>
  <c r="A316" i="8"/>
  <c r="D315" i="8"/>
  <c r="C315" i="8"/>
  <c r="B315" i="8"/>
  <c r="A315" i="8"/>
  <c r="D314" i="8"/>
  <c r="C314" i="8"/>
  <c r="B314" i="8"/>
  <c r="A314" i="8"/>
  <c r="D313" i="8"/>
  <c r="C313" i="8"/>
  <c r="B313" i="8"/>
  <c r="A313" i="8"/>
  <c r="D312" i="8"/>
  <c r="C312" i="8"/>
  <c r="B312" i="8"/>
  <c r="A312" i="8"/>
  <c r="D311" i="8"/>
  <c r="C311" i="8"/>
  <c r="B311" i="8"/>
  <c r="A311" i="8"/>
  <c r="D310" i="8"/>
  <c r="C310" i="8"/>
  <c r="B310" i="8"/>
  <c r="A310" i="8"/>
  <c r="D309" i="8"/>
  <c r="C309" i="8"/>
  <c r="B309" i="8"/>
  <c r="A309" i="8"/>
  <c r="D308" i="8"/>
  <c r="C308" i="8"/>
  <c r="B308" i="8"/>
  <c r="A308" i="8"/>
  <c r="D307" i="8"/>
  <c r="C307" i="8"/>
  <c r="B307" i="8"/>
  <c r="A307" i="8"/>
  <c r="D306" i="8"/>
  <c r="C306" i="8"/>
  <c r="B306" i="8"/>
  <c r="A306" i="8"/>
  <c r="D305" i="8"/>
  <c r="C305" i="8"/>
  <c r="B305" i="8"/>
  <c r="A305" i="8"/>
  <c r="D304" i="8"/>
  <c r="C304" i="8"/>
  <c r="B304" i="8"/>
  <c r="A304" i="8"/>
  <c r="D303" i="8"/>
  <c r="C303" i="8"/>
  <c r="B303" i="8"/>
  <c r="A303" i="8"/>
  <c r="D302" i="8"/>
  <c r="C302" i="8"/>
  <c r="B302" i="8"/>
  <c r="A302" i="8"/>
  <c r="D301" i="8"/>
  <c r="C301" i="8"/>
  <c r="B301" i="8"/>
  <c r="A301" i="8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D295" i="8"/>
  <c r="C295" i="8"/>
  <c r="B295" i="8"/>
  <c r="A295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D250" i="8"/>
  <c r="C250" i="8"/>
  <c r="B250" i="8"/>
  <c r="A250" i="8"/>
  <c r="D249" i="8"/>
  <c r="C249" i="8"/>
  <c r="B249" i="8"/>
  <c r="A249" i="8"/>
  <c r="D248" i="8"/>
  <c r="C248" i="8"/>
  <c r="B248" i="8"/>
  <c r="A248" i="8"/>
  <c r="D247" i="8"/>
  <c r="C247" i="8"/>
  <c r="B247" i="8"/>
  <c r="A247" i="8"/>
  <c r="D246" i="8"/>
  <c r="C246" i="8"/>
  <c r="B246" i="8"/>
  <c r="A246" i="8"/>
  <c r="D245" i="8"/>
  <c r="C245" i="8"/>
  <c r="B245" i="8"/>
  <c r="A245" i="8"/>
  <c r="D244" i="8"/>
  <c r="C244" i="8"/>
  <c r="B244" i="8"/>
  <c r="A244" i="8"/>
  <c r="D243" i="8"/>
  <c r="C243" i="8"/>
  <c r="B243" i="8"/>
  <c r="A243" i="8"/>
  <c r="D242" i="8"/>
  <c r="C242" i="8"/>
  <c r="B242" i="8"/>
  <c r="A242" i="8"/>
  <c r="D241" i="8"/>
  <c r="C241" i="8"/>
  <c r="B241" i="8"/>
  <c r="A241" i="8"/>
  <c r="D240" i="8"/>
  <c r="C240" i="8"/>
  <c r="B240" i="8"/>
  <c r="A240" i="8"/>
  <c r="D239" i="8"/>
  <c r="C239" i="8"/>
  <c r="B239" i="8"/>
  <c r="A239" i="8"/>
  <c r="D238" i="8"/>
  <c r="C238" i="8"/>
  <c r="B238" i="8"/>
  <c r="A238" i="8"/>
  <c r="D237" i="8"/>
  <c r="C237" i="8"/>
  <c r="B237" i="8"/>
  <c r="A237" i="8"/>
  <c r="D236" i="8"/>
  <c r="C236" i="8"/>
  <c r="B236" i="8"/>
  <c r="A236" i="8"/>
  <c r="D235" i="8"/>
  <c r="C235" i="8"/>
  <c r="B235" i="8"/>
  <c r="A235" i="8"/>
  <c r="D234" i="8"/>
  <c r="C234" i="8"/>
  <c r="B234" i="8"/>
  <c r="A234" i="8"/>
  <c r="D233" i="8"/>
  <c r="C233" i="8"/>
  <c r="B233" i="8"/>
  <c r="A233" i="8"/>
  <c r="D232" i="8"/>
  <c r="C232" i="8"/>
  <c r="B232" i="8"/>
  <c r="A232" i="8"/>
  <c r="D231" i="8"/>
  <c r="C231" i="8"/>
  <c r="B231" i="8"/>
  <c r="A231" i="8"/>
  <c r="D230" i="8"/>
  <c r="C230" i="8"/>
  <c r="B230" i="8"/>
  <c r="A230" i="8"/>
  <c r="D229" i="8"/>
  <c r="C229" i="8"/>
  <c r="B229" i="8"/>
  <c r="A229" i="8"/>
  <c r="D228" i="8"/>
  <c r="C228" i="8"/>
  <c r="B228" i="8"/>
  <c r="A228" i="8"/>
  <c r="D227" i="8"/>
  <c r="C227" i="8"/>
  <c r="B227" i="8"/>
  <c r="D226" i="8"/>
  <c r="C226" i="8"/>
  <c r="B226" i="8"/>
  <c r="A226" i="8"/>
  <c r="D225" i="8"/>
  <c r="C225" i="8"/>
  <c r="B225" i="8"/>
  <c r="A225" i="8"/>
  <c r="D224" i="8"/>
  <c r="C224" i="8"/>
  <c r="B224" i="8"/>
  <c r="A224" i="8"/>
  <c r="D223" i="8"/>
  <c r="C223" i="8"/>
  <c r="B223" i="8"/>
  <c r="A223" i="8"/>
  <c r="D222" i="8"/>
  <c r="C222" i="8"/>
  <c r="B222" i="8"/>
  <c r="A222" i="8"/>
  <c r="D221" i="8"/>
  <c r="C221" i="8"/>
  <c r="B221" i="8"/>
  <c r="A221" i="8"/>
  <c r="D220" i="8"/>
  <c r="C220" i="8"/>
  <c r="B220" i="8"/>
  <c r="A220" i="8"/>
  <c r="D219" i="8"/>
  <c r="C219" i="8"/>
  <c r="B219" i="8"/>
  <c r="A219" i="8"/>
  <c r="D218" i="8"/>
  <c r="C218" i="8"/>
  <c r="B218" i="8"/>
  <c r="A218" i="8"/>
  <c r="D217" i="8"/>
  <c r="C217" i="8"/>
  <c r="B217" i="8"/>
  <c r="A217" i="8"/>
  <c r="D216" i="8"/>
  <c r="C216" i="8"/>
  <c r="B216" i="8"/>
  <c r="A216" i="8"/>
  <c r="D215" i="8"/>
  <c r="C215" i="8"/>
  <c r="B215" i="8"/>
  <c r="A215" i="8"/>
  <c r="D214" i="8"/>
  <c r="C214" i="8"/>
  <c r="B214" i="8"/>
  <c r="A214" i="8"/>
  <c r="D213" i="8"/>
  <c r="C213" i="8"/>
  <c r="B213" i="8"/>
  <c r="A213" i="8"/>
  <c r="D212" i="8"/>
  <c r="C212" i="8"/>
  <c r="B212" i="8"/>
  <c r="A212" i="8"/>
  <c r="D211" i="8"/>
  <c r="C211" i="8"/>
  <c r="B211" i="8"/>
  <c r="A211" i="8"/>
  <c r="D210" i="8"/>
  <c r="C210" i="8"/>
  <c r="B210" i="8"/>
  <c r="A210" i="8"/>
  <c r="D209" i="8"/>
  <c r="C209" i="8"/>
  <c r="B209" i="8"/>
  <c r="A209" i="8"/>
  <c r="D208" i="8"/>
  <c r="C208" i="8"/>
  <c r="B208" i="8"/>
  <c r="A208" i="8"/>
  <c r="D207" i="8"/>
  <c r="C207" i="8"/>
  <c r="B207" i="8"/>
  <c r="A207" i="8"/>
  <c r="D206" i="8"/>
  <c r="C206" i="8"/>
  <c r="B206" i="8"/>
  <c r="A206" i="8"/>
  <c r="D205" i="8"/>
  <c r="C205" i="8"/>
  <c r="B205" i="8"/>
  <c r="A205" i="8"/>
  <c r="D204" i="8"/>
  <c r="C204" i="8"/>
  <c r="B204" i="8"/>
  <c r="A204" i="8"/>
  <c r="D203" i="8"/>
  <c r="C203" i="8"/>
  <c r="B203" i="8"/>
  <c r="A203" i="8"/>
  <c r="D202" i="8"/>
  <c r="C202" i="8"/>
  <c r="B202" i="8"/>
  <c r="A202" i="8"/>
  <c r="D201" i="8"/>
  <c r="C201" i="8"/>
  <c r="B201" i="8"/>
  <c r="A201" i="8"/>
  <c r="D200" i="8"/>
  <c r="C200" i="8"/>
  <c r="B200" i="8"/>
  <c r="A200" i="8"/>
  <c r="D199" i="8"/>
  <c r="C199" i="8"/>
  <c r="B199" i="8"/>
  <c r="A199" i="8"/>
  <c r="D198" i="8"/>
  <c r="C198" i="8"/>
  <c r="B198" i="8"/>
  <c r="A198" i="8"/>
  <c r="D197" i="8"/>
  <c r="C197" i="8"/>
  <c r="B197" i="8"/>
  <c r="A197" i="8"/>
  <c r="D196" i="8"/>
  <c r="C196" i="8"/>
  <c r="B196" i="8"/>
  <c r="A196" i="8"/>
  <c r="D195" i="8"/>
  <c r="C195" i="8"/>
  <c r="B195" i="8"/>
  <c r="A195" i="8"/>
  <c r="D194" i="8"/>
  <c r="C194" i="8"/>
  <c r="B194" i="8"/>
  <c r="A194" i="8"/>
  <c r="D193" i="8"/>
  <c r="C193" i="8"/>
  <c r="B193" i="8"/>
  <c r="A193" i="8"/>
  <c r="D192" i="8"/>
  <c r="C192" i="8"/>
  <c r="B192" i="8"/>
  <c r="A192" i="8"/>
  <c r="D191" i="8"/>
  <c r="C191" i="8"/>
  <c r="B191" i="8"/>
  <c r="A191" i="8"/>
  <c r="D190" i="8"/>
  <c r="C190" i="8"/>
  <c r="B190" i="8"/>
  <c r="A190" i="8"/>
  <c r="D189" i="8"/>
  <c r="C189" i="8"/>
  <c r="B189" i="8"/>
  <c r="A189" i="8"/>
  <c r="D188" i="8"/>
  <c r="C188" i="8"/>
  <c r="B188" i="8"/>
  <c r="A188" i="8"/>
  <c r="D187" i="8"/>
  <c r="C187" i="8"/>
  <c r="B187" i="8"/>
  <c r="A187" i="8"/>
  <c r="D186" i="8"/>
  <c r="C186" i="8"/>
  <c r="B186" i="8"/>
  <c r="A186" i="8"/>
  <c r="C185" i="8"/>
  <c r="A185" i="8"/>
  <c r="D184" i="8"/>
  <c r="C184" i="8"/>
  <c r="B184" i="8"/>
  <c r="A184" i="8"/>
  <c r="D183" i="8"/>
  <c r="C183" i="8"/>
  <c r="B183" i="8"/>
  <c r="A183" i="8"/>
  <c r="D182" i="8"/>
  <c r="C182" i="8"/>
  <c r="B182" i="8"/>
  <c r="A182" i="8"/>
  <c r="D181" i="8"/>
  <c r="C181" i="8"/>
  <c r="B181" i="8"/>
  <c r="A181" i="8"/>
  <c r="D180" i="8"/>
  <c r="C180" i="8"/>
  <c r="B180" i="8"/>
  <c r="A180" i="8"/>
  <c r="D179" i="8"/>
  <c r="C179" i="8"/>
  <c r="B179" i="8"/>
  <c r="A179" i="8"/>
  <c r="D178" i="8"/>
  <c r="C178" i="8"/>
  <c r="B178" i="8"/>
  <c r="A178" i="8"/>
  <c r="D177" i="8"/>
  <c r="C177" i="8"/>
  <c r="B177" i="8"/>
  <c r="A177" i="8"/>
  <c r="D176" i="8"/>
  <c r="C176" i="8"/>
  <c r="B176" i="8"/>
  <c r="A176" i="8"/>
  <c r="D175" i="8"/>
  <c r="C175" i="8"/>
  <c r="B175" i="8"/>
  <c r="A175" i="8"/>
  <c r="D174" i="8"/>
  <c r="C174" i="8"/>
  <c r="B174" i="8"/>
  <c r="A174" i="8"/>
  <c r="D173" i="8"/>
  <c r="C173" i="8"/>
  <c r="B173" i="8"/>
  <c r="A173" i="8"/>
  <c r="D172" i="8"/>
  <c r="C172" i="8"/>
  <c r="B172" i="8"/>
  <c r="A172" i="8"/>
  <c r="D171" i="8"/>
  <c r="C171" i="8"/>
  <c r="B171" i="8"/>
  <c r="A171" i="8"/>
  <c r="D170" i="8"/>
  <c r="C170" i="8"/>
  <c r="B170" i="8"/>
  <c r="A170" i="8"/>
  <c r="D169" i="8"/>
  <c r="C169" i="8"/>
  <c r="B169" i="8"/>
  <c r="A169" i="8"/>
  <c r="D168" i="8"/>
  <c r="C168" i="8"/>
  <c r="B168" i="8"/>
  <c r="A168" i="8"/>
  <c r="D167" i="8"/>
  <c r="C167" i="8"/>
  <c r="B167" i="8"/>
  <c r="A167" i="8"/>
  <c r="D166" i="8"/>
  <c r="C166" i="8"/>
  <c r="B166" i="8"/>
  <c r="A166" i="8"/>
  <c r="D165" i="8"/>
  <c r="C165" i="8"/>
  <c r="B165" i="8"/>
  <c r="A165" i="8"/>
  <c r="D164" i="8"/>
  <c r="C164" i="8"/>
  <c r="B164" i="8"/>
  <c r="A164" i="8"/>
  <c r="D163" i="8"/>
  <c r="C163" i="8"/>
  <c r="B163" i="8"/>
  <c r="A163" i="8"/>
  <c r="D162" i="8"/>
  <c r="C162" i="8"/>
  <c r="B162" i="8"/>
  <c r="A162" i="8"/>
  <c r="A161" i="8"/>
  <c r="D160" i="8"/>
  <c r="C160" i="8"/>
  <c r="B160" i="8"/>
  <c r="A160" i="8"/>
  <c r="D159" i="8"/>
  <c r="C159" i="8"/>
  <c r="B159" i="8"/>
  <c r="A159" i="8"/>
  <c r="D158" i="8"/>
  <c r="C158" i="8"/>
  <c r="B158" i="8"/>
  <c r="A158" i="8"/>
  <c r="D157" i="8"/>
  <c r="C157" i="8"/>
  <c r="B157" i="8"/>
  <c r="A157" i="8"/>
  <c r="D156" i="8"/>
  <c r="C156" i="8"/>
  <c r="B156" i="8"/>
  <c r="A156" i="8"/>
  <c r="D155" i="8"/>
  <c r="C155" i="8"/>
  <c r="B155" i="8"/>
  <c r="A155" i="8"/>
  <c r="D154" i="8"/>
  <c r="C154" i="8"/>
  <c r="B154" i="8"/>
  <c r="A154" i="8"/>
  <c r="D153" i="8"/>
  <c r="C153" i="8"/>
  <c r="B153" i="8"/>
  <c r="A153" i="8"/>
  <c r="D152" i="8"/>
  <c r="C152" i="8"/>
  <c r="B152" i="8"/>
  <c r="A152" i="8"/>
  <c r="D151" i="8"/>
  <c r="C151" i="8"/>
  <c r="B151" i="8"/>
  <c r="A151" i="8"/>
  <c r="D150" i="8"/>
  <c r="C150" i="8"/>
  <c r="B150" i="8"/>
  <c r="A150" i="8"/>
  <c r="D149" i="8"/>
  <c r="C149" i="8"/>
  <c r="B149" i="8"/>
  <c r="A149" i="8"/>
  <c r="D148" i="8"/>
  <c r="C148" i="8"/>
  <c r="B148" i="8"/>
  <c r="A148" i="8"/>
  <c r="D147" i="8"/>
  <c r="C147" i="8"/>
  <c r="B147" i="8"/>
  <c r="A147" i="8"/>
  <c r="D146" i="8"/>
  <c r="C146" i="8"/>
  <c r="B146" i="8"/>
  <c r="A146" i="8"/>
  <c r="D145" i="8"/>
  <c r="C145" i="8"/>
  <c r="B145" i="8"/>
  <c r="A145" i="8"/>
  <c r="D144" i="8"/>
  <c r="C144" i="8"/>
  <c r="B144" i="8"/>
  <c r="A144" i="8"/>
  <c r="D143" i="8"/>
  <c r="C143" i="8"/>
  <c r="B143" i="8"/>
  <c r="A143" i="8"/>
  <c r="D142" i="8"/>
  <c r="C142" i="8"/>
  <c r="B142" i="8"/>
  <c r="A142" i="8"/>
  <c r="D141" i="8"/>
  <c r="C141" i="8"/>
  <c r="B141" i="8"/>
  <c r="A141" i="8"/>
  <c r="D140" i="8"/>
  <c r="C140" i="8"/>
  <c r="B140" i="8"/>
  <c r="A140" i="8"/>
  <c r="A139" i="8"/>
  <c r="D138" i="8"/>
  <c r="C138" i="8"/>
  <c r="B138" i="8"/>
  <c r="A138" i="8"/>
  <c r="D137" i="8"/>
  <c r="C137" i="8"/>
  <c r="B137" i="8"/>
  <c r="A137" i="8"/>
  <c r="D136" i="8"/>
  <c r="C136" i="8"/>
  <c r="B136" i="8"/>
  <c r="A136" i="8"/>
  <c r="D135" i="8"/>
  <c r="C135" i="8"/>
  <c r="B135" i="8"/>
  <c r="A135" i="8"/>
  <c r="D134" i="8"/>
  <c r="C134" i="8"/>
  <c r="B134" i="8"/>
  <c r="A134" i="8"/>
  <c r="D133" i="8"/>
  <c r="C133" i="8"/>
  <c r="B133" i="8"/>
  <c r="A133" i="8"/>
  <c r="D132" i="8"/>
  <c r="C132" i="8"/>
  <c r="B132" i="8"/>
  <c r="A132" i="8"/>
  <c r="D131" i="8"/>
  <c r="C131" i="8"/>
  <c r="B131" i="8"/>
  <c r="A131" i="8"/>
  <c r="D130" i="8"/>
  <c r="C130" i="8"/>
  <c r="B130" i="8"/>
  <c r="A130" i="8"/>
  <c r="D129" i="8"/>
  <c r="C129" i="8"/>
  <c r="B129" i="8"/>
  <c r="A129" i="8"/>
  <c r="D128" i="8"/>
  <c r="C128" i="8"/>
  <c r="B128" i="8"/>
  <c r="A128" i="8"/>
  <c r="D127" i="8"/>
  <c r="C127" i="8"/>
  <c r="B127" i="8"/>
  <c r="A127" i="8"/>
  <c r="D126" i="8"/>
  <c r="C126" i="8"/>
  <c r="B126" i="8"/>
  <c r="A126" i="8"/>
  <c r="D125" i="8"/>
  <c r="C125" i="8"/>
  <c r="B125" i="8"/>
  <c r="A125" i="8"/>
  <c r="D124" i="8"/>
  <c r="C124" i="8"/>
  <c r="B124" i="8"/>
  <c r="A124" i="8"/>
  <c r="D123" i="8"/>
  <c r="C123" i="8"/>
  <c r="B123" i="8"/>
  <c r="A123" i="8"/>
  <c r="D122" i="8"/>
  <c r="C122" i="8"/>
  <c r="B122" i="8"/>
  <c r="A122" i="8"/>
  <c r="D121" i="8"/>
  <c r="C121" i="8"/>
  <c r="B121" i="8"/>
  <c r="A121" i="8"/>
  <c r="D120" i="8"/>
  <c r="C120" i="8"/>
  <c r="B120" i="8"/>
  <c r="A120" i="8"/>
  <c r="D119" i="8"/>
  <c r="C119" i="8"/>
  <c r="B119" i="8"/>
  <c r="A119" i="8"/>
  <c r="D118" i="8"/>
  <c r="C118" i="8"/>
  <c r="B118" i="8"/>
  <c r="A118" i="8"/>
  <c r="D117" i="8"/>
  <c r="C117" i="8"/>
  <c r="B117" i="8"/>
  <c r="A117" i="8"/>
  <c r="D116" i="8"/>
  <c r="C116" i="8"/>
  <c r="B116" i="8"/>
  <c r="A116" i="8"/>
  <c r="D115" i="8"/>
  <c r="C115" i="8"/>
  <c r="B115" i="8"/>
  <c r="A115" i="8"/>
  <c r="D114" i="8"/>
  <c r="C114" i="8"/>
  <c r="B114" i="8"/>
  <c r="A114" i="8"/>
  <c r="D113" i="8"/>
  <c r="C113" i="8"/>
  <c r="B113" i="8"/>
  <c r="A113" i="8"/>
  <c r="D112" i="8"/>
  <c r="C112" i="8"/>
  <c r="B112" i="8"/>
  <c r="A112" i="8"/>
  <c r="D111" i="8"/>
  <c r="C111" i="8"/>
  <c r="B111" i="8"/>
  <c r="A111" i="8"/>
  <c r="D110" i="8"/>
  <c r="C110" i="8"/>
  <c r="B110" i="8"/>
  <c r="A110" i="8"/>
  <c r="D109" i="8"/>
  <c r="C109" i="8"/>
  <c r="A109" i="8"/>
  <c r="D108" i="8"/>
  <c r="C108" i="8"/>
  <c r="B108" i="8"/>
  <c r="A108" i="8"/>
  <c r="D107" i="8"/>
  <c r="C107" i="8"/>
  <c r="B107" i="8"/>
  <c r="A107" i="8"/>
  <c r="D106" i="8"/>
  <c r="C106" i="8"/>
  <c r="B106" i="8"/>
  <c r="A106" i="8"/>
  <c r="D105" i="8"/>
  <c r="C105" i="8"/>
  <c r="B105" i="8"/>
  <c r="A105" i="8"/>
  <c r="D104" i="8"/>
  <c r="C104" i="8"/>
  <c r="B104" i="8"/>
  <c r="A104" i="8"/>
  <c r="D103" i="8"/>
  <c r="C103" i="8"/>
  <c r="B103" i="8"/>
  <c r="A103" i="8"/>
  <c r="D102" i="8"/>
  <c r="C102" i="8"/>
  <c r="B102" i="8"/>
  <c r="A102" i="8"/>
  <c r="D101" i="8"/>
  <c r="C101" i="8"/>
  <c r="B101" i="8"/>
  <c r="A101" i="8"/>
  <c r="D100" i="8"/>
  <c r="C100" i="8"/>
  <c r="B100" i="8"/>
  <c r="A100" i="8"/>
  <c r="D99" i="8"/>
  <c r="C99" i="8"/>
  <c r="B99" i="8"/>
  <c r="A99" i="8"/>
  <c r="D98" i="8"/>
  <c r="C98" i="8"/>
  <c r="B98" i="8"/>
  <c r="A98" i="8"/>
  <c r="D97" i="8"/>
  <c r="C97" i="8"/>
  <c r="B97" i="8"/>
  <c r="A97" i="8"/>
  <c r="D96" i="8"/>
  <c r="C96" i="8"/>
  <c r="B96" i="8"/>
  <c r="A96" i="8"/>
  <c r="D95" i="8"/>
  <c r="C95" i="8"/>
  <c r="B95" i="8"/>
  <c r="A95" i="8"/>
  <c r="D94" i="8"/>
  <c r="C94" i="8"/>
  <c r="B94" i="8"/>
  <c r="A94" i="8"/>
  <c r="D93" i="8"/>
  <c r="C93" i="8"/>
  <c r="B93" i="8"/>
  <c r="A93" i="8"/>
  <c r="D92" i="8"/>
  <c r="C92" i="8"/>
  <c r="B92" i="8"/>
  <c r="A92" i="8"/>
  <c r="D91" i="8"/>
  <c r="C91" i="8"/>
  <c r="B91" i="8"/>
  <c r="A91" i="8"/>
  <c r="D90" i="8"/>
  <c r="C90" i="8"/>
  <c r="B90" i="8"/>
  <c r="A90" i="8"/>
  <c r="D89" i="8"/>
  <c r="C89" i="8"/>
  <c r="B89" i="8"/>
  <c r="A89" i="8"/>
  <c r="D88" i="8"/>
  <c r="C88" i="8"/>
  <c r="B88" i="8"/>
  <c r="A88" i="8"/>
  <c r="D87" i="8"/>
  <c r="C87" i="8"/>
  <c r="B87" i="8"/>
  <c r="A87" i="8"/>
  <c r="D86" i="8"/>
  <c r="C86" i="8"/>
  <c r="B86" i="8"/>
  <c r="A86" i="8"/>
  <c r="D85" i="8"/>
  <c r="C85" i="8"/>
  <c r="B85" i="8"/>
  <c r="A85" i="8"/>
  <c r="D84" i="8"/>
  <c r="C84" i="8"/>
  <c r="B84" i="8"/>
  <c r="A84" i="8"/>
  <c r="D83" i="8"/>
  <c r="C83" i="8"/>
  <c r="B83" i="8"/>
  <c r="A83" i="8"/>
  <c r="D82" i="8"/>
  <c r="C82" i="8"/>
  <c r="B82" i="8"/>
  <c r="A82" i="8"/>
  <c r="D81" i="8"/>
  <c r="C81" i="8"/>
  <c r="B81" i="8"/>
  <c r="A81" i="8"/>
  <c r="D80" i="8"/>
  <c r="C80" i="8"/>
  <c r="B80" i="8"/>
  <c r="A80" i="8"/>
  <c r="D79" i="8"/>
  <c r="C79" i="8"/>
  <c r="B79" i="8"/>
  <c r="A79" i="8"/>
  <c r="D78" i="8"/>
  <c r="C78" i="8"/>
  <c r="B78" i="8"/>
  <c r="A78" i="8"/>
  <c r="D77" i="8"/>
  <c r="C77" i="8"/>
  <c r="A77" i="8"/>
  <c r="D76" i="8"/>
  <c r="C76" i="8"/>
  <c r="B76" i="8"/>
  <c r="A76" i="8"/>
  <c r="D75" i="8"/>
  <c r="C75" i="8"/>
  <c r="B75" i="8"/>
  <c r="A75" i="8"/>
  <c r="D74" i="8"/>
  <c r="C74" i="8"/>
  <c r="B74" i="8"/>
  <c r="A74" i="8"/>
  <c r="D73" i="8"/>
  <c r="C73" i="8"/>
  <c r="B73" i="8"/>
  <c r="A73" i="8"/>
  <c r="D72" i="8"/>
  <c r="C72" i="8"/>
  <c r="B72" i="8"/>
  <c r="A72" i="8"/>
  <c r="D71" i="8"/>
  <c r="C71" i="8"/>
  <c r="B71" i="8"/>
  <c r="A71" i="8"/>
  <c r="D70" i="8"/>
  <c r="C70" i="8"/>
  <c r="B70" i="8"/>
  <c r="A70" i="8"/>
  <c r="D69" i="8"/>
  <c r="C69" i="8"/>
  <c r="B69" i="8"/>
  <c r="A69" i="8"/>
  <c r="D68" i="8"/>
  <c r="C68" i="8"/>
  <c r="B68" i="8"/>
  <c r="A68" i="8"/>
  <c r="D67" i="8"/>
  <c r="C67" i="8"/>
  <c r="B67" i="8"/>
  <c r="A67" i="8"/>
  <c r="D66" i="8"/>
  <c r="C66" i="8"/>
  <c r="B66" i="8"/>
  <c r="A66" i="8"/>
  <c r="D65" i="8"/>
  <c r="C65" i="8"/>
  <c r="B65" i="8"/>
  <c r="A65" i="8"/>
  <c r="D64" i="8"/>
  <c r="C64" i="8"/>
  <c r="B64" i="8"/>
  <c r="A64" i="8"/>
  <c r="D63" i="8"/>
  <c r="C63" i="8"/>
  <c r="B63" i="8"/>
  <c r="A63" i="8"/>
  <c r="D62" i="8"/>
  <c r="C62" i="8"/>
  <c r="B62" i="8"/>
  <c r="A62" i="8"/>
  <c r="D61" i="8"/>
  <c r="C61" i="8"/>
  <c r="B61" i="8"/>
  <c r="A61" i="8"/>
  <c r="D60" i="8"/>
  <c r="C60" i="8"/>
  <c r="B60" i="8"/>
  <c r="A60" i="8"/>
  <c r="D59" i="8"/>
  <c r="C59" i="8"/>
  <c r="B59" i="8"/>
  <c r="A59" i="8"/>
  <c r="D58" i="8"/>
  <c r="C58" i="8"/>
  <c r="B58" i="8"/>
  <c r="A58" i="8"/>
  <c r="D57" i="8"/>
  <c r="C57" i="8"/>
  <c r="B57" i="8"/>
  <c r="A57" i="8"/>
  <c r="D56" i="8"/>
  <c r="C56" i="8"/>
  <c r="B56" i="8"/>
  <c r="A56" i="8"/>
  <c r="D55" i="8"/>
  <c r="C55" i="8"/>
  <c r="B55" i="8"/>
  <c r="A55" i="8"/>
  <c r="D54" i="8"/>
  <c r="C54" i="8"/>
  <c r="B54" i="8"/>
  <c r="A54" i="8"/>
  <c r="D53" i="8"/>
  <c r="C53" i="8"/>
  <c r="A53" i="8"/>
  <c r="D52" i="8"/>
  <c r="C52" i="8"/>
  <c r="B52" i="8"/>
  <c r="A52" i="8"/>
  <c r="D51" i="8"/>
  <c r="C51" i="8"/>
  <c r="B51" i="8"/>
  <c r="A51" i="8"/>
  <c r="D50" i="8"/>
  <c r="C50" i="8"/>
  <c r="B50" i="8"/>
  <c r="A50" i="8"/>
  <c r="D49" i="8"/>
  <c r="C49" i="8"/>
  <c r="B49" i="8"/>
  <c r="A49" i="8"/>
  <c r="D48" i="8"/>
  <c r="C48" i="8"/>
  <c r="B48" i="8"/>
  <c r="A48" i="8"/>
  <c r="D47" i="8"/>
  <c r="C47" i="8"/>
  <c r="B47" i="8"/>
  <c r="A47" i="8"/>
  <c r="D46" i="8"/>
  <c r="C46" i="8"/>
  <c r="B46" i="8"/>
  <c r="A46" i="8"/>
  <c r="D45" i="8"/>
  <c r="C45" i="8"/>
  <c r="B45" i="8"/>
  <c r="A45" i="8"/>
  <c r="D44" i="8"/>
  <c r="C44" i="8"/>
  <c r="B44" i="8"/>
  <c r="A44" i="8"/>
  <c r="D43" i="8"/>
  <c r="C43" i="8"/>
  <c r="B43" i="8"/>
  <c r="A43" i="8"/>
  <c r="D42" i="8"/>
  <c r="C42" i="8"/>
  <c r="B42" i="8"/>
  <c r="A42" i="8"/>
  <c r="D41" i="8"/>
  <c r="C41" i="8"/>
  <c r="B41" i="8"/>
  <c r="A41" i="8"/>
  <c r="D40" i="8"/>
  <c r="C40" i="8"/>
  <c r="B40" i="8"/>
  <c r="A40" i="8"/>
  <c r="D39" i="8"/>
  <c r="C39" i="8"/>
  <c r="B39" i="8"/>
  <c r="A39" i="8"/>
  <c r="D38" i="8"/>
  <c r="C38" i="8"/>
  <c r="B38" i="8"/>
  <c r="A38" i="8"/>
  <c r="D37" i="8"/>
  <c r="C37" i="8"/>
  <c r="B37" i="8"/>
  <c r="A37" i="8"/>
  <c r="D36" i="8"/>
  <c r="C36" i="8"/>
  <c r="B36" i="8"/>
  <c r="A36" i="8"/>
  <c r="D35" i="8"/>
  <c r="C35" i="8"/>
  <c r="B35" i="8"/>
  <c r="A35" i="8"/>
  <c r="D34" i="8"/>
  <c r="C34" i="8"/>
  <c r="B34" i="8"/>
  <c r="A34" i="8"/>
  <c r="D33" i="8"/>
  <c r="C33" i="8"/>
  <c r="A33" i="8"/>
  <c r="D32" i="8"/>
  <c r="C32" i="8"/>
  <c r="B32" i="8"/>
  <c r="A32" i="8"/>
  <c r="D31" i="8"/>
  <c r="C31" i="8"/>
  <c r="B31" i="8"/>
  <c r="A31" i="8"/>
  <c r="D30" i="8"/>
  <c r="C30" i="8"/>
  <c r="B30" i="8"/>
  <c r="A30" i="8"/>
  <c r="D29" i="8"/>
  <c r="C29" i="8"/>
  <c r="B29" i="8"/>
  <c r="A29" i="8"/>
  <c r="D28" i="8"/>
  <c r="C28" i="8"/>
  <c r="B28" i="8"/>
  <c r="A28" i="8"/>
  <c r="D27" i="8"/>
  <c r="C27" i="8"/>
  <c r="B27" i="8"/>
  <c r="A27" i="8"/>
  <c r="D26" i="8"/>
  <c r="C26" i="8"/>
  <c r="B26" i="8"/>
  <c r="A26" i="8"/>
  <c r="D25" i="8"/>
  <c r="C25" i="8"/>
  <c r="B25" i="8"/>
  <c r="A25" i="8"/>
  <c r="D24" i="8"/>
  <c r="C24" i="8"/>
  <c r="B24" i="8"/>
  <c r="A24" i="8"/>
  <c r="D23" i="8"/>
  <c r="C23" i="8"/>
  <c r="B23" i="8"/>
  <c r="A23" i="8"/>
  <c r="D22" i="8"/>
  <c r="C22" i="8"/>
  <c r="B22" i="8"/>
  <c r="A22" i="8"/>
  <c r="D21" i="8"/>
  <c r="C21" i="8"/>
  <c r="B21" i="8"/>
  <c r="A21" i="8"/>
  <c r="D20" i="8"/>
  <c r="C20" i="8"/>
  <c r="B20" i="8"/>
  <c r="A20" i="8"/>
  <c r="D19" i="8"/>
  <c r="C19" i="8"/>
  <c r="B19" i="8"/>
  <c r="A19" i="8"/>
  <c r="D18" i="8"/>
  <c r="C18" i="8"/>
  <c r="B18" i="8"/>
  <c r="A18" i="8"/>
  <c r="D17" i="8"/>
  <c r="C17" i="8"/>
  <c r="B17" i="8"/>
  <c r="A17" i="8"/>
  <c r="D16" i="8"/>
  <c r="C16" i="8"/>
  <c r="B16" i="8"/>
  <c r="A16" i="8"/>
  <c r="D15" i="8"/>
  <c r="C15" i="8"/>
  <c r="B15" i="8"/>
  <c r="A15" i="8"/>
  <c r="D14" i="8"/>
  <c r="C14" i="8"/>
  <c r="B14" i="8"/>
  <c r="A14" i="8"/>
  <c r="D13" i="8"/>
  <c r="C13" i="8"/>
  <c r="B13" i="8"/>
  <c r="A13" i="8"/>
  <c r="D12" i="8"/>
  <c r="C12" i="8"/>
  <c r="B12" i="8"/>
  <c r="A12" i="8"/>
  <c r="D11" i="8"/>
  <c r="C11" i="8"/>
  <c r="B11" i="8"/>
  <c r="A11" i="8"/>
  <c r="D10" i="8"/>
  <c r="C10" i="8"/>
  <c r="B10" i="8"/>
  <c r="A10" i="8"/>
  <c r="D9" i="8"/>
  <c r="C9" i="8"/>
  <c r="A9" i="8"/>
  <c r="D8" i="8"/>
  <c r="C8" i="8"/>
  <c r="B8" i="8"/>
  <c r="A8" i="8"/>
  <c r="E7" i="8"/>
  <c r="D7" i="8"/>
  <c r="C7" i="8"/>
  <c r="B7" i="8"/>
  <c r="A7" i="8"/>
  <c r="J6" i="8"/>
  <c r="I6" i="8"/>
  <c r="H6" i="8"/>
  <c r="G6" i="8"/>
  <c r="F6" i="8"/>
  <c r="E6" i="8"/>
  <c r="D6" i="8"/>
  <c r="C6" i="8"/>
  <c r="B6" i="8"/>
  <c r="A6" i="8"/>
  <c r="J5" i="8"/>
  <c r="F5" i="8"/>
  <c r="E5" i="8"/>
  <c r="D5" i="8"/>
  <c r="C5" i="8"/>
  <c r="B5" i="8"/>
  <c r="A5" i="8"/>
  <c r="J4" i="8"/>
  <c r="I4" i="8"/>
  <c r="H4" i="8"/>
  <c r="G4" i="8"/>
  <c r="F4" i="8"/>
  <c r="E4" i="8"/>
  <c r="D4" i="8"/>
  <c r="C4" i="8"/>
  <c r="B4" i="8"/>
  <c r="A4" i="8"/>
  <c r="J3" i="8"/>
  <c r="I3" i="8"/>
  <c r="H3" i="8"/>
  <c r="G3" i="8"/>
  <c r="F3" i="8"/>
  <c r="C3" i="8"/>
  <c r="B3" i="8"/>
  <c r="A3" i="8"/>
  <c r="D2" i="8"/>
  <c r="C2" i="8"/>
  <c r="B2" i="8"/>
  <c r="F1" i="8"/>
  <c r="D1" i="8"/>
  <c r="C1" i="8"/>
  <c r="B1" i="8"/>
  <c r="A1" i="8"/>
  <c r="D350" i="7"/>
  <c r="C350" i="7"/>
  <c r="B350" i="7"/>
  <c r="A350" i="7"/>
  <c r="D349" i="7"/>
  <c r="C349" i="7"/>
  <c r="B349" i="7"/>
  <c r="A349" i="7"/>
  <c r="D348" i="7"/>
  <c r="C348" i="7"/>
  <c r="B348" i="7"/>
  <c r="A348" i="7"/>
  <c r="D347" i="7"/>
  <c r="C347" i="7"/>
  <c r="B347" i="7"/>
  <c r="A347" i="7"/>
  <c r="D346" i="7"/>
  <c r="C346" i="7"/>
  <c r="B346" i="7"/>
  <c r="A346" i="7"/>
  <c r="D345" i="7"/>
  <c r="C345" i="7"/>
  <c r="B345" i="7"/>
  <c r="A345" i="7"/>
  <c r="D344" i="7"/>
  <c r="C344" i="7"/>
  <c r="B344" i="7"/>
  <c r="A344" i="7"/>
  <c r="D343" i="7"/>
  <c r="C343" i="7"/>
  <c r="B343" i="7"/>
  <c r="A343" i="7"/>
  <c r="D342" i="7"/>
  <c r="C342" i="7"/>
  <c r="B342" i="7"/>
  <c r="A342" i="7"/>
  <c r="D341" i="7"/>
  <c r="C341" i="7"/>
  <c r="B341" i="7"/>
  <c r="A341" i="7"/>
  <c r="D340" i="7"/>
  <c r="C340" i="7"/>
  <c r="B340" i="7"/>
  <c r="A340" i="7"/>
  <c r="D339" i="7"/>
  <c r="C339" i="7"/>
  <c r="B339" i="7"/>
  <c r="A339" i="7"/>
  <c r="D338" i="7"/>
  <c r="C338" i="7"/>
  <c r="B338" i="7"/>
  <c r="A338" i="7"/>
  <c r="D337" i="7"/>
  <c r="C337" i="7"/>
  <c r="B337" i="7"/>
  <c r="A337" i="7"/>
  <c r="D336" i="7"/>
  <c r="C336" i="7"/>
  <c r="B336" i="7"/>
  <c r="A336" i="7"/>
  <c r="D335" i="7"/>
  <c r="C335" i="7"/>
  <c r="B335" i="7"/>
  <c r="A335" i="7"/>
  <c r="D334" i="7"/>
  <c r="C334" i="7"/>
  <c r="B334" i="7"/>
  <c r="A334" i="7"/>
  <c r="D333" i="7"/>
  <c r="C333" i="7"/>
  <c r="B333" i="7"/>
  <c r="A333" i="7"/>
  <c r="D332" i="7"/>
  <c r="C332" i="7"/>
  <c r="B332" i="7"/>
  <c r="A332" i="7"/>
  <c r="D331" i="7"/>
  <c r="C331" i="7"/>
  <c r="B331" i="7"/>
  <c r="A331" i="7"/>
  <c r="D330" i="7"/>
  <c r="C330" i="7"/>
  <c r="B330" i="7"/>
  <c r="A330" i="7"/>
  <c r="D329" i="7"/>
  <c r="C329" i="7"/>
  <c r="B329" i="7"/>
  <c r="A329" i="7"/>
  <c r="D328" i="7"/>
  <c r="C328" i="7"/>
  <c r="B328" i="7"/>
  <c r="A328" i="7"/>
  <c r="D327" i="7"/>
  <c r="C327" i="7"/>
  <c r="B327" i="7"/>
  <c r="A327" i="7"/>
  <c r="D326" i="7"/>
  <c r="C326" i="7"/>
  <c r="B326" i="7"/>
  <c r="A326" i="7"/>
  <c r="D325" i="7"/>
  <c r="C325" i="7"/>
  <c r="B325" i="7"/>
  <c r="A325" i="7"/>
  <c r="D324" i="7"/>
  <c r="C324" i="7"/>
  <c r="B324" i="7"/>
  <c r="A324" i="7"/>
  <c r="D323" i="7"/>
  <c r="C323" i="7"/>
  <c r="B323" i="7"/>
  <c r="A323" i="7"/>
  <c r="D322" i="7"/>
  <c r="C322" i="7"/>
  <c r="B322" i="7"/>
  <c r="A322" i="7"/>
  <c r="D321" i="7"/>
  <c r="C321" i="7"/>
  <c r="B321" i="7"/>
  <c r="A321" i="7"/>
  <c r="D320" i="7"/>
  <c r="C320" i="7"/>
  <c r="B320" i="7"/>
  <c r="A320" i="7"/>
  <c r="D319" i="7"/>
  <c r="C319" i="7"/>
  <c r="B319" i="7"/>
  <c r="A319" i="7"/>
  <c r="D318" i="7"/>
  <c r="C318" i="7"/>
  <c r="B318" i="7"/>
  <c r="A318" i="7"/>
  <c r="D317" i="7"/>
  <c r="C317" i="7"/>
  <c r="B317" i="7"/>
  <c r="A317" i="7"/>
  <c r="D316" i="7"/>
  <c r="C316" i="7"/>
  <c r="B316" i="7"/>
  <c r="A316" i="7"/>
  <c r="D315" i="7"/>
  <c r="C315" i="7"/>
  <c r="B315" i="7"/>
  <c r="A315" i="7"/>
  <c r="D314" i="7"/>
  <c r="C314" i="7"/>
  <c r="B314" i="7"/>
  <c r="A314" i="7"/>
  <c r="D313" i="7"/>
  <c r="C313" i="7"/>
  <c r="B313" i="7"/>
  <c r="A313" i="7"/>
  <c r="D312" i="7"/>
  <c r="C312" i="7"/>
  <c r="B312" i="7"/>
  <c r="A312" i="7"/>
  <c r="D311" i="7"/>
  <c r="C311" i="7"/>
  <c r="B311" i="7"/>
  <c r="A311" i="7"/>
  <c r="D310" i="7"/>
  <c r="C310" i="7"/>
  <c r="B310" i="7"/>
  <c r="A310" i="7"/>
  <c r="D309" i="7"/>
  <c r="C309" i="7"/>
  <c r="B309" i="7"/>
  <c r="A309" i="7"/>
  <c r="D308" i="7"/>
  <c r="C308" i="7"/>
  <c r="B308" i="7"/>
  <c r="A308" i="7"/>
  <c r="D307" i="7"/>
  <c r="C307" i="7"/>
  <c r="B307" i="7"/>
  <c r="A307" i="7"/>
  <c r="D306" i="7"/>
  <c r="C306" i="7"/>
  <c r="B306" i="7"/>
  <c r="A306" i="7"/>
  <c r="D305" i="7"/>
  <c r="C305" i="7"/>
  <c r="B305" i="7"/>
  <c r="A305" i="7"/>
  <c r="D304" i="7"/>
  <c r="C304" i="7"/>
  <c r="B304" i="7"/>
  <c r="A304" i="7"/>
  <c r="D303" i="7"/>
  <c r="C303" i="7"/>
  <c r="B303" i="7"/>
  <c r="A303" i="7"/>
  <c r="D302" i="7"/>
  <c r="C302" i="7"/>
  <c r="B302" i="7"/>
  <c r="A302" i="7"/>
  <c r="D301" i="7"/>
  <c r="C301" i="7"/>
  <c r="B301" i="7"/>
  <c r="A301" i="7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D281" i="7"/>
  <c r="C281" i="7"/>
  <c r="B281" i="7"/>
  <c r="A281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A270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D250" i="7"/>
  <c r="C250" i="7"/>
  <c r="B250" i="7"/>
  <c r="A250" i="7"/>
  <c r="D249" i="7"/>
  <c r="C249" i="7"/>
  <c r="B249" i="7"/>
  <c r="A249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D242" i="7"/>
  <c r="C242" i="7"/>
  <c r="B242" i="7"/>
  <c r="A242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D234" i="7"/>
  <c r="C234" i="7"/>
  <c r="B234" i="7"/>
  <c r="A234" i="7"/>
  <c r="D233" i="7"/>
  <c r="C233" i="7"/>
  <c r="B233" i="7"/>
  <c r="A233" i="7"/>
  <c r="D232" i="7"/>
  <c r="C232" i="7"/>
  <c r="B232" i="7"/>
  <c r="A232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D228" i="7"/>
  <c r="C228" i="7"/>
  <c r="B228" i="7"/>
  <c r="A228" i="7"/>
  <c r="D227" i="7"/>
  <c r="C227" i="7"/>
  <c r="B227" i="7"/>
  <c r="A227" i="7"/>
  <c r="D226" i="7"/>
  <c r="C226" i="7"/>
  <c r="B226" i="7"/>
  <c r="A226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D222" i="7"/>
  <c r="C222" i="7"/>
  <c r="B222" i="7"/>
  <c r="A222" i="7"/>
  <c r="D221" i="7"/>
  <c r="C221" i="7"/>
  <c r="B221" i="7"/>
  <c r="A221" i="7"/>
  <c r="D220" i="7"/>
  <c r="C220" i="7"/>
  <c r="B220" i="7"/>
  <c r="A220" i="7"/>
  <c r="D219" i="7"/>
  <c r="C219" i="7"/>
  <c r="B219" i="7"/>
  <c r="A219" i="7"/>
  <c r="D218" i="7"/>
  <c r="C218" i="7"/>
  <c r="B218" i="7"/>
  <c r="A218" i="7"/>
  <c r="D217" i="7"/>
  <c r="C217" i="7"/>
  <c r="B217" i="7"/>
  <c r="A217" i="7"/>
  <c r="D216" i="7"/>
  <c r="C216" i="7"/>
  <c r="B216" i="7"/>
  <c r="A216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D212" i="7"/>
  <c r="C212" i="7"/>
  <c r="B212" i="7"/>
  <c r="A212" i="7"/>
  <c r="D211" i="7"/>
  <c r="C211" i="7"/>
  <c r="B211" i="7"/>
  <c r="A211" i="7"/>
  <c r="D210" i="7"/>
  <c r="C210" i="7"/>
  <c r="B210" i="7"/>
  <c r="A210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D206" i="7"/>
  <c r="C206" i="7"/>
  <c r="B206" i="7"/>
  <c r="A206" i="7"/>
  <c r="D205" i="7"/>
  <c r="C205" i="7"/>
  <c r="B205" i="7"/>
  <c r="A205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D201" i="7"/>
  <c r="C201" i="7"/>
  <c r="B201" i="7"/>
  <c r="A201" i="7"/>
  <c r="D200" i="7"/>
  <c r="C200" i="7"/>
  <c r="B200" i="7"/>
  <c r="A200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D196" i="7"/>
  <c r="C196" i="7"/>
  <c r="B196" i="7"/>
  <c r="A196" i="7"/>
  <c r="D195" i="7"/>
  <c r="C195" i="7"/>
  <c r="B195" i="7"/>
  <c r="A195" i="7"/>
  <c r="D194" i="7"/>
  <c r="C194" i="7"/>
  <c r="B194" i="7"/>
  <c r="A194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D190" i="7"/>
  <c r="C190" i="7"/>
  <c r="B190" i="7"/>
  <c r="A190" i="7"/>
  <c r="D189" i="7"/>
  <c r="C189" i="7"/>
  <c r="B189" i="7"/>
  <c r="A189" i="7"/>
  <c r="D188" i="7"/>
  <c r="C188" i="7"/>
  <c r="B188" i="7"/>
  <c r="A188" i="7"/>
  <c r="D187" i="7"/>
  <c r="C187" i="7"/>
  <c r="B187" i="7"/>
  <c r="A187" i="7"/>
  <c r="D186" i="7"/>
  <c r="C186" i="7"/>
  <c r="B186" i="7"/>
  <c r="A186" i="7"/>
  <c r="C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D180" i="7"/>
  <c r="C180" i="7"/>
  <c r="B180" i="7"/>
  <c r="A180" i="7"/>
  <c r="D179" i="7"/>
  <c r="C179" i="7"/>
  <c r="B179" i="7"/>
  <c r="A179" i="7"/>
  <c r="D178" i="7"/>
  <c r="C178" i="7"/>
  <c r="B178" i="7"/>
  <c r="A178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D174" i="7"/>
  <c r="C174" i="7"/>
  <c r="B174" i="7"/>
  <c r="A174" i="7"/>
  <c r="D173" i="7"/>
  <c r="C173" i="7"/>
  <c r="B173" i="7"/>
  <c r="A173" i="7"/>
  <c r="D172" i="7"/>
  <c r="C172" i="7"/>
  <c r="B172" i="7"/>
  <c r="A172" i="7"/>
  <c r="D171" i="7"/>
  <c r="C171" i="7"/>
  <c r="B171" i="7"/>
  <c r="A171" i="7"/>
  <c r="D170" i="7"/>
  <c r="C170" i="7"/>
  <c r="B170" i="7"/>
  <c r="A170" i="7"/>
  <c r="D169" i="7"/>
  <c r="C169" i="7"/>
  <c r="B169" i="7"/>
  <c r="A169" i="7"/>
  <c r="D168" i="7"/>
  <c r="C168" i="7"/>
  <c r="B168" i="7"/>
  <c r="A168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D164" i="7"/>
  <c r="C164" i="7"/>
  <c r="B164" i="7"/>
  <c r="A164" i="7"/>
  <c r="D163" i="7"/>
  <c r="C163" i="7"/>
  <c r="B163" i="7"/>
  <c r="A163" i="7"/>
  <c r="D162" i="7"/>
  <c r="C162" i="7"/>
  <c r="B162" i="7"/>
  <c r="A162" i="7"/>
  <c r="A161" i="7"/>
  <c r="D160" i="7"/>
  <c r="C160" i="7"/>
  <c r="B160" i="7"/>
  <c r="A160" i="7"/>
  <c r="D159" i="7"/>
  <c r="C159" i="7"/>
  <c r="B159" i="7"/>
  <c r="A159" i="7"/>
  <c r="D158" i="7"/>
  <c r="C158" i="7"/>
  <c r="B158" i="7"/>
  <c r="A158" i="7"/>
  <c r="D157" i="7"/>
  <c r="C157" i="7"/>
  <c r="B157" i="7"/>
  <c r="A157" i="7"/>
  <c r="D156" i="7"/>
  <c r="C156" i="7"/>
  <c r="B156" i="7"/>
  <c r="A156" i="7"/>
  <c r="D155" i="7"/>
  <c r="C155" i="7"/>
  <c r="B155" i="7"/>
  <c r="A155" i="7"/>
  <c r="D154" i="7"/>
  <c r="C154" i="7"/>
  <c r="B154" i="7"/>
  <c r="A154" i="7"/>
  <c r="D153" i="7"/>
  <c r="C153" i="7"/>
  <c r="B153" i="7"/>
  <c r="A153" i="7"/>
  <c r="D152" i="7"/>
  <c r="C152" i="7"/>
  <c r="B152" i="7"/>
  <c r="A152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D148" i="7"/>
  <c r="C148" i="7"/>
  <c r="B148" i="7"/>
  <c r="A148" i="7"/>
  <c r="D147" i="7"/>
  <c r="C147" i="7"/>
  <c r="B147" i="7"/>
  <c r="A147" i="7"/>
  <c r="D146" i="7"/>
  <c r="C146" i="7"/>
  <c r="B146" i="7"/>
  <c r="A146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D142" i="7"/>
  <c r="C142" i="7"/>
  <c r="B142" i="7"/>
  <c r="A142" i="7"/>
  <c r="D141" i="7"/>
  <c r="C141" i="7"/>
  <c r="B141" i="7"/>
  <c r="A141" i="7"/>
  <c r="D140" i="7"/>
  <c r="C140" i="7"/>
  <c r="B140" i="7"/>
  <c r="A140" i="7"/>
  <c r="A139" i="7"/>
  <c r="D138" i="7"/>
  <c r="C138" i="7"/>
  <c r="B138" i="7"/>
  <c r="A138" i="7"/>
  <c r="D137" i="7"/>
  <c r="C137" i="7"/>
  <c r="B137" i="7"/>
  <c r="A137" i="7"/>
  <c r="D136" i="7"/>
  <c r="C136" i="7"/>
  <c r="B136" i="7"/>
  <c r="A136" i="7"/>
  <c r="D135" i="7"/>
  <c r="C135" i="7"/>
  <c r="B135" i="7"/>
  <c r="A135" i="7"/>
  <c r="D134" i="7"/>
  <c r="C134" i="7"/>
  <c r="B134" i="7"/>
  <c r="A134" i="7"/>
  <c r="D133" i="7"/>
  <c r="C133" i="7"/>
  <c r="B133" i="7"/>
  <c r="A133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D129" i="7"/>
  <c r="C129" i="7"/>
  <c r="B129" i="7"/>
  <c r="A129" i="7"/>
  <c r="D128" i="7"/>
  <c r="C128" i="7"/>
  <c r="B128" i="7"/>
  <c r="A128" i="7"/>
  <c r="D127" i="7"/>
  <c r="C127" i="7"/>
  <c r="B127" i="7"/>
  <c r="A127" i="7"/>
  <c r="D126" i="7"/>
  <c r="C126" i="7"/>
  <c r="B126" i="7"/>
  <c r="A126" i="7"/>
  <c r="D125" i="7"/>
  <c r="C125" i="7"/>
  <c r="B125" i="7"/>
  <c r="A125" i="7"/>
  <c r="D124" i="7"/>
  <c r="C124" i="7"/>
  <c r="B124" i="7"/>
  <c r="A124" i="7"/>
  <c r="D123" i="7"/>
  <c r="C123" i="7"/>
  <c r="B123" i="7"/>
  <c r="A123" i="7"/>
  <c r="D122" i="7"/>
  <c r="C122" i="7"/>
  <c r="B122" i="7"/>
  <c r="A122" i="7"/>
  <c r="D121" i="7"/>
  <c r="C121" i="7"/>
  <c r="B121" i="7"/>
  <c r="A121" i="7"/>
  <c r="D120" i="7"/>
  <c r="C120" i="7"/>
  <c r="B120" i="7"/>
  <c r="A120" i="7"/>
  <c r="D119" i="7"/>
  <c r="C119" i="7"/>
  <c r="B119" i="7"/>
  <c r="A119" i="7"/>
  <c r="D118" i="7"/>
  <c r="C118" i="7"/>
  <c r="B118" i="7"/>
  <c r="A118" i="7"/>
  <c r="D117" i="7"/>
  <c r="C117" i="7"/>
  <c r="B117" i="7"/>
  <c r="A117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D113" i="7"/>
  <c r="C113" i="7"/>
  <c r="B113" i="7"/>
  <c r="A113" i="7"/>
  <c r="D112" i="7"/>
  <c r="C112" i="7"/>
  <c r="B112" i="7"/>
  <c r="A112" i="7"/>
  <c r="D111" i="7"/>
  <c r="C111" i="7"/>
  <c r="B111" i="7"/>
  <c r="A111" i="7"/>
  <c r="D110" i="7"/>
  <c r="C110" i="7"/>
  <c r="B110" i="7"/>
  <c r="A110" i="7"/>
  <c r="D109" i="7"/>
  <c r="C109" i="7"/>
  <c r="A109" i="7"/>
  <c r="D108" i="7"/>
  <c r="C108" i="7"/>
  <c r="B108" i="7"/>
  <c r="A108" i="7"/>
  <c r="D107" i="7"/>
  <c r="C107" i="7"/>
  <c r="B107" i="7"/>
  <c r="A107" i="7"/>
  <c r="D106" i="7"/>
  <c r="C106" i="7"/>
  <c r="B106" i="7"/>
  <c r="A106" i="7"/>
  <c r="D105" i="7"/>
  <c r="C105" i="7"/>
  <c r="B105" i="7"/>
  <c r="A105" i="7"/>
  <c r="D104" i="7"/>
  <c r="C104" i="7"/>
  <c r="B104" i="7"/>
  <c r="A104" i="7"/>
  <c r="D103" i="7"/>
  <c r="C103" i="7"/>
  <c r="B103" i="7"/>
  <c r="A103" i="7"/>
  <c r="D102" i="7"/>
  <c r="C102" i="7"/>
  <c r="B102" i="7"/>
  <c r="A102" i="7"/>
  <c r="D101" i="7"/>
  <c r="C101" i="7"/>
  <c r="B101" i="7"/>
  <c r="A101" i="7"/>
  <c r="D100" i="7"/>
  <c r="C100" i="7"/>
  <c r="B100" i="7"/>
  <c r="A100" i="7"/>
  <c r="D99" i="7"/>
  <c r="C99" i="7"/>
  <c r="B99" i="7"/>
  <c r="A99" i="7"/>
  <c r="D98" i="7"/>
  <c r="C98" i="7"/>
  <c r="B98" i="7"/>
  <c r="A98" i="7"/>
  <c r="D97" i="7"/>
  <c r="C97" i="7"/>
  <c r="B97" i="7"/>
  <c r="A97" i="7"/>
  <c r="D96" i="7"/>
  <c r="C96" i="7"/>
  <c r="B96" i="7"/>
  <c r="A96" i="7"/>
  <c r="D95" i="7"/>
  <c r="C95" i="7"/>
  <c r="B95" i="7"/>
  <c r="A95" i="7"/>
  <c r="D94" i="7"/>
  <c r="C94" i="7"/>
  <c r="B94" i="7"/>
  <c r="A94" i="7"/>
  <c r="D93" i="7"/>
  <c r="C93" i="7"/>
  <c r="B93" i="7"/>
  <c r="A93" i="7"/>
  <c r="D92" i="7"/>
  <c r="C92" i="7"/>
  <c r="B92" i="7"/>
  <c r="A92" i="7"/>
  <c r="D91" i="7"/>
  <c r="C91" i="7"/>
  <c r="B91" i="7"/>
  <c r="A91" i="7"/>
  <c r="D90" i="7"/>
  <c r="C90" i="7"/>
  <c r="B90" i="7"/>
  <c r="A90" i="7"/>
  <c r="D89" i="7"/>
  <c r="C89" i="7"/>
  <c r="B89" i="7"/>
  <c r="A89" i="7"/>
  <c r="D88" i="7"/>
  <c r="C88" i="7"/>
  <c r="B88" i="7"/>
  <c r="A88" i="7"/>
  <c r="D87" i="7"/>
  <c r="C87" i="7"/>
  <c r="B87" i="7"/>
  <c r="A87" i="7"/>
  <c r="D86" i="7"/>
  <c r="C86" i="7"/>
  <c r="B86" i="7"/>
  <c r="A86" i="7"/>
  <c r="D85" i="7"/>
  <c r="C85" i="7"/>
  <c r="B85" i="7"/>
  <c r="A85" i="7"/>
  <c r="D84" i="7"/>
  <c r="C84" i="7"/>
  <c r="B84" i="7"/>
  <c r="A84" i="7"/>
  <c r="D83" i="7"/>
  <c r="C83" i="7"/>
  <c r="B83" i="7"/>
  <c r="A83" i="7"/>
  <c r="D82" i="7"/>
  <c r="C82" i="7"/>
  <c r="B82" i="7"/>
  <c r="A82" i="7"/>
  <c r="D81" i="7"/>
  <c r="C81" i="7"/>
  <c r="B81" i="7"/>
  <c r="A81" i="7"/>
  <c r="D80" i="7"/>
  <c r="C80" i="7"/>
  <c r="B80" i="7"/>
  <c r="A80" i="7"/>
  <c r="D79" i="7"/>
  <c r="C79" i="7"/>
  <c r="B79" i="7"/>
  <c r="A79" i="7"/>
  <c r="D78" i="7"/>
  <c r="C78" i="7"/>
  <c r="B78" i="7"/>
  <c r="A78" i="7"/>
  <c r="D77" i="7"/>
  <c r="C77" i="7"/>
  <c r="A77" i="7"/>
  <c r="D76" i="7"/>
  <c r="C76" i="7"/>
  <c r="B76" i="7"/>
  <c r="A76" i="7"/>
  <c r="D75" i="7"/>
  <c r="C75" i="7"/>
  <c r="B75" i="7"/>
  <c r="A75" i="7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D59" i="7"/>
  <c r="C59" i="7"/>
  <c r="B59" i="7"/>
  <c r="A59" i="7"/>
  <c r="D58" i="7"/>
  <c r="C58" i="7"/>
  <c r="B58" i="7"/>
  <c r="A58" i="7"/>
  <c r="D57" i="7"/>
  <c r="C57" i="7"/>
  <c r="B57" i="7"/>
  <c r="A57" i="7"/>
  <c r="D56" i="7"/>
  <c r="C56" i="7"/>
  <c r="B56" i="7"/>
  <c r="A56" i="7"/>
  <c r="D55" i="7"/>
  <c r="C55" i="7"/>
  <c r="B55" i="7"/>
  <c r="A55" i="7"/>
  <c r="D54" i="7"/>
  <c r="C54" i="7"/>
  <c r="B54" i="7"/>
  <c r="A54" i="7"/>
  <c r="D53" i="7"/>
  <c r="C53" i="7"/>
  <c r="A53" i="7"/>
  <c r="D52" i="7"/>
  <c r="C52" i="7"/>
  <c r="B52" i="7"/>
  <c r="A52" i="7"/>
  <c r="D51" i="7"/>
  <c r="C51" i="7"/>
  <c r="B51" i="7"/>
  <c r="A51" i="7"/>
  <c r="D50" i="7"/>
  <c r="C50" i="7"/>
  <c r="B50" i="7"/>
  <c r="A50" i="7"/>
  <c r="D49" i="7"/>
  <c r="C49" i="7"/>
  <c r="B49" i="7"/>
  <c r="A49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D41" i="7"/>
  <c r="C41" i="7"/>
  <c r="B41" i="7"/>
  <c r="A41" i="7"/>
  <c r="D40" i="7"/>
  <c r="C40" i="7"/>
  <c r="B40" i="7"/>
  <c r="A40" i="7"/>
  <c r="D39" i="7"/>
  <c r="C39" i="7"/>
  <c r="B39" i="7"/>
  <c r="A39" i="7"/>
  <c r="D38" i="7"/>
  <c r="C38" i="7"/>
  <c r="B38" i="7"/>
  <c r="A38" i="7"/>
  <c r="D37" i="7"/>
  <c r="C37" i="7"/>
  <c r="B37" i="7"/>
  <c r="A37" i="7"/>
  <c r="D36" i="7"/>
  <c r="C36" i="7"/>
  <c r="B36" i="7"/>
  <c r="A36" i="7"/>
  <c r="D35" i="7"/>
  <c r="C35" i="7"/>
  <c r="B35" i="7"/>
  <c r="A35" i="7"/>
  <c r="D34" i="7"/>
  <c r="C34" i="7"/>
  <c r="B34" i="7"/>
  <c r="A34" i="7"/>
  <c r="D33" i="7"/>
  <c r="C33" i="7"/>
  <c r="A33" i="7"/>
  <c r="D32" i="7"/>
  <c r="C32" i="7"/>
  <c r="B32" i="7"/>
  <c r="A32" i="7"/>
  <c r="D31" i="7"/>
  <c r="C31" i="7"/>
  <c r="B31" i="7"/>
  <c r="A31" i="7"/>
  <c r="D30" i="7"/>
  <c r="C30" i="7"/>
  <c r="B30" i="7"/>
  <c r="A30" i="7"/>
  <c r="D29" i="7"/>
  <c r="C29" i="7"/>
  <c r="B29" i="7"/>
  <c r="A29" i="7"/>
  <c r="D28" i="7"/>
  <c r="C28" i="7"/>
  <c r="B28" i="7"/>
  <c r="A28" i="7"/>
  <c r="D27" i="7"/>
  <c r="C27" i="7"/>
  <c r="B27" i="7"/>
  <c r="A27" i="7"/>
  <c r="D26" i="7"/>
  <c r="C26" i="7"/>
  <c r="B26" i="7"/>
  <c r="A26" i="7"/>
  <c r="D25" i="7"/>
  <c r="C25" i="7"/>
  <c r="B25" i="7"/>
  <c r="A25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D20" i="7"/>
  <c r="C20" i="7"/>
  <c r="B20" i="7"/>
  <c r="A20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D15" i="7"/>
  <c r="C15" i="7"/>
  <c r="B15" i="7"/>
  <c r="A15" i="7"/>
  <c r="D14" i="7"/>
  <c r="C14" i="7"/>
  <c r="B14" i="7"/>
  <c r="A14" i="7"/>
  <c r="D13" i="7"/>
  <c r="C13" i="7"/>
  <c r="B13" i="7"/>
  <c r="A13" i="7"/>
  <c r="D12" i="7"/>
  <c r="C12" i="7"/>
  <c r="B12" i="7"/>
  <c r="A12" i="7"/>
  <c r="D11" i="7"/>
  <c r="C11" i="7"/>
  <c r="B11" i="7"/>
  <c r="A11" i="7"/>
  <c r="D10" i="7"/>
  <c r="C10" i="7"/>
  <c r="B10" i="7"/>
  <c r="A10" i="7"/>
  <c r="D9" i="7"/>
  <c r="C9" i="7"/>
  <c r="A9" i="7"/>
  <c r="D8" i="7"/>
  <c r="C8" i="7"/>
  <c r="B8" i="7"/>
  <c r="A8" i="7"/>
  <c r="E7" i="7"/>
  <c r="D7" i="7"/>
  <c r="C7" i="7"/>
  <c r="B7" i="7"/>
  <c r="A7" i="7"/>
  <c r="J6" i="7"/>
  <c r="I6" i="7"/>
  <c r="H6" i="7"/>
  <c r="G6" i="7"/>
  <c r="F6" i="7"/>
  <c r="E6" i="7"/>
  <c r="D6" i="7"/>
  <c r="C6" i="7"/>
  <c r="B6" i="7"/>
  <c r="A6" i="7"/>
  <c r="J5" i="7"/>
  <c r="F5" i="7"/>
  <c r="E5" i="7"/>
  <c r="D5" i="7"/>
  <c r="C5" i="7"/>
  <c r="B5" i="7"/>
  <c r="A5" i="7"/>
  <c r="J4" i="7"/>
  <c r="I4" i="7"/>
  <c r="H4" i="7"/>
  <c r="G4" i="7"/>
  <c r="F4" i="7"/>
  <c r="E4" i="7"/>
  <c r="D4" i="7"/>
  <c r="C4" i="7"/>
  <c r="B4" i="7"/>
  <c r="A4" i="7"/>
  <c r="J3" i="7"/>
  <c r="I3" i="7"/>
  <c r="H3" i="7"/>
  <c r="G3" i="7"/>
  <c r="F3" i="7"/>
  <c r="C3" i="7"/>
  <c r="B3" i="7"/>
  <c r="A3" i="7"/>
  <c r="C2" i="7"/>
  <c r="B2" i="7"/>
  <c r="F1" i="7"/>
  <c r="D1" i="7"/>
  <c r="C1" i="7"/>
  <c r="B1" i="7"/>
  <c r="A1" i="7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D327" i="6"/>
  <c r="C327" i="6"/>
  <c r="B327" i="6"/>
  <c r="A327" i="6"/>
  <c r="D326" i="6"/>
  <c r="C326" i="6"/>
  <c r="B326" i="6"/>
  <c r="A326" i="6"/>
  <c r="D325" i="6"/>
  <c r="C325" i="6"/>
  <c r="B325" i="6"/>
  <c r="A325" i="6"/>
  <c r="D324" i="6"/>
  <c r="C324" i="6"/>
  <c r="B324" i="6"/>
  <c r="A324" i="6"/>
  <c r="D323" i="6"/>
  <c r="C323" i="6"/>
  <c r="B323" i="6"/>
  <c r="A323" i="6"/>
  <c r="D322" i="6"/>
  <c r="C322" i="6"/>
  <c r="B322" i="6"/>
  <c r="A322" i="6"/>
  <c r="D321" i="6"/>
  <c r="C321" i="6"/>
  <c r="B321" i="6"/>
  <c r="A321" i="6"/>
  <c r="D320" i="6"/>
  <c r="C320" i="6"/>
  <c r="B320" i="6"/>
  <c r="A320" i="6"/>
  <c r="D319" i="6"/>
  <c r="C319" i="6"/>
  <c r="B319" i="6"/>
  <c r="A319" i="6"/>
  <c r="D318" i="6"/>
  <c r="C318" i="6"/>
  <c r="B318" i="6"/>
  <c r="A318" i="6"/>
  <c r="D317" i="6"/>
  <c r="C317" i="6"/>
  <c r="B317" i="6"/>
  <c r="A317" i="6"/>
  <c r="D316" i="6"/>
  <c r="C316" i="6"/>
  <c r="B316" i="6"/>
  <c r="A316" i="6"/>
  <c r="D315" i="6"/>
  <c r="C315" i="6"/>
  <c r="B315" i="6"/>
  <c r="A315" i="6"/>
  <c r="D314" i="6"/>
  <c r="C314" i="6"/>
  <c r="B314" i="6"/>
  <c r="A314" i="6"/>
  <c r="D313" i="6"/>
  <c r="C313" i="6"/>
  <c r="B313" i="6"/>
  <c r="A313" i="6"/>
  <c r="D312" i="6"/>
  <c r="C312" i="6"/>
  <c r="B312" i="6"/>
  <c r="A312" i="6"/>
  <c r="D311" i="6"/>
  <c r="C311" i="6"/>
  <c r="B311" i="6"/>
  <c r="A311" i="6"/>
  <c r="D310" i="6"/>
  <c r="C310" i="6"/>
  <c r="B310" i="6"/>
  <c r="A310" i="6"/>
  <c r="D309" i="6"/>
  <c r="C309" i="6"/>
  <c r="B309" i="6"/>
  <c r="A309" i="6"/>
  <c r="D308" i="6"/>
  <c r="C308" i="6"/>
  <c r="B308" i="6"/>
  <c r="A308" i="6"/>
  <c r="D307" i="6"/>
  <c r="C307" i="6"/>
  <c r="B307" i="6"/>
  <c r="A307" i="6"/>
  <c r="D306" i="6"/>
  <c r="C306" i="6"/>
  <c r="B306" i="6"/>
  <c r="A306" i="6"/>
  <c r="D305" i="6"/>
  <c r="C305" i="6"/>
  <c r="B305" i="6"/>
  <c r="A305" i="6"/>
  <c r="D304" i="6"/>
  <c r="C304" i="6"/>
  <c r="B304" i="6"/>
  <c r="A304" i="6"/>
  <c r="D303" i="6"/>
  <c r="C303" i="6"/>
  <c r="B303" i="6"/>
  <c r="A303" i="6"/>
  <c r="D302" i="6"/>
  <c r="C302" i="6"/>
  <c r="B302" i="6"/>
  <c r="A302" i="6"/>
  <c r="D301" i="6"/>
  <c r="C301" i="6"/>
  <c r="B301" i="6"/>
  <c r="A301" i="6"/>
  <c r="D300" i="6"/>
  <c r="C300" i="6"/>
  <c r="B300" i="6"/>
  <c r="A300" i="6"/>
  <c r="D299" i="6"/>
  <c r="C299" i="6"/>
  <c r="B299" i="6"/>
  <c r="A299" i="6"/>
  <c r="D298" i="6"/>
  <c r="C298" i="6"/>
  <c r="B298" i="6"/>
  <c r="A298" i="6"/>
  <c r="D297" i="6"/>
  <c r="C297" i="6"/>
  <c r="B297" i="6"/>
  <c r="A297" i="6"/>
  <c r="D296" i="6"/>
  <c r="C296" i="6"/>
  <c r="B296" i="6"/>
  <c r="A296" i="6"/>
  <c r="D295" i="6"/>
  <c r="C295" i="6"/>
  <c r="B295" i="6"/>
  <c r="A295" i="6"/>
  <c r="D294" i="6"/>
  <c r="C294" i="6"/>
  <c r="B294" i="6"/>
  <c r="A294" i="6"/>
  <c r="D293" i="6"/>
  <c r="C293" i="6"/>
  <c r="B293" i="6"/>
  <c r="A293" i="6"/>
  <c r="D292" i="6"/>
  <c r="C292" i="6"/>
  <c r="B292" i="6"/>
  <c r="A292" i="6"/>
  <c r="D291" i="6"/>
  <c r="C291" i="6"/>
  <c r="B291" i="6"/>
  <c r="A291" i="6"/>
  <c r="D290" i="6"/>
  <c r="C290" i="6"/>
  <c r="B290" i="6"/>
  <c r="A290" i="6"/>
  <c r="D289" i="6"/>
  <c r="C289" i="6"/>
  <c r="B289" i="6"/>
  <c r="A289" i="6"/>
  <c r="D288" i="6"/>
  <c r="C288" i="6"/>
  <c r="B288" i="6"/>
  <c r="A288" i="6"/>
  <c r="D287" i="6"/>
  <c r="C287" i="6"/>
  <c r="B287" i="6"/>
  <c r="A287" i="6"/>
  <c r="D286" i="6"/>
  <c r="C286" i="6"/>
  <c r="B286" i="6"/>
  <c r="A286" i="6"/>
  <c r="D285" i="6"/>
  <c r="C285" i="6"/>
  <c r="B285" i="6"/>
  <c r="A285" i="6"/>
  <c r="D284" i="6"/>
  <c r="C284" i="6"/>
  <c r="B284" i="6"/>
  <c r="A284" i="6"/>
  <c r="D283" i="6"/>
  <c r="C283" i="6"/>
  <c r="B283" i="6"/>
  <c r="A283" i="6"/>
  <c r="D282" i="6"/>
  <c r="C282" i="6"/>
  <c r="B282" i="6"/>
  <c r="A282" i="6"/>
  <c r="D281" i="6"/>
  <c r="C281" i="6"/>
  <c r="B281" i="6"/>
  <c r="A281" i="6"/>
  <c r="D280" i="6"/>
  <c r="C280" i="6"/>
  <c r="B280" i="6"/>
  <c r="A280" i="6"/>
  <c r="D279" i="6"/>
  <c r="C279" i="6"/>
  <c r="B279" i="6"/>
  <c r="A279" i="6"/>
  <c r="D278" i="6"/>
  <c r="C278" i="6"/>
  <c r="B278" i="6"/>
  <c r="A278" i="6"/>
  <c r="D277" i="6"/>
  <c r="C277" i="6"/>
  <c r="B277" i="6"/>
  <c r="A277" i="6"/>
  <c r="D276" i="6"/>
  <c r="C276" i="6"/>
  <c r="B276" i="6"/>
  <c r="A276" i="6"/>
  <c r="D275" i="6"/>
  <c r="C275" i="6"/>
  <c r="B275" i="6"/>
  <c r="A275" i="6"/>
  <c r="D274" i="6"/>
  <c r="C274" i="6"/>
  <c r="B274" i="6"/>
  <c r="A274" i="6"/>
  <c r="D273" i="6"/>
  <c r="C273" i="6"/>
  <c r="B273" i="6"/>
  <c r="A273" i="6"/>
  <c r="D272" i="6"/>
  <c r="C272" i="6"/>
  <c r="B272" i="6"/>
  <c r="A272" i="6"/>
  <c r="D271" i="6"/>
  <c r="C271" i="6"/>
  <c r="B271" i="6"/>
  <c r="A271" i="6"/>
  <c r="D270" i="6"/>
  <c r="C270" i="6"/>
  <c r="A270" i="6"/>
  <c r="D269" i="6"/>
  <c r="C269" i="6"/>
  <c r="B269" i="6"/>
  <c r="A269" i="6"/>
  <c r="D268" i="6"/>
  <c r="C268" i="6"/>
  <c r="B268" i="6"/>
  <c r="A268" i="6"/>
  <c r="D267" i="6"/>
  <c r="C267" i="6"/>
  <c r="B267" i="6"/>
  <c r="A267" i="6"/>
  <c r="D266" i="6"/>
  <c r="C266" i="6"/>
  <c r="B266" i="6"/>
  <c r="A266" i="6"/>
  <c r="D265" i="6"/>
  <c r="C265" i="6"/>
  <c r="B265" i="6"/>
  <c r="A265" i="6"/>
  <c r="D264" i="6"/>
  <c r="C264" i="6"/>
  <c r="B264" i="6"/>
  <c r="A264" i="6"/>
  <c r="D263" i="6"/>
  <c r="C263" i="6"/>
  <c r="B263" i="6"/>
  <c r="A263" i="6"/>
  <c r="D262" i="6"/>
  <c r="C262" i="6"/>
  <c r="B262" i="6"/>
  <c r="A262" i="6"/>
  <c r="D261" i="6"/>
  <c r="C261" i="6"/>
  <c r="B261" i="6"/>
  <c r="A261" i="6"/>
  <c r="D260" i="6"/>
  <c r="C260" i="6"/>
  <c r="B260" i="6"/>
  <c r="A260" i="6"/>
  <c r="D259" i="6"/>
  <c r="C259" i="6"/>
  <c r="B259" i="6"/>
  <c r="A259" i="6"/>
  <c r="D258" i="6"/>
  <c r="C258" i="6"/>
  <c r="B258" i="6"/>
  <c r="A258" i="6"/>
  <c r="D257" i="6"/>
  <c r="C257" i="6"/>
  <c r="B257" i="6"/>
  <c r="A257" i="6"/>
  <c r="D256" i="6"/>
  <c r="C256" i="6"/>
  <c r="B256" i="6"/>
  <c r="A256" i="6"/>
  <c r="D255" i="6"/>
  <c r="C255" i="6"/>
  <c r="B255" i="6"/>
  <c r="A255" i="6"/>
  <c r="D254" i="6"/>
  <c r="C254" i="6"/>
  <c r="B254" i="6"/>
  <c r="A254" i="6"/>
  <c r="D253" i="6"/>
  <c r="C253" i="6"/>
  <c r="B253" i="6"/>
  <c r="A253" i="6"/>
  <c r="D252" i="6"/>
  <c r="C252" i="6"/>
  <c r="B252" i="6"/>
  <c r="A252" i="6"/>
  <c r="D251" i="6"/>
  <c r="C251" i="6"/>
  <c r="B251" i="6"/>
  <c r="A251" i="6"/>
  <c r="D250" i="6"/>
  <c r="C250" i="6"/>
  <c r="B250" i="6"/>
  <c r="A250" i="6"/>
  <c r="D249" i="6"/>
  <c r="C249" i="6"/>
  <c r="B249" i="6"/>
  <c r="A249" i="6"/>
  <c r="D248" i="6"/>
  <c r="C248" i="6"/>
  <c r="B248" i="6"/>
  <c r="A248" i="6"/>
  <c r="D247" i="6"/>
  <c r="C247" i="6"/>
  <c r="B247" i="6"/>
  <c r="A247" i="6"/>
  <c r="D246" i="6"/>
  <c r="C246" i="6"/>
  <c r="B246" i="6"/>
  <c r="A246" i="6"/>
  <c r="D245" i="6"/>
  <c r="C245" i="6"/>
  <c r="B245" i="6"/>
  <c r="A245" i="6"/>
  <c r="D244" i="6"/>
  <c r="C244" i="6"/>
  <c r="B244" i="6"/>
  <c r="A244" i="6"/>
  <c r="D243" i="6"/>
  <c r="C243" i="6"/>
  <c r="B243" i="6"/>
  <c r="A243" i="6"/>
  <c r="D242" i="6"/>
  <c r="C242" i="6"/>
  <c r="B242" i="6"/>
  <c r="A242" i="6"/>
  <c r="D241" i="6"/>
  <c r="C241" i="6"/>
  <c r="B241" i="6"/>
  <c r="A241" i="6"/>
  <c r="D240" i="6"/>
  <c r="C240" i="6"/>
  <c r="B240" i="6"/>
  <c r="A240" i="6"/>
  <c r="D239" i="6"/>
  <c r="C239" i="6"/>
  <c r="B239" i="6"/>
  <c r="A239" i="6"/>
  <c r="D238" i="6"/>
  <c r="C238" i="6"/>
  <c r="B238" i="6"/>
  <c r="A238" i="6"/>
  <c r="D237" i="6"/>
  <c r="C237" i="6"/>
  <c r="B237" i="6"/>
  <c r="A237" i="6"/>
  <c r="D236" i="6"/>
  <c r="C236" i="6"/>
  <c r="B236" i="6"/>
  <c r="A236" i="6"/>
  <c r="D235" i="6"/>
  <c r="C235" i="6"/>
  <c r="B235" i="6"/>
  <c r="A235" i="6"/>
  <c r="D234" i="6"/>
  <c r="C234" i="6"/>
  <c r="B234" i="6"/>
  <c r="A234" i="6"/>
  <c r="D233" i="6"/>
  <c r="C233" i="6"/>
  <c r="B233" i="6"/>
  <c r="A233" i="6"/>
  <c r="D232" i="6"/>
  <c r="C232" i="6"/>
  <c r="B232" i="6"/>
  <c r="A232" i="6"/>
  <c r="D231" i="6"/>
  <c r="C231" i="6"/>
  <c r="B231" i="6"/>
  <c r="A231" i="6"/>
  <c r="D230" i="6"/>
  <c r="C230" i="6"/>
  <c r="B230" i="6"/>
  <c r="A230" i="6"/>
  <c r="D229" i="6"/>
  <c r="C229" i="6"/>
  <c r="B229" i="6"/>
  <c r="A229" i="6"/>
  <c r="D228" i="6"/>
  <c r="C228" i="6"/>
  <c r="B228" i="6"/>
  <c r="A228" i="6"/>
  <c r="D227" i="6"/>
  <c r="C227" i="6"/>
  <c r="B227" i="6"/>
  <c r="A227" i="6"/>
  <c r="D226" i="6"/>
  <c r="C226" i="6"/>
  <c r="B226" i="6"/>
  <c r="A226" i="6"/>
  <c r="D225" i="6"/>
  <c r="C225" i="6"/>
  <c r="B225" i="6"/>
  <c r="A225" i="6"/>
  <c r="D224" i="6"/>
  <c r="C224" i="6"/>
  <c r="B224" i="6"/>
  <c r="A224" i="6"/>
  <c r="D223" i="6"/>
  <c r="C223" i="6"/>
  <c r="B223" i="6"/>
  <c r="A223" i="6"/>
  <c r="D222" i="6"/>
  <c r="C222" i="6"/>
  <c r="B222" i="6"/>
  <c r="A222" i="6"/>
  <c r="D221" i="6"/>
  <c r="C221" i="6"/>
  <c r="B221" i="6"/>
  <c r="A221" i="6"/>
  <c r="D220" i="6"/>
  <c r="C220" i="6"/>
  <c r="B220" i="6"/>
  <c r="A220" i="6"/>
  <c r="D219" i="6"/>
  <c r="C219" i="6"/>
  <c r="B219" i="6"/>
  <c r="A219" i="6"/>
  <c r="D218" i="6"/>
  <c r="C218" i="6"/>
  <c r="B218" i="6"/>
  <c r="A218" i="6"/>
  <c r="D217" i="6"/>
  <c r="C217" i="6"/>
  <c r="B217" i="6"/>
  <c r="A217" i="6"/>
  <c r="D216" i="6"/>
  <c r="C216" i="6"/>
  <c r="B216" i="6"/>
  <c r="A216" i="6"/>
  <c r="D215" i="6"/>
  <c r="C215" i="6"/>
  <c r="B215" i="6"/>
  <c r="A215" i="6"/>
  <c r="D214" i="6"/>
  <c r="C214" i="6"/>
  <c r="B214" i="6"/>
  <c r="A214" i="6"/>
  <c r="D213" i="6"/>
  <c r="C213" i="6"/>
  <c r="B213" i="6"/>
  <c r="A213" i="6"/>
  <c r="D212" i="6"/>
  <c r="C212" i="6"/>
  <c r="B212" i="6"/>
  <c r="A212" i="6"/>
  <c r="D211" i="6"/>
  <c r="C211" i="6"/>
  <c r="B211" i="6"/>
  <c r="A211" i="6"/>
  <c r="D210" i="6"/>
  <c r="C210" i="6"/>
  <c r="B210" i="6"/>
  <c r="A210" i="6"/>
  <c r="D209" i="6"/>
  <c r="C209" i="6"/>
  <c r="B209" i="6"/>
  <c r="A209" i="6"/>
  <c r="D208" i="6"/>
  <c r="C208" i="6"/>
  <c r="B208" i="6"/>
  <c r="A208" i="6"/>
  <c r="D207" i="6"/>
  <c r="C207" i="6"/>
  <c r="B207" i="6"/>
  <c r="A207" i="6"/>
  <c r="D206" i="6"/>
  <c r="C206" i="6"/>
  <c r="B206" i="6"/>
  <c r="A206" i="6"/>
  <c r="D205" i="6"/>
  <c r="C205" i="6"/>
  <c r="B205" i="6"/>
  <c r="A205" i="6"/>
  <c r="D204" i="6"/>
  <c r="C204" i="6"/>
  <c r="B204" i="6"/>
  <c r="A204" i="6"/>
  <c r="D203" i="6"/>
  <c r="C203" i="6"/>
  <c r="B203" i="6"/>
  <c r="A203" i="6"/>
  <c r="D202" i="6"/>
  <c r="C202" i="6"/>
  <c r="B202" i="6"/>
  <c r="A202" i="6"/>
  <c r="D201" i="6"/>
  <c r="C201" i="6"/>
  <c r="B201" i="6"/>
  <c r="A201" i="6"/>
  <c r="D200" i="6"/>
  <c r="C200" i="6"/>
  <c r="B200" i="6"/>
  <c r="A200" i="6"/>
  <c r="D199" i="6"/>
  <c r="C199" i="6"/>
  <c r="B199" i="6"/>
  <c r="A199" i="6"/>
  <c r="D198" i="6"/>
  <c r="C198" i="6"/>
  <c r="B198" i="6"/>
  <c r="A198" i="6"/>
  <c r="D197" i="6"/>
  <c r="C197" i="6"/>
  <c r="B197" i="6"/>
  <c r="A197" i="6"/>
  <c r="D196" i="6"/>
  <c r="C196" i="6"/>
  <c r="B196" i="6"/>
  <c r="A196" i="6"/>
  <c r="D195" i="6"/>
  <c r="C195" i="6"/>
  <c r="B195" i="6"/>
  <c r="A195" i="6"/>
  <c r="D194" i="6"/>
  <c r="C194" i="6"/>
  <c r="B194" i="6"/>
  <c r="A194" i="6"/>
  <c r="D193" i="6"/>
  <c r="C193" i="6"/>
  <c r="B193" i="6"/>
  <c r="A193" i="6"/>
  <c r="D192" i="6"/>
  <c r="C192" i="6"/>
  <c r="B192" i="6"/>
  <c r="A192" i="6"/>
  <c r="D191" i="6"/>
  <c r="C191" i="6"/>
  <c r="B191" i="6"/>
  <c r="A191" i="6"/>
  <c r="D190" i="6"/>
  <c r="C190" i="6"/>
  <c r="B190" i="6"/>
  <c r="A190" i="6"/>
  <c r="D189" i="6"/>
  <c r="C189" i="6"/>
  <c r="B189" i="6"/>
  <c r="A189" i="6"/>
  <c r="D188" i="6"/>
  <c r="C188" i="6"/>
  <c r="B188" i="6"/>
  <c r="A188" i="6"/>
  <c r="D187" i="6"/>
  <c r="C187" i="6"/>
  <c r="B187" i="6"/>
  <c r="A187" i="6"/>
  <c r="D186" i="6"/>
  <c r="C186" i="6"/>
  <c r="B186" i="6"/>
  <c r="A186" i="6"/>
  <c r="C185" i="6"/>
  <c r="A185" i="6"/>
  <c r="D184" i="6"/>
  <c r="C184" i="6"/>
  <c r="B184" i="6"/>
  <c r="A184" i="6"/>
  <c r="D183" i="6"/>
  <c r="C183" i="6"/>
  <c r="B183" i="6"/>
  <c r="A183" i="6"/>
  <c r="D182" i="6"/>
  <c r="C182" i="6"/>
  <c r="B182" i="6"/>
  <c r="A182" i="6"/>
  <c r="D181" i="6"/>
  <c r="C181" i="6"/>
  <c r="B181" i="6"/>
  <c r="A181" i="6"/>
  <c r="D180" i="6"/>
  <c r="C180" i="6"/>
  <c r="B180" i="6"/>
  <c r="A180" i="6"/>
  <c r="D179" i="6"/>
  <c r="C179" i="6"/>
  <c r="B179" i="6"/>
  <c r="A179" i="6"/>
  <c r="D178" i="6"/>
  <c r="C178" i="6"/>
  <c r="B178" i="6"/>
  <c r="A178" i="6"/>
  <c r="D177" i="6"/>
  <c r="C177" i="6"/>
  <c r="B177" i="6"/>
  <c r="A177" i="6"/>
  <c r="D176" i="6"/>
  <c r="C176" i="6"/>
  <c r="B176" i="6"/>
  <c r="A176" i="6"/>
  <c r="D175" i="6"/>
  <c r="C175" i="6"/>
  <c r="B175" i="6"/>
  <c r="A175" i="6"/>
  <c r="D174" i="6"/>
  <c r="C174" i="6"/>
  <c r="B174" i="6"/>
  <c r="A174" i="6"/>
  <c r="D173" i="6"/>
  <c r="C173" i="6"/>
  <c r="B173" i="6"/>
  <c r="A173" i="6"/>
  <c r="D172" i="6"/>
  <c r="C172" i="6"/>
  <c r="B172" i="6"/>
  <c r="A172" i="6"/>
  <c r="D171" i="6"/>
  <c r="C171" i="6"/>
  <c r="B171" i="6"/>
  <c r="A171" i="6"/>
  <c r="D170" i="6"/>
  <c r="C170" i="6"/>
  <c r="B170" i="6"/>
  <c r="A170" i="6"/>
  <c r="D169" i="6"/>
  <c r="C169" i="6"/>
  <c r="B169" i="6"/>
  <c r="A169" i="6"/>
  <c r="D168" i="6"/>
  <c r="C168" i="6"/>
  <c r="B168" i="6"/>
  <c r="A168" i="6"/>
  <c r="D167" i="6"/>
  <c r="C167" i="6"/>
  <c r="B167" i="6"/>
  <c r="A167" i="6"/>
  <c r="D166" i="6"/>
  <c r="C166" i="6"/>
  <c r="B166" i="6"/>
  <c r="A166" i="6"/>
  <c r="D165" i="6"/>
  <c r="C165" i="6"/>
  <c r="B165" i="6"/>
  <c r="A165" i="6"/>
  <c r="D164" i="6"/>
  <c r="C164" i="6"/>
  <c r="B164" i="6"/>
  <c r="A164" i="6"/>
  <c r="D163" i="6"/>
  <c r="C163" i="6"/>
  <c r="B163" i="6"/>
  <c r="A163" i="6"/>
  <c r="D162" i="6"/>
  <c r="C162" i="6"/>
  <c r="B162" i="6"/>
  <c r="A162" i="6"/>
  <c r="A161" i="6"/>
  <c r="D160" i="6"/>
  <c r="C160" i="6"/>
  <c r="B160" i="6"/>
  <c r="A160" i="6"/>
  <c r="D159" i="6"/>
  <c r="C159" i="6"/>
  <c r="B159" i="6"/>
  <c r="A159" i="6"/>
  <c r="D158" i="6"/>
  <c r="C158" i="6"/>
  <c r="B158" i="6"/>
  <c r="A158" i="6"/>
  <c r="D157" i="6"/>
  <c r="C157" i="6"/>
  <c r="B157" i="6"/>
  <c r="A157" i="6"/>
  <c r="D156" i="6"/>
  <c r="C156" i="6"/>
  <c r="B156" i="6"/>
  <c r="A156" i="6"/>
  <c r="D155" i="6"/>
  <c r="C155" i="6"/>
  <c r="B155" i="6"/>
  <c r="A155" i="6"/>
  <c r="D154" i="6"/>
  <c r="C154" i="6"/>
  <c r="B154" i="6"/>
  <c r="A154" i="6"/>
  <c r="D153" i="6"/>
  <c r="C153" i="6"/>
  <c r="B153" i="6"/>
  <c r="A153" i="6"/>
  <c r="D152" i="6"/>
  <c r="C152" i="6"/>
  <c r="B152" i="6"/>
  <c r="A152" i="6"/>
  <c r="D151" i="6"/>
  <c r="C151" i="6"/>
  <c r="B151" i="6"/>
  <c r="A151" i="6"/>
  <c r="D150" i="6"/>
  <c r="C150" i="6"/>
  <c r="B150" i="6"/>
  <c r="A150" i="6"/>
  <c r="D149" i="6"/>
  <c r="C149" i="6"/>
  <c r="B149" i="6"/>
  <c r="A149" i="6"/>
  <c r="D148" i="6"/>
  <c r="C148" i="6"/>
  <c r="B148" i="6"/>
  <c r="A148" i="6"/>
  <c r="D147" i="6"/>
  <c r="C147" i="6"/>
  <c r="B147" i="6"/>
  <c r="A147" i="6"/>
  <c r="D146" i="6"/>
  <c r="C146" i="6"/>
  <c r="B146" i="6"/>
  <c r="A146" i="6"/>
  <c r="D145" i="6"/>
  <c r="C145" i="6"/>
  <c r="B145" i="6"/>
  <c r="A145" i="6"/>
  <c r="D144" i="6"/>
  <c r="C144" i="6"/>
  <c r="B144" i="6"/>
  <c r="A144" i="6"/>
  <c r="D143" i="6"/>
  <c r="C143" i="6"/>
  <c r="B143" i="6"/>
  <c r="A143" i="6"/>
  <c r="D142" i="6"/>
  <c r="C142" i="6"/>
  <c r="B142" i="6"/>
  <c r="A142" i="6"/>
  <c r="D141" i="6"/>
  <c r="C141" i="6"/>
  <c r="B141" i="6"/>
  <c r="A141" i="6"/>
  <c r="D140" i="6"/>
  <c r="C140" i="6"/>
  <c r="B140" i="6"/>
  <c r="A140" i="6"/>
  <c r="A139" i="6"/>
  <c r="D138" i="6"/>
  <c r="C138" i="6"/>
  <c r="B138" i="6"/>
  <c r="A138" i="6"/>
  <c r="D137" i="6"/>
  <c r="C137" i="6"/>
  <c r="B137" i="6"/>
  <c r="A137" i="6"/>
  <c r="D136" i="6"/>
  <c r="C136" i="6"/>
  <c r="B136" i="6"/>
  <c r="A136" i="6"/>
  <c r="D135" i="6"/>
  <c r="C135" i="6"/>
  <c r="B135" i="6"/>
  <c r="A135" i="6"/>
  <c r="D134" i="6"/>
  <c r="C134" i="6"/>
  <c r="B134" i="6"/>
  <c r="A134" i="6"/>
  <c r="D133" i="6"/>
  <c r="C133" i="6"/>
  <c r="B133" i="6"/>
  <c r="A133" i="6"/>
  <c r="D132" i="6"/>
  <c r="C132" i="6"/>
  <c r="B132" i="6"/>
  <c r="A132" i="6"/>
  <c r="D131" i="6"/>
  <c r="C131" i="6"/>
  <c r="B131" i="6"/>
  <c r="A131" i="6"/>
  <c r="D130" i="6"/>
  <c r="C130" i="6"/>
  <c r="B130" i="6"/>
  <c r="A130" i="6"/>
  <c r="D129" i="6"/>
  <c r="C129" i="6"/>
  <c r="B129" i="6"/>
  <c r="A129" i="6"/>
  <c r="D128" i="6"/>
  <c r="C128" i="6"/>
  <c r="B128" i="6"/>
  <c r="A128" i="6"/>
  <c r="D127" i="6"/>
  <c r="C127" i="6"/>
  <c r="B127" i="6"/>
  <c r="A127" i="6"/>
  <c r="D126" i="6"/>
  <c r="C126" i="6"/>
  <c r="B126" i="6"/>
  <c r="A126" i="6"/>
  <c r="D125" i="6"/>
  <c r="C125" i="6"/>
  <c r="B125" i="6"/>
  <c r="A125" i="6"/>
  <c r="D124" i="6"/>
  <c r="C124" i="6"/>
  <c r="B124" i="6"/>
  <c r="A124" i="6"/>
  <c r="D123" i="6"/>
  <c r="C123" i="6"/>
  <c r="B123" i="6"/>
  <c r="A123" i="6"/>
  <c r="D122" i="6"/>
  <c r="C122" i="6"/>
  <c r="B122" i="6"/>
  <c r="A122" i="6"/>
  <c r="D121" i="6"/>
  <c r="C121" i="6"/>
  <c r="B121" i="6"/>
  <c r="A121" i="6"/>
  <c r="D120" i="6"/>
  <c r="C120" i="6"/>
  <c r="B120" i="6"/>
  <c r="A120" i="6"/>
  <c r="D119" i="6"/>
  <c r="C119" i="6"/>
  <c r="B119" i="6"/>
  <c r="A119" i="6"/>
  <c r="D118" i="6"/>
  <c r="C118" i="6"/>
  <c r="B118" i="6"/>
  <c r="A118" i="6"/>
  <c r="D117" i="6"/>
  <c r="C117" i="6"/>
  <c r="B117" i="6"/>
  <c r="A117" i="6"/>
  <c r="D116" i="6"/>
  <c r="C116" i="6"/>
  <c r="B116" i="6"/>
  <c r="A116" i="6"/>
  <c r="D115" i="6"/>
  <c r="C115" i="6"/>
  <c r="B115" i="6"/>
  <c r="A115" i="6"/>
  <c r="D114" i="6"/>
  <c r="C114" i="6"/>
  <c r="B114" i="6"/>
  <c r="A114" i="6"/>
  <c r="D113" i="6"/>
  <c r="C113" i="6"/>
  <c r="B113" i="6"/>
  <c r="A113" i="6"/>
  <c r="D112" i="6"/>
  <c r="C112" i="6"/>
  <c r="B112" i="6"/>
  <c r="A112" i="6"/>
  <c r="D111" i="6"/>
  <c r="C111" i="6"/>
  <c r="B111" i="6"/>
  <c r="A111" i="6"/>
  <c r="D110" i="6"/>
  <c r="C110" i="6"/>
  <c r="B110" i="6"/>
  <c r="A110" i="6"/>
  <c r="D109" i="6"/>
  <c r="C109" i="6"/>
  <c r="A109" i="6"/>
  <c r="D108" i="6"/>
  <c r="C108" i="6"/>
  <c r="B108" i="6"/>
  <c r="A108" i="6"/>
  <c r="D107" i="6"/>
  <c r="C107" i="6"/>
  <c r="B107" i="6"/>
  <c r="A107" i="6"/>
  <c r="D106" i="6"/>
  <c r="C106" i="6"/>
  <c r="B106" i="6"/>
  <c r="A106" i="6"/>
  <c r="D105" i="6"/>
  <c r="C105" i="6"/>
  <c r="B105" i="6"/>
  <c r="A105" i="6"/>
  <c r="D104" i="6"/>
  <c r="C104" i="6"/>
  <c r="B104" i="6"/>
  <c r="A104" i="6"/>
  <c r="D103" i="6"/>
  <c r="C103" i="6"/>
  <c r="B103" i="6"/>
  <c r="A103" i="6"/>
  <c r="D102" i="6"/>
  <c r="C102" i="6"/>
  <c r="B102" i="6"/>
  <c r="A102" i="6"/>
  <c r="D101" i="6"/>
  <c r="C101" i="6"/>
  <c r="B101" i="6"/>
  <c r="A101" i="6"/>
  <c r="D100" i="6"/>
  <c r="C100" i="6"/>
  <c r="B100" i="6"/>
  <c r="A100" i="6"/>
  <c r="D99" i="6"/>
  <c r="C99" i="6"/>
  <c r="B99" i="6"/>
  <c r="A99" i="6"/>
  <c r="D98" i="6"/>
  <c r="C98" i="6"/>
  <c r="B98" i="6"/>
  <c r="A98" i="6"/>
  <c r="D97" i="6"/>
  <c r="C97" i="6"/>
  <c r="B97" i="6"/>
  <c r="A97" i="6"/>
  <c r="D96" i="6"/>
  <c r="C96" i="6"/>
  <c r="B96" i="6"/>
  <c r="A96" i="6"/>
  <c r="D95" i="6"/>
  <c r="C95" i="6"/>
  <c r="B95" i="6"/>
  <c r="A95" i="6"/>
  <c r="D94" i="6"/>
  <c r="C94" i="6"/>
  <c r="B94" i="6"/>
  <c r="A94" i="6"/>
  <c r="D93" i="6"/>
  <c r="C93" i="6"/>
  <c r="B93" i="6"/>
  <c r="A93" i="6"/>
  <c r="D92" i="6"/>
  <c r="C92" i="6"/>
  <c r="B92" i="6"/>
  <c r="A92" i="6"/>
  <c r="D91" i="6"/>
  <c r="C91" i="6"/>
  <c r="B91" i="6"/>
  <c r="A91" i="6"/>
  <c r="D90" i="6"/>
  <c r="C90" i="6"/>
  <c r="B90" i="6"/>
  <c r="A90" i="6"/>
  <c r="D89" i="6"/>
  <c r="C89" i="6"/>
  <c r="B89" i="6"/>
  <c r="A89" i="6"/>
  <c r="D88" i="6"/>
  <c r="C88" i="6"/>
  <c r="B88" i="6"/>
  <c r="A88" i="6"/>
  <c r="D87" i="6"/>
  <c r="C87" i="6"/>
  <c r="B87" i="6"/>
  <c r="A87" i="6"/>
  <c r="D86" i="6"/>
  <c r="C86" i="6"/>
  <c r="B86" i="6"/>
  <c r="A86" i="6"/>
  <c r="D85" i="6"/>
  <c r="C85" i="6"/>
  <c r="B85" i="6"/>
  <c r="A85" i="6"/>
  <c r="D84" i="6"/>
  <c r="C84" i="6"/>
  <c r="B84" i="6"/>
  <c r="A84" i="6"/>
  <c r="D83" i="6"/>
  <c r="C83" i="6"/>
  <c r="B83" i="6"/>
  <c r="A83" i="6"/>
  <c r="D82" i="6"/>
  <c r="C82" i="6"/>
  <c r="B82" i="6"/>
  <c r="A82" i="6"/>
  <c r="D81" i="6"/>
  <c r="C81" i="6"/>
  <c r="B81" i="6"/>
  <c r="A81" i="6"/>
  <c r="D80" i="6"/>
  <c r="C80" i="6"/>
  <c r="B80" i="6"/>
  <c r="A80" i="6"/>
  <c r="D79" i="6"/>
  <c r="C79" i="6"/>
  <c r="B79" i="6"/>
  <c r="A79" i="6"/>
  <c r="D78" i="6"/>
  <c r="C78" i="6"/>
  <c r="B78" i="6"/>
  <c r="A78" i="6"/>
  <c r="D77" i="6"/>
  <c r="C77" i="6"/>
  <c r="A77" i="6"/>
  <c r="D76" i="6"/>
  <c r="C76" i="6"/>
  <c r="B76" i="6"/>
  <c r="A76" i="6"/>
  <c r="D75" i="6"/>
  <c r="C75" i="6"/>
  <c r="B75" i="6"/>
  <c r="A75" i="6"/>
  <c r="D74" i="6"/>
  <c r="C74" i="6"/>
  <c r="B74" i="6"/>
  <c r="A74" i="6"/>
  <c r="D73" i="6"/>
  <c r="C73" i="6"/>
  <c r="B73" i="6"/>
  <c r="A73" i="6"/>
  <c r="D72" i="6"/>
  <c r="C72" i="6"/>
  <c r="B72" i="6"/>
  <c r="A72" i="6"/>
  <c r="D71" i="6"/>
  <c r="C71" i="6"/>
  <c r="B71" i="6"/>
  <c r="A71" i="6"/>
  <c r="D70" i="6"/>
  <c r="C70" i="6"/>
  <c r="B70" i="6"/>
  <c r="A70" i="6"/>
  <c r="D69" i="6"/>
  <c r="C69" i="6"/>
  <c r="B69" i="6"/>
  <c r="A69" i="6"/>
  <c r="D68" i="6"/>
  <c r="C68" i="6"/>
  <c r="B68" i="6"/>
  <c r="A68" i="6"/>
  <c r="D67" i="6"/>
  <c r="C67" i="6"/>
  <c r="B67" i="6"/>
  <c r="A67" i="6"/>
  <c r="D66" i="6"/>
  <c r="C66" i="6"/>
  <c r="B66" i="6"/>
  <c r="A66" i="6"/>
  <c r="D65" i="6"/>
  <c r="C65" i="6"/>
  <c r="B65" i="6"/>
  <c r="A65" i="6"/>
  <c r="D64" i="6"/>
  <c r="C64" i="6"/>
  <c r="B64" i="6"/>
  <c r="A64" i="6"/>
  <c r="D63" i="6"/>
  <c r="C63" i="6"/>
  <c r="B63" i="6"/>
  <c r="A63" i="6"/>
  <c r="D62" i="6"/>
  <c r="C62" i="6"/>
  <c r="B62" i="6"/>
  <c r="A62" i="6"/>
  <c r="D61" i="6"/>
  <c r="C61" i="6"/>
  <c r="B61" i="6"/>
  <c r="A61" i="6"/>
  <c r="D60" i="6"/>
  <c r="C60" i="6"/>
  <c r="B60" i="6"/>
  <c r="A60" i="6"/>
  <c r="D59" i="6"/>
  <c r="C59" i="6"/>
  <c r="B59" i="6"/>
  <c r="A59" i="6"/>
  <c r="D58" i="6"/>
  <c r="C58" i="6"/>
  <c r="B58" i="6"/>
  <c r="A58" i="6"/>
  <c r="D57" i="6"/>
  <c r="C57" i="6"/>
  <c r="B57" i="6"/>
  <c r="A57" i="6"/>
  <c r="D56" i="6"/>
  <c r="C56" i="6"/>
  <c r="B56" i="6"/>
  <c r="A56" i="6"/>
  <c r="D55" i="6"/>
  <c r="C55" i="6"/>
  <c r="B55" i="6"/>
  <c r="A55" i="6"/>
  <c r="D54" i="6"/>
  <c r="C54" i="6"/>
  <c r="B54" i="6"/>
  <c r="A54" i="6"/>
  <c r="D53" i="6"/>
  <c r="C53" i="6"/>
  <c r="A53" i="6"/>
  <c r="D52" i="6"/>
  <c r="C52" i="6"/>
  <c r="B52" i="6"/>
  <c r="A52" i="6"/>
  <c r="D51" i="6"/>
  <c r="C51" i="6"/>
  <c r="B51" i="6"/>
  <c r="A51" i="6"/>
  <c r="D50" i="6"/>
  <c r="C50" i="6"/>
  <c r="B50" i="6"/>
  <c r="A50" i="6"/>
  <c r="D49" i="6"/>
  <c r="C49" i="6"/>
  <c r="B49" i="6"/>
  <c r="A49" i="6"/>
  <c r="D48" i="6"/>
  <c r="C48" i="6"/>
  <c r="B48" i="6"/>
  <c r="A48" i="6"/>
  <c r="D47" i="6"/>
  <c r="C47" i="6"/>
  <c r="B47" i="6"/>
  <c r="A47" i="6"/>
  <c r="D46" i="6"/>
  <c r="C46" i="6"/>
  <c r="B46" i="6"/>
  <c r="A46" i="6"/>
  <c r="D45" i="6"/>
  <c r="C45" i="6"/>
  <c r="B45" i="6"/>
  <c r="A45" i="6"/>
  <c r="D44" i="6"/>
  <c r="C44" i="6"/>
  <c r="B44" i="6"/>
  <c r="A44" i="6"/>
  <c r="D43" i="6"/>
  <c r="C43" i="6"/>
  <c r="B43" i="6"/>
  <c r="A43" i="6"/>
  <c r="D42" i="6"/>
  <c r="C42" i="6"/>
  <c r="B42" i="6"/>
  <c r="A42" i="6"/>
  <c r="D41" i="6"/>
  <c r="C41" i="6"/>
  <c r="B41" i="6"/>
  <c r="A41" i="6"/>
  <c r="D40" i="6"/>
  <c r="C40" i="6"/>
  <c r="B40" i="6"/>
  <c r="A40" i="6"/>
  <c r="D39" i="6"/>
  <c r="C39" i="6"/>
  <c r="B39" i="6"/>
  <c r="A39" i="6"/>
  <c r="D38" i="6"/>
  <c r="C38" i="6"/>
  <c r="B38" i="6"/>
  <c r="A38" i="6"/>
  <c r="D37" i="6"/>
  <c r="C37" i="6"/>
  <c r="B37" i="6"/>
  <c r="A37" i="6"/>
  <c r="D36" i="6"/>
  <c r="C36" i="6"/>
  <c r="B36" i="6"/>
  <c r="A36" i="6"/>
  <c r="D35" i="6"/>
  <c r="C35" i="6"/>
  <c r="B35" i="6"/>
  <c r="A35" i="6"/>
  <c r="D34" i="6"/>
  <c r="C34" i="6"/>
  <c r="B34" i="6"/>
  <c r="A34" i="6"/>
  <c r="D33" i="6"/>
  <c r="C33" i="6"/>
  <c r="A33" i="6"/>
  <c r="D32" i="6"/>
  <c r="C32" i="6"/>
  <c r="B32" i="6"/>
  <c r="A32" i="6"/>
  <c r="D31" i="6"/>
  <c r="C31" i="6"/>
  <c r="B31" i="6"/>
  <c r="A31" i="6"/>
  <c r="D30" i="6"/>
  <c r="C30" i="6"/>
  <c r="B30" i="6"/>
  <c r="A30" i="6"/>
  <c r="D29" i="6"/>
  <c r="C29" i="6"/>
  <c r="B29" i="6"/>
  <c r="A29" i="6"/>
  <c r="D28" i="6"/>
  <c r="C28" i="6"/>
  <c r="B28" i="6"/>
  <c r="A28" i="6"/>
  <c r="D27" i="6"/>
  <c r="C27" i="6"/>
  <c r="B27" i="6"/>
  <c r="A27" i="6"/>
  <c r="D26" i="6"/>
  <c r="C26" i="6"/>
  <c r="B26" i="6"/>
  <c r="A26" i="6"/>
  <c r="D25" i="6"/>
  <c r="C25" i="6"/>
  <c r="B25" i="6"/>
  <c r="A25" i="6"/>
  <c r="D24" i="6"/>
  <c r="C24" i="6"/>
  <c r="B24" i="6"/>
  <c r="A24" i="6"/>
  <c r="D23" i="6"/>
  <c r="C23" i="6"/>
  <c r="B23" i="6"/>
  <c r="A23" i="6"/>
  <c r="D22" i="6"/>
  <c r="C22" i="6"/>
  <c r="B22" i="6"/>
  <c r="A22" i="6"/>
  <c r="D21" i="6"/>
  <c r="C21" i="6"/>
  <c r="B21" i="6"/>
  <c r="A21" i="6"/>
  <c r="D20" i="6"/>
  <c r="C20" i="6"/>
  <c r="B20" i="6"/>
  <c r="A20" i="6"/>
  <c r="D19" i="6"/>
  <c r="C19" i="6"/>
  <c r="B19" i="6"/>
  <c r="A19" i="6"/>
  <c r="D18" i="6"/>
  <c r="C18" i="6"/>
  <c r="B18" i="6"/>
  <c r="A18" i="6"/>
  <c r="D17" i="6"/>
  <c r="C17" i="6"/>
  <c r="B17" i="6"/>
  <c r="A17" i="6"/>
  <c r="D16" i="6"/>
  <c r="C16" i="6"/>
  <c r="B16" i="6"/>
  <c r="A16" i="6"/>
  <c r="D15" i="6"/>
  <c r="C15" i="6"/>
  <c r="B15" i="6"/>
  <c r="A15" i="6"/>
  <c r="D14" i="6"/>
  <c r="C14" i="6"/>
  <c r="B14" i="6"/>
  <c r="A14" i="6"/>
  <c r="D13" i="6"/>
  <c r="C13" i="6"/>
  <c r="B13" i="6"/>
  <c r="A13" i="6"/>
  <c r="D12" i="6"/>
  <c r="C12" i="6"/>
  <c r="B12" i="6"/>
  <c r="A12" i="6"/>
  <c r="D11" i="6"/>
  <c r="C11" i="6"/>
  <c r="B11" i="6"/>
  <c r="A11" i="6"/>
  <c r="D10" i="6"/>
  <c r="C10" i="6"/>
  <c r="B10" i="6"/>
  <c r="A10" i="6"/>
  <c r="D9" i="6"/>
  <c r="C9" i="6"/>
  <c r="A9" i="6"/>
  <c r="D8" i="6"/>
  <c r="C8" i="6"/>
  <c r="B8" i="6"/>
  <c r="A8" i="6"/>
  <c r="E7" i="6"/>
  <c r="D7" i="6"/>
  <c r="C7" i="6"/>
  <c r="B7" i="6"/>
  <c r="A7" i="6"/>
  <c r="J6" i="6"/>
  <c r="I6" i="6"/>
  <c r="H6" i="6"/>
  <c r="G6" i="6"/>
  <c r="F6" i="6"/>
  <c r="E6" i="6"/>
  <c r="D6" i="6"/>
  <c r="C6" i="6"/>
  <c r="B6" i="6"/>
  <c r="A6" i="6"/>
  <c r="J5" i="6"/>
  <c r="F5" i="6"/>
  <c r="E5" i="6"/>
  <c r="D5" i="6"/>
  <c r="C5" i="6"/>
  <c r="B5" i="6"/>
  <c r="A5" i="6"/>
  <c r="J4" i="6"/>
  <c r="I4" i="6"/>
  <c r="H4" i="6"/>
  <c r="G4" i="6"/>
  <c r="F4" i="6"/>
  <c r="E4" i="6"/>
  <c r="D4" i="6"/>
  <c r="C4" i="6"/>
  <c r="B4" i="6"/>
  <c r="A4" i="6"/>
  <c r="J3" i="6"/>
  <c r="I3" i="6"/>
  <c r="H3" i="6"/>
  <c r="G3" i="6"/>
  <c r="F3" i="6"/>
  <c r="C3" i="6"/>
  <c r="B3" i="6"/>
  <c r="A3" i="6"/>
  <c r="C2" i="6"/>
  <c r="B2" i="6"/>
  <c r="F1" i="6"/>
  <c r="C1" i="6"/>
  <c r="B1" i="6"/>
  <c r="A1" i="6"/>
  <c r="J438" i="5"/>
  <c r="I438" i="5"/>
  <c r="H438" i="5"/>
  <c r="G438" i="5"/>
  <c r="F438" i="5"/>
  <c r="E438" i="5"/>
  <c r="D438" i="5"/>
  <c r="C438" i="5"/>
  <c r="B438" i="5"/>
  <c r="A438" i="5"/>
  <c r="J437" i="5"/>
  <c r="I437" i="5"/>
  <c r="H437" i="5"/>
  <c r="G437" i="5"/>
  <c r="F437" i="5"/>
  <c r="E437" i="5"/>
  <c r="D437" i="5"/>
  <c r="C437" i="5"/>
  <c r="B437" i="5"/>
  <c r="A437" i="5"/>
  <c r="J436" i="5"/>
  <c r="I436" i="5"/>
  <c r="H436" i="5"/>
  <c r="G436" i="5"/>
  <c r="F436" i="5"/>
  <c r="E436" i="5"/>
  <c r="D436" i="5"/>
  <c r="C436" i="5"/>
  <c r="B436" i="5"/>
  <c r="A436" i="5"/>
  <c r="J435" i="5"/>
  <c r="I435" i="5"/>
  <c r="H435" i="5"/>
  <c r="G435" i="5"/>
  <c r="F435" i="5"/>
  <c r="E435" i="5"/>
  <c r="D435" i="5"/>
  <c r="C435" i="5"/>
  <c r="B435" i="5"/>
  <c r="A435" i="5"/>
  <c r="J434" i="5"/>
  <c r="I434" i="5"/>
  <c r="H434" i="5"/>
  <c r="G434" i="5"/>
  <c r="F434" i="5"/>
  <c r="E434" i="5"/>
  <c r="D434" i="5"/>
  <c r="C434" i="5"/>
  <c r="B434" i="5"/>
  <c r="A434" i="5"/>
  <c r="J433" i="5"/>
  <c r="I433" i="5"/>
  <c r="H433" i="5"/>
  <c r="G433" i="5"/>
  <c r="F433" i="5"/>
  <c r="E433" i="5"/>
  <c r="D433" i="5"/>
  <c r="C433" i="5"/>
  <c r="B433" i="5"/>
  <c r="A433" i="5"/>
  <c r="J432" i="5"/>
  <c r="I432" i="5"/>
  <c r="H432" i="5"/>
  <c r="G432" i="5"/>
  <c r="F432" i="5"/>
  <c r="E432" i="5"/>
  <c r="D432" i="5"/>
  <c r="C432" i="5"/>
  <c r="B432" i="5"/>
  <c r="A432" i="5"/>
  <c r="J431" i="5"/>
  <c r="I431" i="5"/>
  <c r="H431" i="5"/>
  <c r="G431" i="5"/>
  <c r="F431" i="5"/>
  <c r="E431" i="5"/>
  <c r="D431" i="5"/>
  <c r="C431" i="5"/>
  <c r="B431" i="5"/>
  <c r="A431" i="5"/>
  <c r="J430" i="5"/>
  <c r="I430" i="5"/>
  <c r="H430" i="5"/>
  <c r="G430" i="5"/>
  <c r="F430" i="5"/>
  <c r="E430" i="5"/>
  <c r="D430" i="5"/>
  <c r="C430" i="5"/>
  <c r="B430" i="5"/>
  <c r="A430" i="5"/>
  <c r="J429" i="5"/>
  <c r="I429" i="5"/>
  <c r="H429" i="5"/>
  <c r="G429" i="5"/>
  <c r="F429" i="5"/>
  <c r="E429" i="5"/>
  <c r="D429" i="5"/>
  <c r="C429" i="5"/>
  <c r="B429" i="5"/>
  <c r="A429" i="5"/>
  <c r="I428" i="5"/>
  <c r="H428" i="5"/>
  <c r="G428" i="5"/>
  <c r="F428" i="5"/>
  <c r="E428" i="5"/>
  <c r="D428" i="5"/>
  <c r="C428" i="5"/>
  <c r="B428" i="5"/>
  <c r="A428" i="5"/>
  <c r="I427" i="5"/>
  <c r="H427" i="5"/>
  <c r="G427" i="5"/>
  <c r="F427" i="5"/>
  <c r="E427" i="5"/>
  <c r="D427" i="5"/>
  <c r="C427" i="5"/>
  <c r="B427" i="5"/>
  <c r="A427" i="5"/>
  <c r="I426" i="5"/>
  <c r="H426" i="5"/>
  <c r="G426" i="5"/>
  <c r="F426" i="5"/>
  <c r="E426" i="5"/>
  <c r="D426" i="5"/>
  <c r="C426" i="5"/>
  <c r="B426" i="5"/>
  <c r="A426" i="5"/>
  <c r="I425" i="5"/>
  <c r="H425" i="5"/>
  <c r="G425" i="5"/>
  <c r="F425" i="5"/>
  <c r="E425" i="5"/>
  <c r="D425" i="5"/>
  <c r="C425" i="5"/>
  <c r="B425" i="5"/>
  <c r="A425" i="5"/>
  <c r="I424" i="5"/>
  <c r="H424" i="5"/>
  <c r="G424" i="5"/>
  <c r="F424" i="5"/>
  <c r="E424" i="5"/>
  <c r="D424" i="5"/>
  <c r="C424" i="5"/>
  <c r="B424" i="5"/>
  <c r="A424" i="5"/>
  <c r="I423" i="5"/>
  <c r="H423" i="5"/>
  <c r="G423" i="5"/>
  <c r="F423" i="5"/>
  <c r="E423" i="5"/>
  <c r="D423" i="5"/>
  <c r="C423" i="5"/>
  <c r="B423" i="5"/>
  <c r="A423" i="5"/>
  <c r="I422" i="5"/>
  <c r="H422" i="5"/>
  <c r="G422" i="5"/>
  <c r="F422" i="5"/>
  <c r="E422" i="5"/>
  <c r="D422" i="5"/>
  <c r="C422" i="5"/>
  <c r="B422" i="5"/>
  <c r="A422" i="5"/>
  <c r="I421" i="5"/>
  <c r="H421" i="5"/>
  <c r="G421" i="5"/>
  <c r="F421" i="5"/>
  <c r="E421" i="5"/>
  <c r="D421" i="5"/>
  <c r="C421" i="5"/>
  <c r="B421" i="5"/>
  <c r="A421" i="5"/>
  <c r="I420" i="5"/>
  <c r="H420" i="5"/>
  <c r="G420" i="5"/>
  <c r="F420" i="5"/>
  <c r="E420" i="5"/>
  <c r="D420" i="5"/>
  <c r="C420" i="5"/>
  <c r="B420" i="5"/>
  <c r="A420" i="5"/>
  <c r="I419" i="5"/>
  <c r="H419" i="5"/>
  <c r="G419" i="5"/>
  <c r="F419" i="5"/>
  <c r="E419" i="5"/>
  <c r="D419" i="5"/>
  <c r="C419" i="5"/>
  <c r="B419" i="5"/>
  <c r="A419" i="5"/>
  <c r="I418" i="5"/>
  <c r="H418" i="5"/>
  <c r="G418" i="5"/>
  <c r="F418" i="5"/>
  <c r="E418" i="5"/>
  <c r="D418" i="5"/>
  <c r="C418" i="5"/>
  <c r="B418" i="5"/>
  <c r="A418" i="5"/>
  <c r="I417" i="5"/>
  <c r="H417" i="5"/>
  <c r="G417" i="5"/>
  <c r="F417" i="5"/>
  <c r="E417" i="5"/>
  <c r="D417" i="5"/>
  <c r="C417" i="5"/>
  <c r="B417" i="5"/>
  <c r="A417" i="5"/>
  <c r="I416" i="5"/>
  <c r="H416" i="5"/>
  <c r="G416" i="5"/>
  <c r="F416" i="5"/>
  <c r="E416" i="5"/>
  <c r="D416" i="5"/>
  <c r="C416" i="5"/>
  <c r="B416" i="5"/>
  <c r="A416" i="5"/>
  <c r="I415" i="5"/>
  <c r="H415" i="5"/>
  <c r="G415" i="5"/>
  <c r="F415" i="5"/>
  <c r="E415" i="5"/>
  <c r="D415" i="5"/>
  <c r="C415" i="5"/>
  <c r="B415" i="5"/>
  <c r="A415" i="5"/>
  <c r="I414" i="5"/>
  <c r="H414" i="5"/>
  <c r="G414" i="5"/>
  <c r="F414" i="5"/>
  <c r="E414" i="5"/>
  <c r="D414" i="5"/>
  <c r="C414" i="5"/>
  <c r="B414" i="5"/>
  <c r="A414" i="5"/>
  <c r="I413" i="5"/>
  <c r="H413" i="5"/>
  <c r="G413" i="5"/>
  <c r="F413" i="5"/>
  <c r="E413" i="5"/>
  <c r="D413" i="5"/>
  <c r="C413" i="5"/>
  <c r="B413" i="5"/>
  <c r="A413" i="5"/>
  <c r="I412" i="5"/>
  <c r="H412" i="5"/>
  <c r="G412" i="5"/>
  <c r="F412" i="5"/>
  <c r="E412" i="5"/>
  <c r="D412" i="5"/>
  <c r="C412" i="5"/>
  <c r="B412" i="5"/>
  <c r="A412" i="5"/>
  <c r="I411" i="5"/>
  <c r="H411" i="5"/>
  <c r="G411" i="5"/>
  <c r="F411" i="5"/>
  <c r="E411" i="5"/>
  <c r="D411" i="5"/>
  <c r="C411" i="5"/>
  <c r="B411" i="5"/>
  <c r="A411" i="5"/>
  <c r="I410" i="5"/>
  <c r="H410" i="5"/>
  <c r="G410" i="5"/>
  <c r="F410" i="5"/>
  <c r="E410" i="5"/>
  <c r="D410" i="5"/>
  <c r="C410" i="5"/>
  <c r="B410" i="5"/>
  <c r="A410" i="5"/>
  <c r="I409" i="5"/>
  <c r="H409" i="5"/>
  <c r="G409" i="5"/>
  <c r="F409" i="5"/>
  <c r="E409" i="5"/>
  <c r="D409" i="5"/>
  <c r="C409" i="5"/>
  <c r="B409" i="5"/>
  <c r="A409" i="5"/>
  <c r="I408" i="5"/>
  <c r="H408" i="5"/>
  <c r="G408" i="5"/>
  <c r="F408" i="5"/>
  <c r="E408" i="5"/>
  <c r="D408" i="5"/>
  <c r="C408" i="5"/>
  <c r="B408" i="5"/>
  <c r="A408" i="5"/>
  <c r="I407" i="5"/>
  <c r="H407" i="5"/>
  <c r="G407" i="5"/>
  <c r="F407" i="5"/>
  <c r="E407" i="5"/>
  <c r="D407" i="5"/>
  <c r="C407" i="5"/>
  <c r="B407" i="5"/>
  <c r="A407" i="5"/>
  <c r="I406" i="5"/>
  <c r="H406" i="5"/>
  <c r="G406" i="5"/>
  <c r="F406" i="5"/>
  <c r="E406" i="5"/>
  <c r="D406" i="5"/>
  <c r="C406" i="5"/>
  <c r="B406" i="5"/>
  <c r="A406" i="5"/>
  <c r="I405" i="5"/>
  <c r="H405" i="5"/>
  <c r="G405" i="5"/>
  <c r="F405" i="5"/>
  <c r="E405" i="5"/>
  <c r="D405" i="5"/>
  <c r="C405" i="5"/>
  <c r="B405" i="5"/>
  <c r="A405" i="5"/>
  <c r="I404" i="5"/>
  <c r="H404" i="5"/>
  <c r="G404" i="5"/>
  <c r="F404" i="5"/>
  <c r="E404" i="5"/>
  <c r="D404" i="5"/>
  <c r="C404" i="5"/>
  <c r="B404" i="5"/>
  <c r="A404" i="5"/>
  <c r="I403" i="5"/>
  <c r="H403" i="5"/>
  <c r="G403" i="5"/>
  <c r="F403" i="5"/>
  <c r="E403" i="5"/>
  <c r="D403" i="5"/>
  <c r="C403" i="5"/>
  <c r="B403" i="5"/>
  <c r="A403" i="5"/>
  <c r="I402" i="5"/>
  <c r="H402" i="5"/>
  <c r="G402" i="5"/>
  <c r="F402" i="5"/>
  <c r="E402" i="5"/>
  <c r="D402" i="5"/>
  <c r="C402" i="5"/>
  <c r="B402" i="5"/>
  <c r="A402" i="5"/>
  <c r="I401" i="5"/>
  <c r="H401" i="5"/>
  <c r="G401" i="5"/>
  <c r="F401" i="5"/>
  <c r="E401" i="5"/>
  <c r="D401" i="5"/>
  <c r="C401" i="5"/>
  <c r="B401" i="5"/>
  <c r="A401" i="5"/>
  <c r="I400" i="5"/>
  <c r="H400" i="5"/>
  <c r="G400" i="5"/>
  <c r="F400" i="5"/>
  <c r="E400" i="5"/>
  <c r="D400" i="5"/>
  <c r="C400" i="5"/>
  <c r="B400" i="5"/>
  <c r="A400" i="5"/>
  <c r="I399" i="5"/>
  <c r="H399" i="5"/>
  <c r="G399" i="5"/>
  <c r="F399" i="5"/>
  <c r="E399" i="5"/>
  <c r="D399" i="5"/>
  <c r="C399" i="5"/>
  <c r="B399" i="5"/>
  <c r="A399" i="5"/>
  <c r="I398" i="5"/>
  <c r="H398" i="5"/>
  <c r="G398" i="5"/>
  <c r="F398" i="5"/>
  <c r="E398" i="5"/>
  <c r="D398" i="5"/>
  <c r="C398" i="5"/>
  <c r="B398" i="5"/>
  <c r="A398" i="5"/>
  <c r="I397" i="5"/>
  <c r="H397" i="5"/>
  <c r="G397" i="5"/>
  <c r="F397" i="5"/>
  <c r="E397" i="5"/>
  <c r="D397" i="5"/>
  <c r="C397" i="5"/>
  <c r="B397" i="5"/>
  <c r="A397" i="5"/>
  <c r="I396" i="5"/>
  <c r="H396" i="5"/>
  <c r="G396" i="5"/>
  <c r="F396" i="5"/>
  <c r="E396" i="5"/>
  <c r="D396" i="5"/>
  <c r="C396" i="5"/>
  <c r="B396" i="5"/>
  <c r="A396" i="5"/>
  <c r="I395" i="5"/>
  <c r="H395" i="5"/>
  <c r="G395" i="5"/>
  <c r="F395" i="5"/>
  <c r="E395" i="5"/>
  <c r="D395" i="5"/>
  <c r="C395" i="5"/>
  <c r="B395" i="5"/>
  <c r="A395" i="5"/>
  <c r="I394" i="5"/>
  <c r="H394" i="5"/>
  <c r="G394" i="5"/>
  <c r="F394" i="5"/>
  <c r="E394" i="5"/>
  <c r="D394" i="5"/>
  <c r="C394" i="5"/>
  <c r="B394" i="5"/>
  <c r="A394" i="5"/>
  <c r="I393" i="5"/>
  <c r="H393" i="5"/>
  <c r="G393" i="5"/>
  <c r="F393" i="5"/>
  <c r="E393" i="5"/>
  <c r="D393" i="5"/>
  <c r="C393" i="5"/>
  <c r="B393" i="5"/>
  <c r="A393" i="5"/>
  <c r="I392" i="5"/>
  <c r="H392" i="5"/>
  <c r="G392" i="5"/>
  <c r="F392" i="5"/>
  <c r="E392" i="5"/>
  <c r="D392" i="5"/>
  <c r="C392" i="5"/>
  <c r="B392" i="5"/>
  <c r="A392" i="5"/>
  <c r="I391" i="5"/>
  <c r="H391" i="5"/>
  <c r="G391" i="5"/>
  <c r="F391" i="5"/>
  <c r="E391" i="5"/>
  <c r="D391" i="5"/>
  <c r="C391" i="5"/>
  <c r="B391" i="5"/>
  <c r="A391" i="5"/>
  <c r="I390" i="5"/>
  <c r="H390" i="5"/>
  <c r="G390" i="5"/>
  <c r="F390" i="5"/>
  <c r="E390" i="5"/>
  <c r="D390" i="5"/>
  <c r="C390" i="5"/>
  <c r="B390" i="5"/>
  <c r="A390" i="5"/>
  <c r="I389" i="5"/>
  <c r="H389" i="5"/>
  <c r="G389" i="5"/>
  <c r="F389" i="5"/>
  <c r="E389" i="5"/>
  <c r="D389" i="5"/>
  <c r="C389" i="5"/>
  <c r="B389" i="5"/>
  <c r="A389" i="5"/>
  <c r="I388" i="5"/>
  <c r="H388" i="5"/>
  <c r="G388" i="5"/>
  <c r="F388" i="5"/>
  <c r="E388" i="5"/>
  <c r="D388" i="5"/>
  <c r="C388" i="5"/>
  <c r="B388" i="5"/>
  <c r="A388" i="5"/>
  <c r="I387" i="5"/>
  <c r="H387" i="5"/>
  <c r="G387" i="5"/>
  <c r="F387" i="5"/>
  <c r="E387" i="5"/>
  <c r="D387" i="5"/>
  <c r="C387" i="5"/>
  <c r="B387" i="5"/>
  <c r="A387" i="5"/>
  <c r="I386" i="5"/>
  <c r="H386" i="5"/>
  <c r="G386" i="5"/>
  <c r="F386" i="5"/>
  <c r="E386" i="5"/>
  <c r="D386" i="5"/>
  <c r="C386" i="5"/>
  <c r="B386" i="5"/>
  <c r="A386" i="5"/>
  <c r="C385" i="5"/>
  <c r="B385" i="5"/>
  <c r="A385" i="5"/>
  <c r="C384" i="5"/>
  <c r="B384" i="5"/>
  <c r="A384" i="5"/>
  <c r="C383" i="5"/>
  <c r="B383" i="5"/>
  <c r="A383" i="5"/>
  <c r="C382" i="5"/>
  <c r="B382" i="5"/>
  <c r="A382" i="5"/>
  <c r="C381" i="5"/>
  <c r="B381" i="5"/>
  <c r="A381" i="5"/>
  <c r="C380" i="5"/>
  <c r="B380" i="5"/>
  <c r="A380" i="5"/>
  <c r="C379" i="5"/>
  <c r="B379" i="5"/>
  <c r="A379" i="5"/>
  <c r="C378" i="5"/>
  <c r="B378" i="5"/>
  <c r="A378" i="5"/>
  <c r="C377" i="5"/>
  <c r="B377" i="5"/>
  <c r="A377" i="5"/>
  <c r="C376" i="5"/>
  <c r="B376" i="5"/>
  <c r="A376" i="5"/>
  <c r="C375" i="5"/>
  <c r="B375" i="5"/>
  <c r="A375" i="5"/>
  <c r="C374" i="5"/>
  <c r="B374" i="5"/>
  <c r="A374" i="5"/>
  <c r="C373" i="5"/>
  <c r="B373" i="5"/>
  <c r="A373" i="5"/>
  <c r="C372" i="5"/>
  <c r="B372" i="5"/>
  <c r="A372" i="5"/>
  <c r="C371" i="5"/>
  <c r="B371" i="5"/>
  <c r="A371" i="5"/>
  <c r="C370" i="5"/>
  <c r="B370" i="5"/>
  <c r="A370" i="5"/>
  <c r="C369" i="5"/>
  <c r="B369" i="5"/>
  <c r="A369" i="5"/>
  <c r="C368" i="5"/>
  <c r="B368" i="5"/>
  <c r="A368" i="5"/>
  <c r="C367" i="5"/>
  <c r="B367" i="5"/>
  <c r="A367" i="5"/>
  <c r="D366" i="5"/>
  <c r="C366" i="5"/>
  <c r="B366" i="5"/>
  <c r="A366" i="5"/>
  <c r="D365" i="5"/>
  <c r="C365" i="5"/>
  <c r="B365" i="5"/>
  <c r="A365" i="5"/>
  <c r="D364" i="5"/>
  <c r="C364" i="5"/>
  <c r="B364" i="5"/>
  <c r="A364" i="5"/>
  <c r="D363" i="5"/>
  <c r="C363" i="5"/>
  <c r="B363" i="5"/>
  <c r="A363" i="5"/>
  <c r="D362" i="5"/>
  <c r="C362" i="5"/>
  <c r="B362" i="5"/>
  <c r="A362" i="5"/>
  <c r="D361" i="5"/>
  <c r="C361" i="5"/>
  <c r="B361" i="5"/>
  <c r="A361" i="5"/>
  <c r="D360" i="5"/>
  <c r="C360" i="5"/>
  <c r="B360" i="5"/>
  <c r="A360" i="5"/>
  <c r="D359" i="5"/>
  <c r="C359" i="5"/>
  <c r="B359" i="5"/>
  <c r="A359" i="5"/>
  <c r="D358" i="5"/>
  <c r="C358" i="5"/>
  <c r="B358" i="5"/>
  <c r="A358" i="5"/>
  <c r="D357" i="5"/>
  <c r="C357" i="5"/>
  <c r="B357" i="5"/>
  <c r="A357" i="5"/>
  <c r="D356" i="5"/>
  <c r="C356" i="5"/>
  <c r="B356" i="5"/>
  <c r="A356" i="5"/>
  <c r="D355" i="5"/>
  <c r="C355" i="5"/>
  <c r="B355" i="5"/>
  <c r="A355" i="5"/>
  <c r="D354" i="5"/>
  <c r="C354" i="5"/>
  <c r="B354" i="5"/>
  <c r="A354" i="5"/>
  <c r="D353" i="5"/>
  <c r="C353" i="5"/>
  <c r="B353" i="5"/>
  <c r="A353" i="5"/>
  <c r="D352" i="5"/>
  <c r="C352" i="5"/>
  <c r="B352" i="5"/>
  <c r="A352" i="5"/>
  <c r="D351" i="5"/>
  <c r="C351" i="5"/>
  <c r="B351" i="5"/>
  <c r="A351" i="5"/>
  <c r="D350" i="5"/>
  <c r="C350" i="5"/>
  <c r="B350" i="5"/>
  <c r="A350" i="5"/>
  <c r="D349" i="5"/>
  <c r="C349" i="5"/>
  <c r="B349" i="5"/>
  <c r="A349" i="5"/>
  <c r="D348" i="5"/>
  <c r="C348" i="5"/>
  <c r="B348" i="5"/>
  <c r="A348" i="5"/>
  <c r="D347" i="5"/>
  <c r="C347" i="5"/>
  <c r="B347" i="5"/>
  <c r="A347" i="5"/>
  <c r="D346" i="5"/>
  <c r="C346" i="5"/>
  <c r="B346" i="5"/>
  <c r="A346" i="5"/>
  <c r="D345" i="5"/>
  <c r="C345" i="5"/>
  <c r="B345" i="5"/>
  <c r="A345" i="5"/>
  <c r="D344" i="5"/>
  <c r="C344" i="5"/>
  <c r="B344" i="5"/>
  <c r="A344" i="5"/>
  <c r="D343" i="5"/>
  <c r="C343" i="5"/>
  <c r="B343" i="5"/>
  <c r="A343" i="5"/>
  <c r="D342" i="5"/>
  <c r="C342" i="5"/>
  <c r="B342" i="5"/>
  <c r="A342" i="5"/>
  <c r="D341" i="5"/>
  <c r="C341" i="5"/>
  <c r="B341" i="5"/>
  <c r="A341" i="5"/>
  <c r="D340" i="5"/>
  <c r="C340" i="5"/>
  <c r="B340" i="5"/>
  <c r="A340" i="5"/>
  <c r="D339" i="5"/>
  <c r="C339" i="5"/>
  <c r="B339" i="5"/>
  <c r="A339" i="5"/>
  <c r="D338" i="5"/>
  <c r="C338" i="5"/>
  <c r="B338" i="5"/>
  <c r="A338" i="5"/>
  <c r="D337" i="5"/>
  <c r="C337" i="5"/>
  <c r="B337" i="5"/>
  <c r="A337" i="5"/>
  <c r="D336" i="5"/>
  <c r="C336" i="5"/>
  <c r="B336" i="5"/>
  <c r="A336" i="5"/>
  <c r="D335" i="5"/>
  <c r="C335" i="5"/>
  <c r="B335" i="5"/>
  <c r="A335" i="5"/>
  <c r="D334" i="5"/>
  <c r="C334" i="5"/>
  <c r="B334" i="5"/>
  <c r="A334" i="5"/>
  <c r="D333" i="5"/>
  <c r="C333" i="5"/>
  <c r="B333" i="5"/>
  <c r="A333" i="5"/>
  <c r="D332" i="5"/>
  <c r="C332" i="5"/>
  <c r="B332" i="5"/>
  <c r="A332" i="5"/>
  <c r="D331" i="5"/>
  <c r="C331" i="5"/>
  <c r="B331" i="5"/>
  <c r="A331" i="5"/>
  <c r="D330" i="5"/>
  <c r="C330" i="5"/>
  <c r="B330" i="5"/>
  <c r="A330" i="5"/>
  <c r="D329" i="5"/>
  <c r="C329" i="5"/>
  <c r="B329" i="5"/>
  <c r="A329" i="5"/>
  <c r="D328" i="5"/>
  <c r="C328" i="5"/>
  <c r="B328" i="5"/>
  <c r="A328" i="5"/>
  <c r="D327" i="5"/>
  <c r="C327" i="5"/>
  <c r="B327" i="5"/>
  <c r="A327" i="5"/>
  <c r="D326" i="5"/>
  <c r="C326" i="5"/>
  <c r="B326" i="5"/>
  <c r="A326" i="5"/>
  <c r="D325" i="5"/>
  <c r="C325" i="5"/>
  <c r="B325" i="5"/>
  <c r="A325" i="5"/>
  <c r="D324" i="5"/>
  <c r="C324" i="5"/>
  <c r="B324" i="5"/>
  <c r="A324" i="5"/>
  <c r="D323" i="5"/>
  <c r="C323" i="5"/>
  <c r="B323" i="5"/>
  <c r="A323" i="5"/>
  <c r="D322" i="5"/>
  <c r="C322" i="5"/>
  <c r="B322" i="5"/>
  <c r="A322" i="5"/>
  <c r="D321" i="5"/>
  <c r="C321" i="5"/>
  <c r="B321" i="5"/>
  <c r="A321" i="5"/>
  <c r="D320" i="5"/>
  <c r="C320" i="5"/>
  <c r="B320" i="5"/>
  <c r="A320" i="5"/>
  <c r="D319" i="5"/>
  <c r="C319" i="5"/>
  <c r="B319" i="5"/>
  <c r="A319" i="5"/>
  <c r="D318" i="5"/>
  <c r="C318" i="5"/>
  <c r="B318" i="5"/>
  <c r="A318" i="5"/>
  <c r="D317" i="5"/>
  <c r="C317" i="5"/>
  <c r="B317" i="5"/>
  <c r="A317" i="5"/>
  <c r="D316" i="5"/>
  <c r="C316" i="5"/>
  <c r="B316" i="5"/>
  <c r="A316" i="5"/>
  <c r="D315" i="5"/>
  <c r="C315" i="5"/>
  <c r="B315" i="5"/>
  <c r="A315" i="5"/>
  <c r="D314" i="5"/>
  <c r="C314" i="5"/>
  <c r="B314" i="5"/>
  <c r="A314" i="5"/>
  <c r="D313" i="5"/>
  <c r="C313" i="5"/>
  <c r="B313" i="5"/>
  <c r="A313" i="5"/>
  <c r="D312" i="5"/>
  <c r="C312" i="5"/>
  <c r="B312" i="5"/>
  <c r="A312" i="5"/>
  <c r="D311" i="5"/>
  <c r="C311" i="5"/>
  <c r="B311" i="5"/>
  <c r="A311" i="5"/>
  <c r="D310" i="5"/>
  <c r="C310" i="5"/>
  <c r="B310" i="5"/>
  <c r="A310" i="5"/>
  <c r="D309" i="5"/>
  <c r="C309" i="5"/>
  <c r="B309" i="5"/>
  <c r="A309" i="5"/>
  <c r="D308" i="5"/>
  <c r="C308" i="5"/>
  <c r="B308" i="5"/>
  <c r="A308" i="5"/>
  <c r="D307" i="5"/>
  <c r="C307" i="5"/>
  <c r="B307" i="5"/>
  <c r="A307" i="5"/>
  <c r="D306" i="5"/>
  <c r="C306" i="5"/>
  <c r="B306" i="5"/>
  <c r="A306" i="5"/>
  <c r="D305" i="5"/>
  <c r="C305" i="5"/>
  <c r="B305" i="5"/>
  <c r="A305" i="5"/>
  <c r="D304" i="5"/>
  <c r="C304" i="5"/>
  <c r="B304" i="5"/>
  <c r="A304" i="5"/>
  <c r="D303" i="5"/>
  <c r="C303" i="5"/>
  <c r="B303" i="5"/>
  <c r="A303" i="5"/>
  <c r="D302" i="5"/>
  <c r="C302" i="5"/>
  <c r="B302" i="5"/>
  <c r="A302" i="5"/>
  <c r="D301" i="5"/>
  <c r="C301" i="5"/>
  <c r="B301" i="5"/>
  <c r="A301" i="5"/>
  <c r="D300" i="5"/>
  <c r="C300" i="5"/>
  <c r="B300" i="5"/>
  <c r="A300" i="5"/>
  <c r="D299" i="5"/>
  <c r="C299" i="5"/>
  <c r="B299" i="5"/>
  <c r="A299" i="5"/>
  <c r="D298" i="5"/>
  <c r="C298" i="5"/>
  <c r="B298" i="5"/>
  <c r="A298" i="5"/>
  <c r="D297" i="5"/>
  <c r="C297" i="5"/>
  <c r="B297" i="5"/>
  <c r="A297" i="5"/>
  <c r="D296" i="5"/>
  <c r="C296" i="5"/>
  <c r="B296" i="5"/>
  <c r="A296" i="5"/>
  <c r="D295" i="5"/>
  <c r="C295" i="5"/>
  <c r="B295" i="5"/>
  <c r="A295" i="5"/>
  <c r="D294" i="5"/>
  <c r="C294" i="5"/>
  <c r="B294" i="5"/>
  <c r="A294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D290" i="5"/>
  <c r="C290" i="5"/>
  <c r="B290" i="5"/>
  <c r="A290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D286" i="5"/>
  <c r="C286" i="5"/>
  <c r="B286" i="5"/>
  <c r="A286" i="5"/>
  <c r="D285" i="5"/>
  <c r="C285" i="5"/>
  <c r="B285" i="5"/>
  <c r="A285" i="5"/>
  <c r="D284" i="5"/>
  <c r="C284" i="5"/>
  <c r="B284" i="5"/>
  <c r="A284" i="5"/>
  <c r="D283" i="5"/>
  <c r="C283" i="5"/>
  <c r="B283" i="5"/>
  <c r="A283" i="5"/>
  <c r="D282" i="5"/>
  <c r="C282" i="5"/>
  <c r="B282" i="5"/>
  <c r="A282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D278" i="5"/>
  <c r="C278" i="5"/>
  <c r="B278" i="5"/>
  <c r="A278" i="5"/>
  <c r="D277" i="5"/>
  <c r="C277" i="5"/>
  <c r="B277" i="5"/>
  <c r="A277" i="5"/>
  <c r="D276" i="5"/>
  <c r="C276" i="5"/>
  <c r="B276" i="5"/>
  <c r="A276" i="5"/>
  <c r="D275" i="5"/>
  <c r="C275" i="5"/>
  <c r="B275" i="5"/>
  <c r="A275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D270" i="5"/>
  <c r="C270" i="5"/>
  <c r="A270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D266" i="5"/>
  <c r="C266" i="5"/>
  <c r="B266" i="5"/>
  <c r="A266" i="5"/>
  <c r="D265" i="5"/>
  <c r="C265" i="5"/>
  <c r="B265" i="5"/>
  <c r="A265" i="5"/>
  <c r="D264" i="5"/>
  <c r="C264" i="5"/>
  <c r="B264" i="5"/>
  <c r="A264" i="5"/>
  <c r="D263" i="5"/>
  <c r="C263" i="5"/>
  <c r="B263" i="5"/>
  <c r="A263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D259" i="5"/>
  <c r="C259" i="5"/>
  <c r="B259" i="5"/>
  <c r="A259" i="5"/>
  <c r="D258" i="5"/>
  <c r="C258" i="5"/>
  <c r="B258" i="5"/>
  <c r="A258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D254" i="5"/>
  <c r="C254" i="5"/>
  <c r="B254" i="5"/>
  <c r="A254" i="5"/>
  <c r="D253" i="5"/>
  <c r="C253" i="5"/>
  <c r="B253" i="5"/>
  <c r="A253" i="5"/>
  <c r="D252" i="5"/>
  <c r="C252" i="5"/>
  <c r="B252" i="5"/>
  <c r="A252" i="5"/>
  <c r="D251" i="5"/>
  <c r="C251" i="5"/>
  <c r="B251" i="5"/>
  <c r="A251" i="5"/>
  <c r="D250" i="5"/>
  <c r="C250" i="5"/>
  <c r="B250" i="5"/>
  <c r="A250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D246" i="5"/>
  <c r="C246" i="5"/>
  <c r="B246" i="5"/>
  <c r="A246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D242" i="5"/>
  <c r="C242" i="5"/>
  <c r="B242" i="5"/>
  <c r="A242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D238" i="5"/>
  <c r="C238" i="5"/>
  <c r="B238" i="5"/>
  <c r="A238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D234" i="5"/>
  <c r="C234" i="5"/>
  <c r="B234" i="5"/>
  <c r="A234" i="5"/>
  <c r="D233" i="5"/>
  <c r="C233" i="5"/>
  <c r="B233" i="5"/>
  <c r="A233" i="5"/>
  <c r="D232" i="5"/>
  <c r="C232" i="5"/>
  <c r="B232" i="5"/>
  <c r="A232" i="5"/>
  <c r="D231" i="5"/>
  <c r="C231" i="5"/>
  <c r="B231" i="5"/>
  <c r="A231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D227" i="5"/>
  <c r="C227" i="5"/>
  <c r="B227" i="5"/>
  <c r="A227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D222" i="5"/>
  <c r="C222" i="5"/>
  <c r="B222" i="5"/>
  <c r="A222" i="5"/>
  <c r="D221" i="5"/>
  <c r="C221" i="5"/>
  <c r="B221" i="5"/>
  <c r="A221" i="5"/>
  <c r="D220" i="5"/>
  <c r="C220" i="5"/>
  <c r="B220" i="5"/>
  <c r="A220" i="5"/>
  <c r="D219" i="5"/>
  <c r="C219" i="5"/>
  <c r="B219" i="5"/>
  <c r="A219" i="5"/>
  <c r="D218" i="5"/>
  <c r="C218" i="5"/>
  <c r="B218" i="5"/>
  <c r="A218" i="5"/>
  <c r="D217" i="5"/>
  <c r="C217" i="5"/>
  <c r="B217" i="5"/>
  <c r="A217" i="5"/>
  <c r="D216" i="5"/>
  <c r="C216" i="5"/>
  <c r="B216" i="5"/>
  <c r="A216" i="5"/>
  <c r="D215" i="5"/>
  <c r="C215" i="5"/>
  <c r="B215" i="5"/>
  <c r="A215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D211" i="5"/>
  <c r="C211" i="5"/>
  <c r="B211" i="5"/>
  <c r="A211" i="5"/>
  <c r="D210" i="5"/>
  <c r="C210" i="5"/>
  <c r="B210" i="5"/>
  <c r="A210" i="5"/>
  <c r="D209" i="5"/>
  <c r="C209" i="5"/>
  <c r="B209" i="5"/>
  <c r="A209" i="5"/>
  <c r="D208" i="5"/>
  <c r="C208" i="5"/>
  <c r="B208" i="5"/>
  <c r="A208" i="5"/>
  <c r="D207" i="5"/>
  <c r="C207" i="5"/>
  <c r="B207" i="5"/>
  <c r="A207" i="5"/>
  <c r="D206" i="5"/>
  <c r="C206" i="5"/>
  <c r="B206" i="5"/>
  <c r="A206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D202" i="5"/>
  <c r="C202" i="5"/>
  <c r="B202" i="5"/>
  <c r="A202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D197" i="5"/>
  <c r="C197" i="5"/>
  <c r="B197" i="5"/>
  <c r="A197" i="5"/>
  <c r="D196" i="5"/>
  <c r="C196" i="5"/>
  <c r="B196" i="5"/>
  <c r="A196" i="5"/>
  <c r="D195" i="5"/>
  <c r="C195" i="5"/>
  <c r="B195" i="5"/>
  <c r="A195" i="5"/>
  <c r="D194" i="5"/>
  <c r="C194" i="5"/>
  <c r="B194" i="5"/>
  <c r="A194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D186" i="5"/>
  <c r="C186" i="5"/>
  <c r="B186" i="5"/>
  <c r="A186" i="5"/>
  <c r="C185" i="5"/>
  <c r="A185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D181" i="5"/>
  <c r="C181" i="5"/>
  <c r="B181" i="5"/>
  <c r="A181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D174" i="5"/>
  <c r="C174" i="5"/>
  <c r="B174" i="5"/>
  <c r="A174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D170" i="5"/>
  <c r="C170" i="5"/>
  <c r="B170" i="5"/>
  <c r="A170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D165" i="5"/>
  <c r="C165" i="5"/>
  <c r="B165" i="5"/>
  <c r="A165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A161" i="5"/>
  <c r="D160" i="5"/>
  <c r="C160" i="5"/>
  <c r="B160" i="5"/>
  <c r="A160" i="5"/>
  <c r="D159" i="5"/>
  <c r="C159" i="5"/>
  <c r="B159" i="5"/>
  <c r="A159" i="5"/>
  <c r="D158" i="5"/>
  <c r="C158" i="5"/>
  <c r="B158" i="5"/>
  <c r="A158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D153" i="5"/>
  <c r="C153" i="5"/>
  <c r="B153" i="5"/>
  <c r="A153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D149" i="5"/>
  <c r="C149" i="5"/>
  <c r="B149" i="5"/>
  <c r="A149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D145" i="5"/>
  <c r="C145" i="5"/>
  <c r="B145" i="5"/>
  <c r="A145" i="5"/>
  <c r="D144" i="5"/>
  <c r="C144" i="5"/>
  <c r="B144" i="5"/>
  <c r="A144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A139" i="5"/>
  <c r="D138" i="5"/>
  <c r="C138" i="5"/>
  <c r="B138" i="5"/>
  <c r="A138" i="5"/>
  <c r="D137" i="5"/>
  <c r="C137" i="5"/>
  <c r="B137" i="5"/>
  <c r="A137" i="5"/>
  <c r="D136" i="5"/>
  <c r="C136" i="5"/>
  <c r="B136" i="5"/>
  <c r="A136" i="5"/>
  <c r="D135" i="5"/>
  <c r="C135" i="5"/>
  <c r="B135" i="5"/>
  <c r="A135" i="5"/>
  <c r="D134" i="5"/>
  <c r="C134" i="5"/>
  <c r="B134" i="5"/>
  <c r="A134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D130" i="5"/>
  <c r="C130" i="5"/>
  <c r="B130" i="5"/>
  <c r="A130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D126" i="5"/>
  <c r="C126" i="5"/>
  <c r="B126" i="5"/>
  <c r="A126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D121" i="5"/>
  <c r="C121" i="5"/>
  <c r="B121" i="5"/>
  <c r="A121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D117" i="5"/>
  <c r="C117" i="5"/>
  <c r="B117" i="5"/>
  <c r="A117" i="5"/>
  <c r="D116" i="5"/>
  <c r="C116" i="5"/>
  <c r="B116" i="5"/>
  <c r="A116" i="5"/>
  <c r="D115" i="5"/>
  <c r="C115" i="5"/>
  <c r="B115" i="5"/>
  <c r="A115" i="5"/>
  <c r="D114" i="5"/>
  <c r="C114" i="5"/>
  <c r="B114" i="5"/>
  <c r="A114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D109" i="5"/>
  <c r="C109" i="5"/>
  <c r="A109" i="5"/>
  <c r="D108" i="5"/>
  <c r="C108" i="5"/>
  <c r="B108" i="5"/>
  <c r="A108" i="5"/>
  <c r="D107" i="5"/>
  <c r="C107" i="5"/>
  <c r="B107" i="5"/>
  <c r="A107" i="5"/>
  <c r="D106" i="5"/>
  <c r="C106" i="5"/>
  <c r="B106" i="5"/>
  <c r="A106" i="5"/>
  <c r="D105" i="5"/>
  <c r="C105" i="5"/>
  <c r="B105" i="5"/>
  <c r="A105" i="5"/>
  <c r="D104" i="5"/>
  <c r="C104" i="5"/>
  <c r="B104" i="5"/>
  <c r="A104" i="5"/>
  <c r="D103" i="5"/>
  <c r="C103" i="5"/>
  <c r="B103" i="5"/>
  <c r="A103" i="5"/>
  <c r="D102" i="5"/>
  <c r="C102" i="5"/>
  <c r="B102" i="5"/>
  <c r="A102" i="5"/>
  <c r="D101" i="5"/>
  <c r="C101" i="5"/>
  <c r="B101" i="5"/>
  <c r="A101" i="5"/>
  <c r="D100" i="5"/>
  <c r="C100" i="5"/>
  <c r="B100" i="5"/>
  <c r="A100" i="5"/>
  <c r="D99" i="5"/>
  <c r="C99" i="5"/>
  <c r="B99" i="5"/>
  <c r="A99" i="5"/>
  <c r="D98" i="5"/>
  <c r="C98" i="5"/>
  <c r="B98" i="5"/>
  <c r="A98" i="5"/>
  <c r="D97" i="5"/>
  <c r="C97" i="5"/>
  <c r="B97" i="5"/>
  <c r="A97" i="5"/>
  <c r="D96" i="5"/>
  <c r="C96" i="5"/>
  <c r="B96" i="5"/>
  <c r="A96" i="5"/>
  <c r="D95" i="5"/>
  <c r="C95" i="5"/>
  <c r="B95" i="5"/>
  <c r="A95" i="5"/>
  <c r="D94" i="5"/>
  <c r="C94" i="5"/>
  <c r="B94" i="5"/>
  <c r="A94" i="5"/>
  <c r="D93" i="5"/>
  <c r="C93" i="5"/>
  <c r="B93" i="5"/>
  <c r="A93" i="5"/>
  <c r="D92" i="5"/>
  <c r="C92" i="5"/>
  <c r="B92" i="5"/>
  <c r="A92" i="5"/>
  <c r="D91" i="5"/>
  <c r="C91" i="5"/>
  <c r="B91" i="5"/>
  <c r="A91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D86" i="5"/>
  <c r="C86" i="5"/>
  <c r="B86" i="5"/>
  <c r="A86" i="5"/>
  <c r="D85" i="5"/>
  <c r="C85" i="5"/>
  <c r="B85" i="5"/>
  <c r="A85" i="5"/>
  <c r="D84" i="5"/>
  <c r="C84" i="5"/>
  <c r="B84" i="5"/>
  <c r="A84" i="5"/>
  <c r="D83" i="5"/>
  <c r="C83" i="5"/>
  <c r="B83" i="5"/>
  <c r="A83" i="5"/>
  <c r="D82" i="5"/>
  <c r="C82" i="5"/>
  <c r="B82" i="5"/>
  <c r="A82" i="5"/>
  <c r="D81" i="5"/>
  <c r="C81" i="5"/>
  <c r="B81" i="5"/>
  <c r="A81" i="5"/>
  <c r="D80" i="5"/>
  <c r="C80" i="5"/>
  <c r="B80" i="5"/>
  <c r="A80" i="5"/>
  <c r="D79" i="5"/>
  <c r="C79" i="5"/>
  <c r="B79" i="5"/>
  <c r="A79" i="5"/>
  <c r="D78" i="5"/>
  <c r="C78" i="5"/>
  <c r="B78" i="5"/>
  <c r="A78" i="5"/>
  <c r="D77" i="5"/>
  <c r="C77" i="5"/>
  <c r="A77" i="5"/>
  <c r="D76" i="5"/>
  <c r="C76" i="5"/>
  <c r="B76" i="5"/>
  <c r="A76" i="5"/>
  <c r="D75" i="5"/>
  <c r="C75" i="5"/>
  <c r="B75" i="5"/>
  <c r="A75" i="5"/>
  <c r="D74" i="5"/>
  <c r="C74" i="5"/>
  <c r="B74" i="5"/>
  <c r="A74" i="5"/>
  <c r="D73" i="5"/>
  <c r="C73" i="5"/>
  <c r="B73" i="5"/>
  <c r="A73" i="5"/>
  <c r="D72" i="5"/>
  <c r="C72" i="5"/>
  <c r="B72" i="5"/>
  <c r="A72" i="5"/>
  <c r="D71" i="5"/>
  <c r="C71" i="5"/>
  <c r="B71" i="5"/>
  <c r="A71" i="5"/>
  <c r="D70" i="5"/>
  <c r="C70" i="5"/>
  <c r="B70" i="5"/>
  <c r="A70" i="5"/>
  <c r="D69" i="5"/>
  <c r="C69" i="5"/>
  <c r="B69" i="5"/>
  <c r="A69" i="5"/>
  <c r="D68" i="5"/>
  <c r="C68" i="5"/>
  <c r="B68" i="5"/>
  <c r="A68" i="5"/>
  <c r="D67" i="5"/>
  <c r="C67" i="5"/>
  <c r="B67" i="5"/>
  <c r="A67" i="5"/>
  <c r="D66" i="5"/>
  <c r="C66" i="5"/>
  <c r="B66" i="5"/>
  <c r="A66" i="5"/>
  <c r="D65" i="5"/>
  <c r="C65" i="5"/>
  <c r="B65" i="5"/>
  <c r="A65" i="5"/>
  <c r="D64" i="5"/>
  <c r="C64" i="5"/>
  <c r="B64" i="5"/>
  <c r="A64" i="5"/>
  <c r="D63" i="5"/>
  <c r="C63" i="5"/>
  <c r="B63" i="5"/>
  <c r="A63" i="5"/>
  <c r="D62" i="5"/>
  <c r="C62" i="5"/>
  <c r="B62" i="5"/>
  <c r="A62" i="5"/>
  <c r="D61" i="5"/>
  <c r="C61" i="5"/>
  <c r="B61" i="5"/>
  <c r="A61" i="5"/>
  <c r="D60" i="5"/>
  <c r="C60" i="5"/>
  <c r="B60" i="5"/>
  <c r="A60" i="5"/>
  <c r="D59" i="5"/>
  <c r="C59" i="5"/>
  <c r="B59" i="5"/>
  <c r="A59" i="5"/>
  <c r="D58" i="5"/>
  <c r="C58" i="5"/>
  <c r="B58" i="5"/>
  <c r="A58" i="5"/>
  <c r="D57" i="5"/>
  <c r="C57" i="5"/>
  <c r="B57" i="5"/>
  <c r="A57" i="5"/>
  <c r="D56" i="5"/>
  <c r="C56" i="5"/>
  <c r="B56" i="5"/>
  <c r="A56" i="5"/>
  <c r="D55" i="5"/>
  <c r="C55" i="5"/>
  <c r="B55" i="5"/>
  <c r="A55" i="5"/>
  <c r="D54" i="5"/>
  <c r="C54" i="5"/>
  <c r="B54" i="5"/>
  <c r="A54" i="5"/>
  <c r="D53" i="5"/>
  <c r="C53" i="5"/>
  <c r="A53" i="5"/>
  <c r="D52" i="5"/>
  <c r="C52" i="5"/>
  <c r="B52" i="5"/>
  <c r="A52" i="5"/>
  <c r="D51" i="5"/>
  <c r="C51" i="5"/>
  <c r="B51" i="5"/>
  <c r="A51" i="5"/>
  <c r="D50" i="5"/>
  <c r="C50" i="5"/>
  <c r="B50" i="5"/>
  <c r="A50" i="5"/>
  <c r="D49" i="5"/>
  <c r="C49" i="5"/>
  <c r="B49" i="5"/>
  <c r="A49" i="5"/>
  <c r="D48" i="5"/>
  <c r="C48" i="5"/>
  <c r="B48" i="5"/>
  <c r="A48" i="5"/>
  <c r="D47" i="5"/>
  <c r="C47" i="5"/>
  <c r="B47" i="5"/>
  <c r="A47" i="5"/>
  <c r="D46" i="5"/>
  <c r="C46" i="5"/>
  <c r="B46" i="5"/>
  <c r="A46" i="5"/>
  <c r="D45" i="5"/>
  <c r="C45" i="5"/>
  <c r="B45" i="5"/>
  <c r="A45" i="5"/>
  <c r="D44" i="5"/>
  <c r="C44" i="5"/>
  <c r="B44" i="5"/>
  <c r="A44" i="5"/>
  <c r="D43" i="5"/>
  <c r="C43" i="5"/>
  <c r="B43" i="5"/>
  <c r="A43" i="5"/>
  <c r="D42" i="5"/>
  <c r="C42" i="5"/>
  <c r="B42" i="5"/>
  <c r="A42" i="5"/>
  <c r="D41" i="5"/>
  <c r="C41" i="5"/>
  <c r="B41" i="5"/>
  <c r="A41" i="5"/>
  <c r="D40" i="5"/>
  <c r="C40" i="5"/>
  <c r="B40" i="5"/>
  <c r="A40" i="5"/>
  <c r="D39" i="5"/>
  <c r="C39" i="5"/>
  <c r="B39" i="5"/>
  <c r="A39" i="5"/>
  <c r="D38" i="5"/>
  <c r="C38" i="5"/>
  <c r="B38" i="5"/>
  <c r="A38" i="5"/>
  <c r="D37" i="5"/>
  <c r="C37" i="5"/>
  <c r="B37" i="5"/>
  <c r="A37" i="5"/>
  <c r="D36" i="5"/>
  <c r="C36" i="5"/>
  <c r="B36" i="5"/>
  <c r="A36" i="5"/>
  <c r="D35" i="5"/>
  <c r="C35" i="5"/>
  <c r="B35" i="5"/>
  <c r="A35" i="5"/>
  <c r="D34" i="5"/>
  <c r="C34" i="5"/>
  <c r="B34" i="5"/>
  <c r="A34" i="5"/>
  <c r="D33" i="5"/>
  <c r="C33" i="5"/>
  <c r="A33" i="5"/>
  <c r="D32" i="5"/>
  <c r="C32" i="5"/>
  <c r="B32" i="5"/>
  <c r="A32" i="5"/>
  <c r="D31" i="5"/>
  <c r="C31" i="5"/>
  <c r="B31" i="5"/>
  <c r="A31" i="5"/>
  <c r="D30" i="5"/>
  <c r="C30" i="5"/>
  <c r="B30" i="5"/>
  <c r="A30" i="5"/>
  <c r="D29" i="5"/>
  <c r="C29" i="5"/>
  <c r="B29" i="5"/>
  <c r="A29" i="5"/>
  <c r="D28" i="5"/>
  <c r="C28" i="5"/>
  <c r="B28" i="5"/>
  <c r="A28" i="5"/>
  <c r="D27" i="5"/>
  <c r="C27" i="5"/>
  <c r="B27" i="5"/>
  <c r="A27" i="5"/>
  <c r="D26" i="5"/>
  <c r="C26" i="5"/>
  <c r="B26" i="5"/>
  <c r="A26" i="5"/>
  <c r="D25" i="5"/>
  <c r="C25" i="5"/>
  <c r="B25" i="5"/>
  <c r="A25" i="5"/>
  <c r="D24" i="5"/>
  <c r="C24" i="5"/>
  <c r="B24" i="5"/>
  <c r="A24" i="5"/>
  <c r="D23" i="5"/>
  <c r="C23" i="5"/>
  <c r="B23" i="5"/>
  <c r="A23" i="5"/>
  <c r="D22" i="5"/>
  <c r="C22" i="5"/>
  <c r="B22" i="5"/>
  <c r="A22" i="5"/>
  <c r="D21" i="5"/>
  <c r="C21" i="5"/>
  <c r="B21" i="5"/>
  <c r="A21" i="5"/>
  <c r="D20" i="5"/>
  <c r="C20" i="5"/>
  <c r="B20" i="5"/>
  <c r="A20" i="5"/>
  <c r="D19" i="5"/>
  <c r="C19" i="5"/>
  <c r="B19" i="5"/>
  <c r="A19" i="5"/>
  <c r="D18" i="5"/>
  <c r="C18" i="5"/>
  <c r="B18" i="5"/>
  <c r="A18" i="5"/>
  <c r="D17" i="5"/>
  <c r="C17" i="5"/>
  <c r="B17" i="5"/>
  <c r="A17" i="5"/>
  <c r="D16" i="5"/>
  <c r="C16" i="5"/>
  <c r="B16" i="5"/>
  <c r="A16" i="5"/>
  <c r="D15" i="5"/>
  <c r="C15" i="5"/>
  <c r="B15" i="5"/>
  <c r="A15" i="5"/>
  <c r="D14" i="5"/>
  <c r="C14" i="5"/>
  <c r="B14" i="5"/>
  <c r="A14" i="5"/>
  <c r="D13" i="5"/>
  <c r="C13" i="5"/>
  <c r="B13" i="5"/>
  <c r="A13" i="5"/>
  <c r="D12" i="5"/>
  <c r="C12" i="5"/>
  <c r="B12" i="5"/>
  <c r="A12" i="5"/>
  <c r="D11" i="5"/>
  <c r="C11" i="5"/>
  <c r="B11" i="5"/>
  <c r="A11" i="5"/>
  <c r="D10" i="5"/>
  <c r="C10" i="5"/>
  <c r="B10" i="5"/>
  <c r="A10" i="5"/>
  <c r="D9" i="5"/>
  <c r="C9" i="5"/>
  <c r="A9" i="5"/>
  <c r="D8" i="5"/>
  <c r="C8" i="5"/>
  <c r="B8" i="5"/>
  <c r="A8" i="5"/>
  <c r="J7" i="5"/>
  <c r="E7" i="5"/>
  <c r="D7" i="5"/>
  <c r="C7" i="5"/>
  <c r="B7" i="5"/>
  <c r="A7" i="5"/>
  <c r="J6" i="5"/>
  <c r="I6" i="5"/>
  <c r="H6" i="5"/>
  <c r="G6" i="5"/>
  <c r="F6" i="5"/>
  <c r="E6" i="5"/>
  <c r="D6" i="5"/>
  <c r="C6" i="5"/>
  <c r="B6" i="5"/>
  <c r="A6" i="5"/>
  <c r="J5" i="5"/>
  <c r="F5" i="5"/>
  <c r="E5" i="5"/>
  <c r="D5" i="5"/>
  <c r="C5" i="5"/>
  <c r="B5" i="5"/>
  <c r="A5" i="5"/>
  <c r="J4" i="5"/>
  <c r="I4" i="5"/>
  <c r="H4" i="5"/>
  <c r="G4" i="5"/>
  <c r="F4" i="5"/>
  <c r="E4" i="5"/>
  <c r="D4" i="5"/>
  <c r="C4" i="5"/>
  <c r="B4" i="5"/>
  <c r="A4" i="5"/>
  <c r="J3" i="5"/>
  <c r="I3" i="5"/>
  <c r="H3" i="5"/>
  <c r="G3" i="5"/>
  <c r="F3" i="5"/>
  <c r="D3" i="5"/>
  <c r="C3" i="5"/>
  <c r="B3" i="5"/>
  <c r="A3" i="5"/>
  <c r="J2" i="5"/>
  <c r="I2" i="5"/>
  <c r="H2" i="5"/>
  <c r="G2" i="5"/>
  <c r="F2" i="5"/>
  <c r="D2" i="5"/>
  <c r="C2" i="5"/>
  <c r="B2" i="5"/>
  <c r="F1" i="5"/>
  <c r="D1" i="5"/>
  <c r="C1" i="5"/>
  <c r="B1" i="5"/>
  <c r="A1" i="5"/>
  <c r="G7" i="4"/>
  <c r="G7" i="5" s="1"/>
  <c r="J1" i="4"/>
  <c r="F7" i="4" s="1"/>
  <c r="CH162" i="3"/>
  <c r="C162" i="3"/>
  <c r="B162" i="3"/>
  <c r="A162" i="3"/>
  <c r="CH161" i="3"/>
  <c r="C161" i="3"/>
  <c r="B161" i="3"/>
  <c r="A161" i="3"/>
  <c r="CH160" i="3"/>
  <c r="C160" i="3"/>
  <c r="B160" i="3"/>
  <c r="A160" i="3"/>
  <c r="CH159" i="3"/>
  <c r="C159" i="3"/>
  <c r="B159" i="3"/>
  <c r="A159" i="3"/>
  <c r="CH158" i="3"/>
  <c r="C158" i="3"/>
  <c r="B158" i="3"/>
  <c r="A158" i="3"/>
  <c r="CH157" i="3"/>
  <c r="C157" i="3"/>
  <c r="B157" i="3"/>
  <c r="A157" i="3"/>
  <c r="CH156" i="3"/>
  <c r="C156" i="3"/>
  <c r="B156" i="3"/>
  <c r="A156" i="3"/>
  <c r="CH155" i="3"/>
  <c r="C155" i="3"/>
  <c r="B155" i="3"/>
  <c r="A155" i="3"/>
  <c r="CH154" i="3"/>
  <c r="C154" i="3"/>
  <c r="B154" i="3"/>
  <c r="A154" i="3"/>
  <c r="CH153" i="3"/>
  <c r="C153" i="3"/>
  <c r="B153" i="3"/>
  <c r="A153" i="3"/>
  <c r="C152" i="3"/>
  <c r="A152" i="3"/>
  <c r="CH150" i="3"/>
  <c r="BG150" i="3"/>
  <c r="AF150" i="3"/>
  <c r="E150" i="3"/>
  <c r="C150" i="3"/>
  <c r="CH149" i="3"/>
  <c r="BG149" i="3"/>
  <c r="AF149" i="3"/>
  <c r="E149" i="3"/>
  <c r="C149" i="3"/>
  <c r="CH148" i="3"/>
  <c r="BG148" i="3"/>
  <c r="AF148" i="3"/>
  <c r="E148" i="3"/>
  <c r="C148" i="3"/>
  <c r="CH147" i="3"/>
  <c r="BG147" i="3"/>
  <c r="AF147" i="3"/>
  <c r="E147" i="3"/>
  <c r="C147" i="3"/>
  <c r="CH146" i="3"/>
  <c r="BG146" i="3"/>
  <c r="AF146" i="3"/>
  <c r="E146" i="3"/>
  <c r="C146" i="3"/>
  <c r="CH145" i="3"/>
  <c r="BG145" i="3"/>
  <c r="AF145" i="3"/>
  <c r="E145" i="3"/>
  <c r="C145" i="3"/>
  <c r="CH144" i="3"/>
  <c r="BG144" i="3"/>
  <c r="AF144" i="3"/>
  <c r="E144" i="3"/>
  <c r="C144" i="3"/>
  <c r="CH143" i="3"/>
  <c r="BG143" i="3"/>
  <c r="AF143" i="3"/>
  <c r="E143" i="3"/>
  <c r="C143" i="3"/>
  <c r="CH142" i="3"/>
  <c r="BG142" i="3"/>
  <c r="AF142" i="3"/>
  <c r="E142" i="3"/>
  <c r="C142" i="3"/>
  <c r="CH141" i="3"/>
  <c r="BG141" i="3"/>
  <c r="AF141" i="3"/>
  <c r="E141" i="3"/>
  <c r="C141" i="3"/>
  <c r="CH140" i="3"/>
  <c r="BG140" i="3"/>
  <c r="AF140" i="3"/>
  <c r="E140" i="3"/>
  <c r="C140" i="3"/>
  <c r="CH139" i="3"/>
  <c r="BG139" i="3"/>
  <c r="AF139" i="3"/>
  <c r="E139" i="3"/>
  <c r="C139" i="3"/>
  <c r="CH138" i="3"/>
  <c r="BG138" i="3"/>
  <c r="AF138" i="3"/>
  <c r="E138" i="3"/>
  <c r="C138" i="3"/>
  <c r="CH137" i="3"/>
  <c r="BG137" i="3"/>
  <c r="AF137" i="3"/>
  <c r="E137" i="3"/>
  <c r="C137" i="3"/>
  <c r="CH136" i="3"/>
  <c r="BG136" i="3"/>
  <c r="AF136" i="3"/>
  <c r="E136" i="3"/>
  <c r="C136" i="3"/>
  <c r="CH135" i="3"/>
  <c r="BG135" i="3"/>
  <c r="AF135" i="3"/>
  <c r="E135" i="3"/>
  <c r="C135" i="3"/>
  <c r="CH134" i="3"/>
  <c r="BG134" i="3"/>
  <c r="AF134" i="3"/>
  <c r="E134" i="3"/>
  <c r="C134" i="3"/>
  <c r="CH133" i="3"/>
  <c r="BG133" i="3"/>
  <c r="AF133" i="3"/>
  <c r="E133" i="3"/>
  <c r="C133" i="3"/>
  <c r="CH132" i="3"/>
  <c r="BG132" i="3"/>
  <c r="AF132" i="3"/>
  <c r="E132" i="3"/>
  <c r="C132" i="3"/>
  <c r="CH131" i="3"/>
  <c r="BG131" i="3"/>
  <c r="AF131" i="3"/>
  <c r="E131" i="3"/>
  <c r="C131" i="3"/>
  <c r="A130" i="3"/>
  <c r="CH128" i="3"/>
  <c r="BG128" i="3"/>
  <c r="AF128" i="3"/>
  <c r="E128" i="3"/>
  <c r="CH127" i="3"/>
  <c r="BG127" i="3"/>
  <c r="AF127" i="3"/>
  <c r="E127" i="3"/>
  <c r="C127" i="3"/>
  <c r="CH126" i="3"/>
  <c r="BG126" i="3"/>
  <c r="AF126" i="3"/>
  <c r="E126" i="3"/>
  <c r="C126" i="3"/>
  <c r="CH125" i="3"/>
  <c r="BG125" i="3"/>
  <c r="AF125" i="3"/>
  <c r="E125" i="3"/>
  <c r="C125" i="3"/>
  <c r="CH124" i="3"/>
  <c r="BG124" i="3"/>
  <c r="AF124" i="3"/>
  <c r="E124" i="3"/>
  <c r="C124" i="3"/>
  <c r="CH123" i="3"/>
  <c r="BG123" i="3"/>
  <c r="AF123" i="3"/>
  <c r="E123" i="3"/>
  <c r="C123" i="3"/>
  <c r="CH122" i="3"/>
  <c r="BG122" i="3"/>
  <c r="AF122" i="3"/>
  <c r="E122" i="3"/>
  <c r="C122" i="3"/>
  <c r="CH121" i="3"/>
  <c r="BG121" i="3"/>
  <c r="AF121" i="3"/>
  <c r="E121" i="3"/>
  <c r="C121" i="3"/>
  <c r="CH120" i="3"/>
  <c r="BG120" i="3"/>
  <c r="AF120" i="3"/>
  <c r="E120" i="3"/>
  <c r="C120" i="3"/>
  <c r="CH119" i="3"/>
  <c r="BG119" i="3"/>
  <c r="AF119" i="3"/>
  <c r="E119" i="3"/>
  <c r="C119" i="3"/>
  <c r="CH118" i="3"/>
  <c r="BG118" i="3"/>
  <c r="AF118" i="3"/>
  <c r="E118" i="3"/>
  <c r="C118" i="3"/>
  <c r="CH117" i="3"/>
  <c r="BG117" i="3"/>
  <c r="AF117" i="3"/>
  <c r="E117" i="3"/>
  <c r="C117" i="3"/>
  <c r="CH116" i="3"/>
  <c r="BG116" i="3"/>
  <c r="AF116" i="3"/>
  <c r="E116" i="3"/>
  <c r="C116" i="3"/>
  <c r="CH115" i="3"/>
  <c r="BG115" i="3"/>
  <c r="AF115" i="3"/>
  <c r="E115" i="3"/>
  <c r="C115" i="3"/>
  <c r="CH114" i="3"/>
  <c r="BG114" i="3"/>
  <c r="AF114" i="3"/>
  <c r="E114" i="3"/>
  <c r="C114" i="3"/>
  <c r="CH113" i="3"/>
  <c r="BG113" i="3"/>
  <c r="AF113" i="3"/>
  <c r="E113" i="3"/>
  <c r="C113" i="3"/>
  <c r="CH112" i="3"/>
  <c r="BG112" i="3"/>
  <c r="AF112" i="3"/>
  <c r="E112" i="3"/>
  <c r="C112" i="3"/>
  <c r="CH111" i="3"/>
  <c r="BG111" i="3"/>
  <c r="AF111" i="3"/>
  <c r="E111" i="3"/>
  <c r="C111" i="3"/>
  <c r="CH110" i="3"/>
  <c r="BG110" i="3"/>
  <c r="AF110" i="3"/>
  <c r="E110" i="3"/>
  <c r="C110" i="3"/>
  <c r="CH109" i="3"/>
  <c r="BG109" i="3"/>
  <c r="AF109" i="3"/>
  <c r="E109" i="3"/>
  <c r="C109" i="3"/>
  <c r="CH108" i="3"/>
  <c r="BG108" i="3"/>
  <c r="AF108" i="3"/>
  <c r="E108" i="3"/>
  <c r="C108" i="3"/>
  <c r="CH107" i="3"/>
  <c r="BG107" i="3"/>
  <c r="AF107" i="3"/>
  <c r="E107" i="3"/>
  <c r="C107" i="3"/>
  <c r="CH106" i="3"/>
  <c r="BG106" i="3"/>
  <c r="AF106" i="3"/>
  <c r="E106" i="3"/>
  <c r="C106" i="3"/>
  <c r="CH105" i="3"/>
  <c r="BG105" i="3"/>
  <c r="AF105" i="3"/>
  <c r="E105" i="3"/>
  <c r="C105" i="3"/>
  <c r="CH104" i="3"/>
  <c r="BG104" i="3"/>
  <c r="AF104" i="3"/>
  <c r="E104" i="3"/>
  <c r="C104" i="3"/>
  <c r="CH103" i="3"/>
  <c r="BG103" i="3"/>
  <c r="AF103" i="3"/>
  <c r="E103" i="3"/>
  <c r="C103" i="3"/>
  <c r="CH102" i="3"/>
  <c r="BG102" i="3"/>
  <c r="AF102" i="3"/>
  <c r="E102" i="3"/>
  <c r="C102" i="3"/>
  <c r="CH101" i="3"/>
  <c r="BG101" i="3"/>
  <c r="AF101" i="3"/>
  <c r="E101" i="3"/>
  <c r="C101" i="3"/>
  <c r="CH100" i="3"/>
  <c r="BG100" i="3"/>
  <c r="AF100" i="3"/>
  <c r="E100" i="3"/>
  <c r="C100" i="3"/>
  <c r="CH99" i="3"/>
  <c r="BG99" i="3"/>
  <c r="AF99" i="3"/>
  <c r="E99" i="3"/>
  <c r="C99" i="3"/>
  <c r="CH98" i="3"/>
  <c r="BG98" i="3"/>
  <c r="AF98" i="3"/>
  <c r="E98" i="3"/>
  <c r="C98" i="3"/>
  <c r="CH97" i="3"/>
  <c r="BG97" i="3"/>
  <c r="AF97" i="3"/>
  <c r="E97" i="3"/>
  <c r="C97" i="3"/>
  <c r="CH96" i="3"/>
  <c r="BG96" i="3"/>
  <c r="AF96" i="3"/>
  <c r="E96" i="3"/>
  <c r="C96" i="3"/>
  <c r="CH95" i="3"/>
  <c r="BG95" i="3"/>
  <c r="AF95" i="3"/>
  <c r="E95" i="3"/>
  <c r="C95" i="3"/>
  <c r="CH94" i="3"/>
  <c r="BG94" i="3"/>
  <c r="AF94" i="3"/>
  <c r="E94" i="3"/>
  <c r="C94" i="3"/>
  <c r="CH93" i="3"/>
  <c r="BG93" i="3"/>
  <c r="AF93" i="3"/>
  <c r="E93" i="3"/>
  <c r="C93" i="3"/>
  <c r="CH92" i="3"/>
  <c r="BG92" i="3"/>
  <c r="AF92" i="3"/>
  <c r="E92" i="3"/>
  <c r="C92" i="3"/>
  <c r="CH91" i="3"/>
  <c r="BG91" i="3"/>
  <c r="AF91" i="3"/>
  <c r="E91" i="3"/>
  <c r="C91" i="3"/>
  <c r="CH90" i="3"/>
  <c r="BG90" i="3"/>
  <c r="AF90" i="3"/>
  <c r="E90" i="3"/>
  <c r="C90" i="3"/>
  <c r="CH89" i="3"/>
  <c r="BG89" i="3"/>
  <c r="AF89" i="3"/>
  <c r="E89" i="3"/>
  <c r="C89" i="3"/>
  <c r="CH88" i="3"/>
  <c r="BG88" i="3"/>
  <c r="AF88" i="3"/>
  <c r="E88" i="3"/>
  <c r="C88" i="3"/>
  <c r="CH87" i="3"/>
  <c r="BG87" i="3"/>
  <c r="AF87" i="3"/>
  <c r="E87" i="3"/>
  <c r="C87" i="3"/>
  <c r="CH86" i="3"/>
  <c r="BG86" i="3"/>
  <c r="AF86" i="3"/>
  <c r="E86" i="3"/>
  <c r="C86" i="3"/>
  <c r="CH85" i="3"/>
  <c r="BG85" i="3"/>
  <c r="AF85" i="3"/>
  <c r="E85" i="3"/>
  <c r="C85" i="3"/>
  <c r="CH84" i="3"/>
  <c r="BG84" i="3"/>
  <c r="AF84" i="3"/>
  <c r="E84" i="3"/>
  <c r="C84" i="3"/>
  <c r="CH83" i="3"/>
  <c r="BG83" i="3"/>
  <c r="AF83" i="3"/>
  <c r="E83" i="3"/>
  <c r="C83" i="3"/>
  <c r="CH82" i="3"/>
  <c r="BG82" i="3"/>
  <c r="AF82" i="3"/>
  <c r="E82" i="3"/>
  <c r="C82" i="3"/>
  <c r="CH81" i="3"/>
  <c r="BG81" i="3"/>
  <c r="AF81" i="3"/>
  <c r="E81" i="3"/>
  <c r="C81" i="3"/>
  <c r="CH80" i="3"/>
  <c r="BG80" i="3"/>
  <c r="AF80" i="3"/>
  <c r="E80" i="3"/>
  <c r="C80" i="3"/>
  <c r="C79" i="3"/>
  <c r="A79" i="3"/>
  <c r="B78" i="3"/>
  <c r="A78" i="3"/>
  <c r="CH77" i="3"/>
  <c r="BG77" i="3"/>
  <c r="AF77" i="3"/>
  <c r="E77" i="3"/>
  <c r="C77" i="3"/>
  <c r="B77" i="3"/>
  <c r="A77" i="3"/>
  <c r="CH76" i="3"/>
  <c r="BG76" i="3"/>
  <c r="AF76" i="3"/>
  <c r="E76" i="3"/>
  <c r="C76" i="3"/>
  <c r="B76" i="3"/>
  <c r="A76" i="3"/>
  <c r="CH75" i="3"/>
  <c r="BG75" i="3"/>
  <c r="AF75" i="3"/>
  <c r="E75" i="3"/>
  <c r="C75" i="3"/>
  <c r="B75" i="3"/>
  <c r="A75" i="3"/>
  <c r="CH74" i="3"/>
  <c r="BG74" i="3"/>
  <c r="AF74" i="3"/>
  <c r="E74" i="3"/>
  <c r="C74" i="3"/>
  <c r="B74" i="3"/>
  <c r="A74" i="3"/>
  <c r="CH73" i="3"/>
  <c r="BG73" i="3"/>
  <c r="AF73" i="3"/>
  <c r="E73" i="3"/>
  <c r="C73" i="3"/>
  <c r="B73" i="3"/>
  <c r="A73" i="3"/>
  <c r="A72" i="3"/>
  <c r="CH71" i="3"/>
  <c r="E71" i="3"/>
  <c r="C71" i="3"/>
  <c r="B71" i="3"/>
  <c r="A71" i="3"/>
  <c r="CH70" i="3"/>
  <c r="BG70" i="3"/>
  <c r="AF70" i="3"/>
  <c r="E70" i="3"/>
  <c r="C70" i="3"/>
  <c r="CH69" i="3"/>
  <c r="BG69" i="3"/>
  <c r="AF69" i="3"/>
  <c r="E69" i="3"/>
  <c r="C69" i="3"/>
  <c r="CH68" i="3"/>
  <c r="BG68" i="3"/>
  <c r="AF68" i="3"/>
  <c r="E68" i="3"/>
  <c r="C68" i="3"/>
  <c r="CH67" i="3"/>
  <c r="BG67" i="3"/>
  <c r="AF67" i="3"/>
  <c r="E67" i="3"/>
  <c r="C67" i="3"/>
  <c r="CH66" i="3"/>
  <c r="BG66" i="3"/>
  <c r="AF66" i="3"/>
  <c r="E66" i="3"/>
  <c r="C66" i="3"/>
  <c r="CH65" i="3"/>
  <c r="BG65" i="3"/>
  <c r="AF65" i="3"/>
  <c r="E65" i="3"/>
  <c r="C65" i="3"/>
  <c r="CH64" i="3"/>
  <c r="BG64" i="3"/>
  <c r="AF64" i="3"/>
  <c r="E64" i="3"/>
  <c r="C64" i="3"/>
  <c r="CH63" i="3"/>
  <c r="BG63" i="3"/>
  <c r="AF63" i="3"/>
  <c r="E63" i="3"/>
  <c r="C63" i="3"/>
  <c r="CH62" i="3"/>
  <c r="BG62" i="3"/>
  <c r="AF62" i="3"/>
  <c r="E62" i="3"/>
  <c r="C62" i="3"/>
  <c r="CH61" i="3"/>
  <c r="BG61" i="3"/>
  <c r="AF61" i="3"/>
  <c r="E61" i="3"/>
  <c r="C61" i="3"/>
  <c r="B61" i="3"/>
  <c r="A61" i="3"/>
  <c r="CH59" i="3"/>
  <c r="BG59" i="3"/>
  <c r="AF59" i="3"/>
  <c r="E59" i="3"/>
  <c r="CH58" i="3"/>
  <c r="BG58" i="3"/>
  <c r="AF58" i="3"/>
  <c r="E58" i="3"/>
  <c r="CH57" i="3"/>
  <c r="BG57" i="3"/>
  <c r="AF57" i="3"/>
  <c r="E57" i="3"/>
  <c r="CH56" i="3"/>
  <c r="BG56" i="3"/>
  <c r="AF56" i="3"/>
  <c r="E56" i="3"/>
  <c r="C56" i="3"/>
  <c r="CH55" i="3"/>
  <c r="BG55" i="3"/>
  <c r="AF55" i="3"/>
  <c r="E55" i="3"/>
  <c r="C55" i="3"/>
  <c r="CH54" i="3"/>
  <c r="BG54" i="3"/>
  <c r="AF54" i="3"/>
  <c r="E54" i="3"/>
  <c r="C54" i="3"/>
  <c r="CH53" i="3"/>
  <c r="BG53" i="3"/>
  <c r="AF53" i="3"/>
  <c r="E53" i="3"/>
  <c r="C53" i="3"/>
  <c r="CH52" i="3"/>
  <c r="BG52" i="3"/>
  <c r="AF52" i="3"/>
  <c r="E52" i="3"/>
  <c r="C52" i="3"/>
  <c r="CH51" i="3"/>
  <c r="BG51" i="3"/>
  <c r="AF51" i="3"/>
  <c r="E51" i="3"/>
  <c r="C51" i="3"/>
  <c r="CH50" i="3"/>
  <c r="BG50" i="3"/>
  <c r="AF50" i="3"/>
  <c r="E50" i="3"/>
  <c r="C50" i="3"/>
  <c r="CH49" i="3"/>
  <c r="BG49" i="3"/>
  <c r="AF49" i="3"/>
  <c r="E49" i="3"/>
  <c r="C49" i="3"/>
  <c r="CH48" i="3"/>
  <c r="BG48" i="3"/>
  <c r="AF48" i="3"/>
  <c r="E48" i="3"/>
  <c r="C48" i="3"/>
  <c r="CH47" i="3"/>
  <c r="BG47" i="3"/>
  <c r="AF47" i="3"/>
  <c r="E47" i="3"/>
  <c r="C47" i="3"/>
  <c r="CH46" i="3"/>
  <c r="BG46" i="3"/>
  <c r="AF46" i="3"/>
  <c r="E46" i="3"/>
  <c r="C46" i="3"/>
  <c r="CH45" i="3"/>
  <c r="BG45" i="3"/>
  <c r="AF45" i="3"/>
  <c r="E45" i="3"/>
  <c r="C45" i="3"/>
  <c r="CH44" i="3"/>
  <c r="BG44" i="3"/>
  <c r="AF44" i="3"/>
  <c r="E44" i="3"/>
  <c r="C44" i="3"/>
  <c r="CH43" i="3"/>
  <c r="BG43" i="3"/>
  <c r="AF43" i="3"/>
  <c r="E43" i="3"/>
  <c r="C43" i="3"/>
  <c r="CH42" i="3"/>
  <c r="BG42" i="3"/>
  <c r="AF42" i="3"/>
  <c r="E42" i="3"/>
  <c r="C42" i="3"/>
  <c r="CH41" i="3"/>
  <c r="BG41" i="3"/>
  <c r="AF41" i="3"/>
  <c r="E41" i="3"/>
  <c r="C41" i="3"/>
  <c r="CH40" i="3"/>
  <c r="BG40" i="3"/>
  <c r="AF40" i="3"/>
  <c r="E40" i="3"/>
  <c r="C40" i="3"/>
  <c r="CH39" i="3"/>
  <c r="BG39" i="3"/>
  <c r="AF39" i="3"/>
  <c r="E39" i="3"/>
  <c r="C39" i="3"/>
  <c r="CH38" i="3"/>
  <c r="BG38" i="3"/>
  <c r="AF38" i="3"/>
  <c r="E38" i="3"/>
  <c r="C38" i="3"/>
  <c r="C37" i="3"/>
  <c r="A37" i="3"/>
  <c r="C36" i="3"/>
  <c r="B36" i="3"/>
  <c r="A36" i="3"/>
  <c r="CH35" i="3"/>
  <c r="BG35" i="3"/>
  <c r="AF35" i="3"/>
  <c r="E35" i="3"/>
  <c r="CH34" i="3"/>
  <c r="BG34" i="3"/>
  <c r="AF34" i="3"/>
  <c r="E34" i="3"/>
  <c r="CH33" i="3"/>
  <c r="BG33" i="3"/>
  <c r="AF33" i="3"/>
  <c r="E33" i="3"/>
  <c r="C33" i="3"/>
  <c r="CH32" i="3"/>
  <c r="BG32" i="3"/>
  <c r="AF32" i="3"/>
  <c r="E32" i="3"/>
  <c r="C32" i="3"/>
  <c r="CH31" i="3"/>
  <c r="BG31" i="3"/>
  <c r="AF31" i="3"/>
  <c r="E31" i="3"/>
  <c r="C31" i="3"/>
  <c r="CH30" i="3"/>
  <c r="BG30" i="3"/>
  <c r="AF30" i="3"/>
  <c r="E30" i="3"/>
  <c r="C30" i="3"/>
  <c r="CH29" i="3"/>
  <c r="BG29" i="3"/>
  <c r="AF29" i="3"/>
  <c r="E29" i="3"/>
  <c r="C29" i="3"/>
  <c r="CH28" i="3"/>
  <c r="BG28" i="3"/>
  <c r="AF28" i="3"/>
  <c r="E28" i="3"/>
  <c r="C28" i="3"/>
  <c r="CH27" i="3"/>
  <c r="BG27" i="3"/>
  <c r="AF27" i="3"/>
  <c r="E27" i="3"/>
  <c r="C27" i="3"/>
  <c r="CH26" i="3"/>
  <c r="BG26" i="3"/>
  <c r="AF26" i="3"/>
  <c r="E26" i="3"/>
  <c r="C26" i="3"/>
  <c r="CH25" i="3"/>
  <c r="BG25" i="3"/>
  <c r="AF25" i="3"/>
  <c r="E25" i="3"/>
  <c r="C25" i="3"/>
  <c r="CH24" i="3"/>
  <c r="BG24" i="3"/>
  <c r="AF24" i="3"/>
  <c r="E24" i="3"/>
  <c r="A24" i="3"/>
  <c r="B23" i="3"/>
  <c r="A23" i="3"/>
  <c r="CH22" i="3"/>
  <c r="BG22" i="3"/>
  <c r="AF22" i="3"/>
  <c r="E22" i="3"/>
  <c r="C22" i="3"/>
  <c r="B22" i="3"/>
  <c r="A22" i="3"/>
  <c r="CH21" i="3"/>
  <c r="BG21" i="3"/>
  <c r="AF21" i="3"/>
  <c r="E21" i="3"/>
  <c r="C21" i="3"/>
  <c r="B21" i="3"/>
  <c r="A21" i="3"/>
  <c r="CH20" i="3"/>
  <c r="BG20" i="3"/>
  <c r="AF20" i="3"/>
  <c r="E20" i="3"/>
  <c r="C20" i="3"/>
  <c r="B20" i="3"/>
  <c r="A20" i="3"/>
  <c r="CH19" i="3"/>
  <c r="BG19" i="3"/>
  <c r="AF19" i="3"/>
  <c r="E19" i="3"/>
  <c r="C19" i="3"/>
  <c r="B19" i="3"/>
  <c r="A19" i="3"/>
  <c r="CH18" i="3"/>
  <c r="BG18" i="3"/>
  <c r="AF18" i="3"/>
  <c r="E18" i="3"/>
  <c r="C18" i="3"/>
  <c r="B18" i="3"/>
  <c r="A18" i="3"/>
  <c r="CH17" i="3"/>
  <c r="BG17" i="3"/>
  <c r="AF17" i="3"/>
  <c r="E17" i="3"/>
  <c r="B17" i="3"/>
  <c r="A17" i="3"/>
  <c r="B16" i="3"/>
  <c r="A16" i="3"/>
  <c r="CH15" i="3"/>
  <c r="BG15" i="3"/>
  <c r="AF15" i="3"/>
  <c r="E15" i="3"/>
  <c r="C15" i="3"/>
  <c r="A15" i="3"/>
  <c r="CH14" i="3"/>
  <c r="BG14" i="3"/>
  <c r="AF14" i="3"/>
  <c r="E14" i="3"/>
  <c r="C14" i="3"/>
  <c r="A14" i="3"/>
  <c r="CH13" i="3"/>
  <c r="BG13" i="3"/>
  <c r="AF13" i="3"/>
  <c r="E13" i="3"/>
  <c r="C13" i="3"/>
  <c r="A13" i="3"/>
  <c r="CH12" i="3"/>
  <c r="BG12" i="3"/>
  <c r="AF12" i="3"/>
  <c r="E12" i="3"/>
  <c r="C12" i="3"/>
  <c r="A12" i="3"/>
  <c r="CH11" i="3"/>
  <c r="BG11" i="3"/>
  <c r="AF11" i="3"/>
  <c r="E11" i="3"/>
  <c r="C11" i="3"/>
  <c r="A11" i="3"/>
  <c r="CH10" i="3"/>
  <c r="BG10" i="3"/>
  <c r="AF10" i="3"/>
  <c r="E10" i="3"/>
  <c r="C10" i="3"/>
  <c r="A10" i="3"/>
  <c r="CH9" i="3"/>
  <c r="BG9" i="3"/>
  <c r="AF9" i="3"/>
  <c r="E9" i="3"/>
  <c r="C9" i="3"/>
  <c r="A9" i="3"/>
  <c r="CH8" i="3"/>
  <c r="BG8" i="3"/>
  <c r="AF8" i="3"/>
  <c r="E8" i="3"/>
  <c r="C8" i="3"/>
  <c r="A8" i="3"/>
  <c r="A7" i="3"/>
  <c r="B6" i="3"/>
  <c r="A6" i="3"/>
  <c r="CH5" i="3"/>
  <c r="BG5" i="3"/>
  <c r="AF5" i="3"/>
  <c r="E5" i="3"/>
  <c r="C5" i="3"/>
  <c r="B5" i="3"/>
  <c r="A5" i="3"/>
  <c r="A4" i="3"/>
  <c r="CD3" i="3"/>
  <c r="CC3" i="3"/>
  <c r="BZ3" i="3"/>
  <c r="BS3" i="3"/>
  <c r="BP3" i="3"/>
  <c r="BN3" i="3"/>
  <c r="BL3" i="3"/>
  <c r="BH3" i="3"/>
  <c r="BD3" i="3"/>
  <c r="BA3" i="3"/>
  <c r="AZ3" i="3"/>
  <c r="AW3" i="3"/>
  <c r="AU3" i="3"/>
  <c r="AS3" i="3"/>
  <c r="AQ3" i="3"/>
  <c r="AI3" i="3"/>
  <c r="AG3" i="3"/>
  <c r="AD3" i="3"/>
  <c r="W3" i="3"/>
  <c r="U3" i="3"/>
  <c r="S3" i="3"/>
  <c r="O3" i="3"/>
  <c r="M3" i="3"/>
  <c r="K3" i="3"/>
  <c r="I3" i="3"/>
  <c r="G3" i="3"/>
  <c r="F3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C1" i="3"/>
  <c r="B1" i="3"/>
  <c r="A1" i="3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D32" i="1"/>
  <c r="K8" i="2" s="1"/>
  <c r="C32" i="1"/>
  <c r="K24" i="2" s="1"/>
  <c r="B32" i="1"/>
  <c r="D31" i="1"/>
  <c r="J26" i="2" s="1"/>
  <c r="C31" i="1"/>
  <c r="J27" i="2" s="1"/>
  <c r="B31" i="1"/>
  <c r="J19" i="2" s="1"/>
  <c r="J2" i="13" s="1"/>
  <c r="J7" i="13" s="1"/>
  <c r="AD86" i="3"/>
  <c r="AN15" i="3"/>
  <c r="CE44" i="3"/>
  <c r="BN31" i="3"/>
  <c r="CE27" i="3"/>
  <c r="CE31" i="3"/>
  <c r="AN61" i="3"/>
  <c r="M14" i="3"/>
  <c r="BN8" i="3"/>
  <c r="N51" i="3"/>
  <c r="G19" i="3"/>
  <c r="Z44" i="3"/>
  <c r="CE22" i="3"/>
  <c r="AT49" i="3"/>
  <c r="CB20" i="3"/>
  <c r="AN10" i="3"/>
  <c r="BN40" i="3"/>
  <c r="AB34" i="3"/>
  <c r="BE35" i="3"/>
  <c r="BD73" i="3"/>
  <c r="BN13" i="3"/>
  <c r="CB10" i="3"/>
  <c r="BB36" i="3"/>
  <c r="Z27" i="3"/>
  <c r="BK26" i="3"/>
  <c r="M19" i="3"/>
  <c r="BR51" i="3"/>
  <c r="BN25" i="3"/>
  <c r="BC15" i="3"/>
  <c r="AB11" i="3"/>
  <c r="BE37" i="3"/>
  <c r="F36" i="3"/>
  <c r="CE18" i="3"/>
  <c r="R48" i="3"/>
  <c r="BJ53" i="3"/>
  <c r="CB23" i="3"/>
  <c r="AM32" i="3"/>
  <c r="AX8" i="3"/>
  <c r="AJ14" i="3"/>
  <c r="CE11" i="3"/>
  <c r="Y21" i="3"/>
  <c r="BE67" i="3"/>
  <c r="BL16" i="3"/>
  <c r="AH25" i="3"/>
  <c r="AI8" i="3"/>
  <c r="AC39" i="3"/>
  <c r="R31" i="3"/>
  <c r="AJ31" i="3"/>
  <c r="AC16" i="3"/>
  <c r="N9" i="3"/>
  <c r="CE128" i="3"/>
  <c r="BO52" i="3"/>
  <c r="AD17" i="3"/>
  <c r="AO40" i="3"/>
  <c r="AN17" i="3"/>
  <c r="BE10" i="3"/>
  <c r="BT17" i="3"/>
  <c r="BT32" i="3"/>
  <c r="BL59" i="3"/>
  <c r="AN33" i="3"/>
  <c r="AN20" i="3"/>
  <c r="AK24" i="3"/>
  <c r="AB36" i="3"/>
  <c r="BT15" i="3"/>
  <c r="L11" i="3"/>
  <c r="BT20" i="3"/>
  <c r="BB43" i="3"/>
  <c r="BB12" i="3"/>
  <c r="AI44" i="3"/>
  <c r="V9" i="3"/>
  <c r="BY9" i="3"/>
  <c r="AG37" i="3"/>
  <c r="BI62" i="3"/>
  <c r="BO8" i="3"/>
  <c r="CA15" i="3"/>
  <c r="BY23" i="3"/>
  <c r="CC71" i="3"/>
  <c r="AS9" i="3"/>
  <c r="H20" i="3"/>
  <c r="CF11" i="3"/>
  <c r="BO25" i="3"/>
  <c r="AY29" i="3"/>
  <c r="BY24" i="3"/>
  <c r="L14" i="3"/>
  <c r="AL51" i="3"/>
  <c r="BT16" i="3"/>
  <c r="CF18" i="3"/>
  <c r="J29" i="3"/>
  <c r="BH34" i="3"/>
  <c r="CB15" i="3"/>
  <c r="BB30" i="3"/>
  <c r="AT16" i="3"/>
  <c r="AL9" i="3"/>
  <c r="AB18" i="3"/>
  <c r="L16" i="3"/>
  <c r="CD54" i="3"/>
  <c r="BA14" i="3"/>
  <c r="AS66" i="3"/>
  <c r="BZ47" i="3"/>
  <c r="AZ24" i="3"/>
  <c r="W12" i="3"/>
  <c r="F32" i="3"/>
  <c r="BQ9" i="3"/>
  <c r="BI14" i="3"/>
  <c r="AY44" i="3"/>
  <c r="AI52" i="3"/>
  <c r="Y10" i="3"/>
  <c r="I65" i="3"/>
  <c r="BS49" i="3"/>
  <c r="CF22" i="3"/>
  <c r="AX46" i="3"/>
  <c r="AP52" i="3"/>
  <c r="AH58" i="3"/>
  <c r="X23" i="3"/>
  <c r="H33" i="3"/>
  <c r="CE25" i="3"/>
  <c r="BO29" i="3"/>
  <c r="G17" i="3"/>
  <c r="F1" i="3" l="1" a="1"/>
  <c r="M1" i="3" s="1"/>
  <c r="BH1" i="3" a="1"/>
  <c r="CE1" i="3" s="1"/>
  <c r="K20" i="2"/>
  <c r="J1" i="14" s="1"/>
  <c r="F7" i="14" s="1"/>
  <c r="H7" i="14" s="1"/>
  <c r="K6" i="2"/>
  <c r="J12" i="2"/>
  <c r="J2" i="7" s="1"/>
  <c r="J7" i="7" s="1"/>
  <c r="J8" i="2"/>
  <c r="J15" i="2"/>
  <c r="J2" i="10" s="1"/>
  <c r="J7" i="10" s="1"/>
  <c r="J25" i="2"/>
  <c r="J22" i="2"/>
  <c r="J6" i="2"/>
  <c r="J16" i="2"/>
  <c r="K18" i="2"/>
  <c r="J1" i="12" s="1"/>
  <c r="K27" i="2"/>
  <c r="J23" i="2"/>
  <c r="J14" i="2"/>
  <c r="J2" i="9" s="1"/>
  <c r="J7" i="9" s="1"/>
  <c r="K14" i="2"/>
  <c r="J1" i="9" s="1"/>
  <c r="J20" i="2"/>
  <c r="J2" i="14" s="1"/>
  <c r="J24" i="2"/>
  <c r="K21" i="2"/>
  <c r="K19" i="2"/>
  <c r="J1" i="13" s="1"/>
  <c r="K11" i="2"/>
  <c r="K28" i="2"/>
  <c r="J17" i="2"/>
  <c r="J2" i="11" s="1"/>
  <c r="J7" i="11" s="1"/>
  <c r="J9" i="2"/>
  <c r="J2" i="6" s="1"/>
  <c r="J7" i="6" s="1"/>
  <c r="K22" i="2"/>
  <c r="J4" i="2"/>
  <c r="K9" i="2"/>
  <c r="J1" i="6" s="1"/>
  <c r="K17" i="2"/>
  <c r="J1" i="11" s="1"/>
  <c r="F7" i="11" s="1"/>
  <c r="K25" i="2"/>
  <c r="J28" i="2"/>
  <c r="AG1" i="3" a="1"/>
  <c r="K7" i="2"/>
  <c r="J10" i="2"/>
  <c r="K15" i="2"/>
  <c r="J1" i="10" s="1"/>
  <c r="J18" i="2"/>
  <c r="J2" i="12" s="1"/>
  <c r="J7" i="12" s="1"/>
  <c r="K23" i="2"/>
  <c r="J5" i="2"/>
  <c r="K10" i="2"/>
  <c r="J13" i="2"/>
  <c r="J2" i="8" s="1"/>
  <c r="J7" i="8" s="1"/>
  <c r="J21" i="2"/>
  <c r="K26" i="2"/>
  <c r="K4" i="2"/>
  <c r="J7" i="2"/>
  <c r="K12" i="2"/>
  <c r="J1" i="7" s="1"/>
  <c r="K5" i="2"/>
  <c r="K13" i="2"/>
  <c r="J1" i="8" s="1"/>
  <c r="J11" i="2"/>
  <c r="K16" i="2"/>
  <c r="F7" i="5"/>
  <c r="J52" i="5"/>
  <c r="J343" i="4"/>
  <c r="J295" i="4"/>
  <c r="J405" i="4"/>
  <c r="J405" i="5" s="1"/>
  <c r="J277" i="4"/>
  <c r="J142" i="4"/>
  <c r="J65" i="4"/>
  <c r="J47" i="5"/>
  <c r="J10" i="5"/>
  <c r="J273" i="4"/>
  <c r="J191" i="4"/>
  <c r="J89" i="4"/>
  <c r="J77" i="4"/>
  <c r="J38" i="4"/>
  <c r="J66" i="5"/>
  <c r="J421" i="4"/>
  <c r="J421" i="5" s="1"/>
  <c r="J377" i="4"/>
  <c r="J229" i="4"/>
  <c r="J215" i="4"/>
  <c r="J151" i="4"/>
  <c r="J49" i="4"/>
  <c r="J37" i="4"/>
  <c r="J10" i="4"/>
  <c r="J397" i="4"/>
  <c r="J397" i="5" s="1"/>
  <c r="J353" i="4"/>
  <c r="J269" i="4"/>
  <c r="J162" i="4"/>
  <c r="J150" i="4"/>
  <c r="J111" i="4"/>
  <c r="J9" i="4"/>
  <c r="J128" i="5"/>
  <c r="J71" i="5"/>
  <c r="J329" i="4"/>
  <c r="J309" i="4"/>
  <c r="J225" i="4"/>
  <c r="J122" i="4"/>
  <c r="J110" i="4"/>
  <c r="J97" i="4"/>
  <c r="J85" i="4"/>
  <c r="I7" i="4"/>
  <c r="J145" i="5" s="1"/>
  <c r="J245" i="5"/>
  <c r="J182" i="5"/>
  <c r="J67" i="5"/>
  <c r="J413" i="4"/>
  <c r="J413" i="5" s="1"/>
  <c r="J326" i="4"/>
  <c r="J249" i="4"/>
  <c r="J237" i="4"/>
  <c r="J223" i="4"/>
  <c r="J198" i="4"/>
  <c r="J134" i="4"/>
  <c r="J95" i="4"/>
  <c r="J57" i="4"/>
  <c r="J45" i="4"/>
  <c r="J31" i="4"/>
  <c r="H7" i="4"/>
  <c r="J180" i="5" s="1"/>
  <c r="J76" i="5"/>
  <c r="J246" i="4"/>
  <c r="J194" i="4"/>
  <c r="J143" i="4"/>
  <c r="J41" i="4"/>
  <c r="J302" i="4"/>
  <c r="J234" i="4"/>
  <c r="J183" i="4"/>
  <c r="J81" i="4"/>
  <c r="J18" i="5"/>
  <c r="J366" i="4"/>
  <c r="J281" i="4"/>
  <c r="J222" i="4"/>
  <c r="J119" i="4"/>
  <c r="J409" i="4"/>
  <c r="J409" i="5" s="1"/>
  <c r="J325" i="4"/>
  <c r="J247" i="4"/>
  <c r="J197" i="4"/>
  <c r="J94" i="4"/>
  <c r="J207" i="4"/>
  <c r="J342" i="4"/>
  <c r="J106" i="4"/>
  <c r="J209" i="4"/>
  <c r="J89" i="5"/>
  <c r="J243" i="5"/>
  <c r="J1" i="5"/>
  <c r="G33" i="3"/>
  <c r="AX21" i="3"/>
  <c r="BI9" i="3"/>
  <c r="BH14" i="3"/>
  <c r="BB26" i="3"/>
  <c r="BB45" i="3"/>
  <c r="BY104" i="3"/>
  <c r="BL22" i="3"/>
  <c r="CD46" i="3"/>
  <c r="CD27" i="3"/>
  <c r="AB24" i="3"/>
  <c r="L18" i="3"/>
  <c r="H10" i="3"/>
  <c r="AY31" i="3"/>
  <c r="AY46" i="3"/>
  <c r="BL17" i="3"/>
  <c r="AY22" i="3"/>
  <c r="CB17" i="3"/>
  <c r="I37" i="3"/>
  <c r="L22" i="3"/>
  <c r="BB32" i="3"/>
  <c r="AY38" i="3"/>
  <c r="BI19" i="3"/>
  <c r="BH11" i="3"/>
  <c r="H15" i="3"/>
  <c r="BI69" i="3"/>
  <c r="AH13" i="3"/>
  <c r="CB33" i="3"/>
  <c r="BB19" i="3"/>
  <c r="BY34" i="3"/>
  <c r="BB9" i="3"/>
  <c r="F30" i="3"/>
  <c r="BL32" i="3"/>
  <c r="AM51" i="3"/>
  <c r="H23" i="3"/>
  <c r="BL15" i="3"/>
  <c r="AC14" i="3"/>
  <c r="Y63" i="3"/>
  <c r="AC36" i="3"/>
  <c r="AY18" i="3"/>
  <c r="BI24" i="3"/>
  <c r="W15" i="3"/>
  <c r="AM30" i="3"/>
  <c r="BB28" i="3"/>
  <c r="BC43" i="3"/>
  <c r="BC32" i="3"/>
  <c r="AY23" i="3"/>
  <c r="BL20" i="3"/>
  <c r="BC16" i="3"/>
  <c r="F39" i="3"/>
  <c r="AY25" i="3"/>
  <c r="BB51" i="3"/>
  <c r="F53" i="3"/>
  <c r="CB16" i="3"/>
  <c r="AB55" i="3"/>
  <c r="BZ19" i="3"/>
  <c r="BT23" i="3"/>
  <c r="F9" i="3"/>
  <c r="CD8" i="3"/>
  <c r="BL10" i="3"/>
  <c r="BC41" i="3"/>
  <c r="I13" i="3"/>
  <c r="I63" i="3"/>
  <c r="BK51" i="3"/>
  <c r="Y23" i="3"/>
  <c r="BO75" i="3"/>
  <c r="W26" i="3"/>
  <c r="AX27" i="3"/>
  <c r="L24" i="3"/>
  <c r="AB16" i="3"/>
  <c r="AI29" i="3"/>
  <c r="AY8" i="3"/>
  <c r="AH38" i="3"/>
  <c r="CD29" i="3"/>
  <c r="BZ100" i="3"/>
  <c r="AY27" i="3"/>
  <c r="AI31" i="3"/>
  <c r="CD13" i="3"/>
  <c r="BB71" i="3"/>
  <c r="W20" i="3"/>
  <c r="W45" i="3"/>
  <c r="AZ22" i="3"/>
  <c r="AX29" i="3"/>
  <c r="AY37" i="3"/>
  <c r="AM12" i="3"/>
  <c r="W33" i="3"/>
  <c r="BY37" i="3"/>
  <c r="F12" i="3"/>
  <c r="BI23" i="3"/>
  <c r="CD87" i="3"/>
  <c r="L23" i="3"/>
  <c r="CD52" i="3"/>
  <c r="W17" i="3"/>
  <c r="F99" i="3"/>
  <c r="BY19" i="3"/>
  <c r="BT10" i="3"/>
  <c r="AB14" i="3"/>
  <c r="AY11" i="3"/>
  <c r="CD25" i="3"/>
  <c r="BY14" i="3"/>
  <c r="AT9" i="3"/>
  <c r="CD48" i="3"/>
  <c r="BH22" i="3"/>
  <c r="AB22" i="3"/>
  <c r="I21" i="3"/>
  <c r="BB16" i="3"/>
  <c r="G1" i="3" l="1"/>
  <c r="BL1" i="3"/>
  <c r="J1" i="3"/>
  <c r="BX1" i="3"/>
  <c r="U1" i="3"/>
  <c r="BO1" i="3"/>
  <c r="BN1" i="3"/>
  <c r="CC1" i="3"/>
  <c r="BJ1" i="3"/>
  <c r="H1" i="3"/>
  <c r="O1" i="3"/>
  <c r="Y1" i="3"/>
  <c r="BT1" i="3"/>
  <c r="BW1" i="3"/>
  <c r="N1" i="3"/>
  <c r="R1" i="3"/>
  <c r="T1" i="3"/>
  <c r="AC1" i="3"/>
  <c r="CB1" i="3"/>
  <c r="BU1" i="3"/>
  <c r="CF1" i="3"/>
  <c r="AD1" i="3"/>
  <c r="Z1" i="3"/>
  <c r="I1" i="3"/>
  <c r="BV1" i="3"/>
  <c r="BI1" i="3"/>
  <c r="BZ1" i="3"/>
  <c r="P1" i="3"/>
  <c r="W1" i="3"/>
  <c r="L1" i="3"/>
  <c r="CD1" i="3"/>
  <c r="BQ1" i="3"/>
  <c r="BK1" i="3"/>
  <c r="X1" i="3"/>
  <c r="K1" i="3"/>
  <c r="AB1" i="3"/>
  <c r="BH1" i="3"/>
  <c r="BS1" i="3"/>
  <c r="V1" i="3"/>
  <c r="S1" i="3"/>
  <c r="F1" i="3"/>
  <c r="BM1" i="3"/>
  <c r="BY1" i="3"/>
  <c r="BP1" i="3"/>
  <c r="BR1" i="3"/>
  <c r="CA1" i="3"/>
  <c r="Q1" i="3"/>
  <c r="AA1" i="3"/>
  <c r="G7" i="14"/>
  <c r="J227" i="14" s="1" a="1"/>
  <c r="J227" i="14" s="1"/>
  <c r="I7" i="14"/>
  <c r="J179" i="14" s="1" a="1"/>
  <c r="J179" i="14" s="1"/>
  <c r="J7" i="14"/>
  <c r="F7" i="9"/>
  <c r="F7" i="12"/>
  <c r="J59" i="14" a="1"/>
  <c r="J59" i="14" s="1"/>
  <c r="J245" i="14" a="1"/>
  <c r="J245" i="14" s="1"/>
  <c r="J134" i="14" a="1"/>
  <c r="J134" i="14" s="1"/>
  <c r="J293" i="14" a="1"/>
  <c r="J293" i="14" s="1"/>
  <c r="J318" i="14" a="1"/>
  <c r="J318" i="14" s="1"/>
  <c r="J279" i="14" a="1"/>
  <c r="J279" i="14" s="1"/>
  <c r="J119" i="14" a="1"/>
  <c r="J119" i="14" s="1"/>
  <c r="J262" i="14" a="1"/>
  <c r="J262" i="14" s="1"/>
  <c r="J133" i="14" a="1"/>
  <c r="J133" i="14" s="1"/>
  <c r="J285" i="14" a="1"/>
  <c r="J285" i="14" s="1"/>
  <c r="J233" i="14" a="1"/>
  <c r="J233" i="14" s="1"/>
  <c r="J50" i="14" a="1"/>
  <c r="J50" i="14" s="1"/>
  <c r="J138" i="14" a="1"/>
  <c r="J138" i="14" s="1"/>
  <c r="J47" i="14" a="1"/>
  <c r="J47" i="14" s="1"/>
  <c r="J216" i="14" a="1"/>
  <c r="J216" i="14" s="1"/>
  <c r="J139" i="14" a="1"/>
  <c r="J139" i="14" s="1"/>
  <c r="J346" i="14" a="1"/>
  <c r="J346" i="14" s="1"/>
  <c r="J165" i="14" a="1"/>
  <c r="J165" i="14" s="1"/>
  <c r="J42" i="14" a="1"/>
  <c r="J42" i="14" s="1"/>
  <c r="J84" i="14" a="1"/>
  <c r="J84" i="14" s="1"/>
  <c r="J171" i="14" a="1"/>
  <c r="J171" i="14" s="1"/>
  <c r="J64" i="14" a="1"/>
  <c r="J64" i="14" s="1"/>
  <c r="J294" i="14" a="1"/>
  <c r="J294" i="14" s="1"/>
  <c r="J195" i="14" a="1"/>
  <c r="J195" i="14" s="1"/>
  <c r="J140" i="14" a="1"/>
  <c r="J140" i="14" s="1"/>
  <c r="J98" i="14" a="1"/>
  <c r="J98" i="14" s="1"/>
  <c r="J154" i="14" a="1"/>
  <c r="J154" i="14" s="1"/>
  <c r="J155" i="14" a="1"/>
  <c r="J155" i="14" s="1"/>
  <c r="J58" i="14" a="1"/>
  <c r="J58" i="14" s="1"/>
  <c r="J61" i="14" a="1"/>
  <c r="J61" i="14" s="1"/>
  <c r="J204" i="14" a="1"/>
  <c r="J204" i="14" s="1"/>
  <c r="J147" i="14" a="1"/>
  <c r="J147" i="14" s="1"/>
  <c r="J261" i="14" a="1"/>
  <c r="J261" i="14" s="1"/>
  <c r="J33" i="14" a="1"/>
  <c r="J33" i="14" s="1"/>
  <c r="J290" i="14" a="1"/>
  <c r="J290" i="14" s="1"/>
  <c r="J80" i="14" a="1"/>
  <c r="J80" i="14" s="1"/>
  <c r="J193" i="14" a="1"/>
  <c r="J193" i="14" s="1"/>
  <c r="J56" i="14" a="1"/>
  <c r="J56" i="14" s="1"/>
  <c r="J121" i="14" a="1"/>
  <c r="J121" i="14" s="1"/>
  <c r="J177" i="14" a="1"/>
  <c r="J177" i="14" s="1"/>
  <c r="J291" i="14" a="1"/>
  <c r="J291" i="14" s="1"/>
  <c r="J15" i="14" a="1"/>
  <c r="J15" i="14" s="1"/>
  <c r="J72" i="14" a="1"/>
  <c r="J72" i="14" s="1"/>
  <c r="J150" i="14" a="1"/>
  <c r="J150" i="14" s="1"/>
  <c r="J222" i="14" a="1"/>
  <c r="J222" i="14" s="1"/>
  <c r="J292" i="14" a="1"/>
  <c r="J292" i="14" s="1"/>
  <c r="J16" i="14" a="1"/>
  <c r="J16" i="14" s="1"/>
  <c r="J74" i="14" a="1"/>
  <c r="J74" i="14" s="1"/>
  <c r="J152" i="14" a="1"/>
  <c r="J152" i="14" s="1"/>
  <c r="J230" i="14" a="1"/>
  <c r="J230" i="14" s="1"/>
  <c r="J302" i="14" a="1"/>
  <c r="J302" i="14" s="1"/>
  <c r="J24" i="14" a="1"/>
  <c r="J24" i="14" s="1"/>
  <c r="J89" i="14" a="1"/>
  <c r="J89" i="14" s="1"/>
  <c r="J145" i="14" a="1"/>
  <c r="J145" i="14" s="1"/>
  <c r="J203" i="14" a="1"/>
  <c r="J203" i="14" s="1"/>
  <c r="J259" i="14" a="1"/>
  <c r="J259" i="14" s="1"/>
  <c r="J317" i="14" a="1"/>
  <c r="J317" i="14" s="1"/>
  <c r="J240" i="14" a="1"/>
  <c r="J240" i="14" s="1"/>
  <c r="J11" i="14" a="1"/>
  <c r="J11" i="14" s="1"/>
  <c r="J169" i="14" a="1"/>
  <c r="J169" i="14" s="1"/>
  <c r="J170" i="14" a="1"/>
  <c r="J170" i="14" s="1"/>
  <c r="J141" i="14" a="1"/>
  <c r="J141" i="14" s="1"/>
  <c r="J142" i="14" a="1"/>
  <c r="J142" i="14" s="1"/>
  <c r="J184" i="14" a="1"/>
  <c r="J184" i="14" s="1"/>
  <c r="J196" i="14" a="1"/>
  <c r="J196" i="14" s="1"/>
  <c r="J73" i="14" a="1"/>
  <c r="J73" i="14" s="1"/>
  <c r="J187" i="14" a="1"/>
  <c r="J187" i="14" s="1"/>
  <c r="J301" i="14" a="1"/>
  <c r="J301" i="14" s="1"/>
  <c r="J76" i="14" a="1"/>
  <c r="J76" i="14" s="1"/>
  <c r="J218" i="14" a="1"/>
  <c r="J218" i="14" s="1"/>
  <c r="J18" i="14" a="1"/>
  <c r="J18" i="14" s="1"/>
  <c r="J161" i="14" a="1"/>
  <c r="J161" i="14" s="1"/>
  <c r="J275" i="14" a="1"/>
  <c r="J275" i="14" s="1"/>
  <c r="J48" i="14" a="1"/>
  <c r="J48" i="14" s="1"/>
  <c r="J162" i="14" a="1"/>
  <c r="J162" i="14" s="1"/>
  <c r="J334" i="14" a="1"/>
  <c r="J334" i="14" s="1"/>
  <c r="J95" i="14" a="1"/>
  <c r="J95" i="14" s="1"/>
  <c r="J208" i="14" a="1"/>
  <c r="J208" i="14" s="1"/>
  <c r="J321" i="14" a="1"/>
  <c r="J321" i="14" s="1"/>
  <c r="J71" i="14" a="1"/>
  <c r="J71" i="14" s="1"/>
  <c r="J128" i="14" a="1"/>
  <c r="J128" i="14" s="1"/>
  <c r="J185" i="14" a="1"/>
  <c r="J185" i="14" s="1"/>
  <c r="J241" i="14" a="1"/>
  <c r="J241" i="14" s="1"/>
  <c r="J299" i="14" a="1"/>
  <c r="J299" i="14" s="1"/>
  <c r="J21" i="14" a="1"/>
  <c r="J21" i="14" s="1"/>
  <c r="J86" i="14" a="1"/>
  <c r="J86" i="14" s="1"/>
  <c r="J158" i="14" a="1"/>
  <c r="J158" i="14" s="1"/>
  <c r="J228" i="14" a="1"/>
  <c r="J228" i="14" s="1"/>
  <c r="J300" i="14" a="1"/>
  <c r="J300" i="14" s="1"/>
  <c r="J23" i="14" a="1"/>
  <c r="J23" i="14" s="1"/>
  <c r="J88" i="14" a="1"/>
  <c r="J88" i="14" s="1"/>
  <c r="J166" i="14" a="1"/>
  <c r="J166" i="14" s="1"/>
  <c r="J238" i="14" a="1"/>
  <c r="J238" i="14" s="1"/>
  <c r="J308" i="14" a="1"/>
  <c r="J308" i="14" s="1"/>
  <c r="J38" i="14" a="1"/>
  <c r="J38" i="14" s="1"/>
  <c r="J96" i="14" a="1"/>
  <c r="J96" i="14" s="1"/>
  <c r="J153" i="14" a="1"/>
  <c r="J153" i="14" s="1"/>
  <c r="J209" i="14" a="1"/>
  <c r="J209" i="14" s="1"/>
  <c r="J267" i="14" a="1"/>
  <c r="J267" i="14" s="1"/>
  <c r="J323" i="14" a="1"/>
  <c r="J323" i="14" s="1"/>
  <c r="J53" i="14" a="1"/>
  <c r="J53" i="14" s="1"/>
  <c r="J156" i="14" a="1"/>
  <c r="J156" i="14" s="1"/>
  <c r="J210" i="14" a="1"/>
  <c r="J210" i="14" s="1"/>
  <c r="J211" i="14" a="1"/>
  <c r="J211" i="14" s="1"/>
  <c r="J182" i="14" a="1"/>
  <c r="J182" i="14" s="1"/>
  <c r="J183" i="14" a="1"/>
  <c r="J183" i="14" s="1"/>
  <c r="J225" i="14" a="1"/>
  <c r="J225" i="14" s="1"/>
  <c r="J226" i="14" a="1"/>
  <c r="J226" i="14" s="1"/>
  <c r="J87" i="14" a="1"/>
  <c r="J87" i="14" s="1"/>
  <c r="J201" i="14" a="1"/>
  <c r="J201" i="14" s="1"/>
  <c r="J315" i="14" a="1"/>
  <c r="J315" i="14" s="1"/>
  <c r="J90" i="14" a="1"/>
  <c r="J90" i="14" s="1"/>
  <c r="J232" i="14" a="1"/>
  <c r="J232" i="14" s="1"/>
  <c r="J62" i="14" a="1"/>
  <c r="J62" i="14" s="1"/>
  <c r="J176" i="14" a="1"/>
  <c r="J176" i="14" s="1"/>
  <c r="J289" i="14" a="1"/>
  <c r="J289" i="14" s="1"/>
  <c r="J63" i="14" a="1"/>
  <c r="J63" i="14" s="1"/>
  <c r="J206" i="14" a="1"/>
  <c r="J206" i="14" s="1"/>
  <c r="J347" i="14" a="1"/>
  <c r="J347" i="14" s="1"/>
  <c r="J109" i="14" a="1"/>
  <c r="J109" i="14" s="1"/>
  <c r="J223" i="14" a="1"/>
  <c r="J223" i="14" s="1"/>
  <c r="J336" i="14" a="1"/>
  <c r="J336" i="14" s="1"/>
  <c r="J79" i="14" a="1"/>
  <c r="J79" i="14" s="1"/>
  <c r="J135" i="14" a="1"/>
  <c r="J135" i="14" s="1"/>
  <c r="J192" i="14" a="1"/>
  <c r="J192" i="14" s="1"/>
  <c r="J249" i="14" a="1"/>
  <c r="J249" i="14" s="1"/>
  <c r="J305" i="14" a="1"/>
  <c r="J305" i="14" s="1"/>
  <c r="J29" i="14" a="1"/>
  <c r="J29" i="14" s="1"/>
  <c r="J94" i="14" a="1"/>
  <c r="J94" i="14" s="1"/>
  <c r="J164" i="14" a="1"/>
  <c r="J164" i="14" s="1"/>
  <c r="J236" i="14" a="1"/>
  <c r="J236" i="14" s="1"/>
  <c r="J306" i="14" a="1"/>
  <c r="J306" i="14" s="1"/>
  <c r="J31" i="14" a="1"/>
  <c r="J31" i="14" s="1"/>
  <c r="J102" i="14" a="1"/>
  <c r="J102" i="14" s="1"/>
  <c r="J174" i="14" a="1"/>
  <c r="J174" i="14" s="1"/>
  <c r="J244" i="14" a="1"/>
  <c r="J244" i="14" s="1"/>
  <c r="J316" i="14" a="1"/>
  <c r="J316" i="14" s="1"/>
  <c r="J46" i="14" a="1"/>
  <c r="J46" i="14" s="1"/>
  <c r="J103" i="14" a="1"/>
  <c r="J103" i="14" s="1"/>
  <c r="J160" i="14" a="1"/>
  <c r="J160" i="14" s="1"/>
  <c r="J217" i="14" a="1"/>
  <c r="J217" i="14" s="1"/>
  <c r="J273" i="14" a="1"/>
  <c r="J273" i="14" s="1"/>
  <c r="J331" i="14" a="1"/>
  <c r="J331" i="14" s="1"/>
  <c r="J198" i="14" a="1"/>
  <c r="J198" i="14" s="1"/>
  <c r="J311" i="14" a="1"/>
  <c r="J311" i="14" s="1"/>
  <c r="J283" i="14" a="1"/>
  <c r="J283" i="14" s="1"/>
  <c r="J254" i="14" a="1"/>
  <c r="J254" i="14" s="1"/>
  <c r="J212" i="14" a="1"/>
  <c r="J212" i="14" s="1"/>
  <c r="J297" i="14" a="1"/>
  <c r="J297" i="14" s="1"/>
  <c r="J268" i="14" a="1"/>
  <c r="J268" i="14" s="1"/>
  <c r="J269" i="14" a="1"/>
  <c r="J269" i="14" s="1"/>
  <c r="J101" i="14" a="1"/>
  <c r="J101" i="14" s="1"/>
  <c r="J215" i="14" a="1"/>
  <c r="J215" i="14" s="1"/>
  <c r="J329" i="14" a="1"/>
  <c r="J329" i="14" s="1"/>
  <c r="J104" i="14" a="1"/>
  <c r="J104" i="14" s="1"/>
  <c r="J246" i="14" a="1"/>
  <c r="J246" i="14" s="1"/>
  <c r="J77" i="14" a="1"/>
  <c r="J77" i="14" s="1"/>
  <c r="J191" i="14" a="1"/>
  <c r="J191" i="14" s="1"/>
  <c r="J304" i="14" a="1"/>
  <c r="J304" i="14" s="1"/>
  <c r="J78" i="14" a="1"/>
  <c r="J78" i="14" s="1"/>
  <c r="J220" i="14" a="1"/>
  <c r="J220" i="14" s="1"/>
  <c r="J8" i="14" a="1"/>
  <c r="J8" i="14" s="1"/>
  <c r="J123" i="14" a="1"/>
  <c r="J123" i="14" s="1"/>
  <c r="J237" i="14" a="1"/>
  <c r="J237" i="14" s="1"/>
  <c r="J14" i="14" a="1"/>
  <c r="J14" i="14" s="1"/>
  <c r="J85" i="14" a="1"/>
  <c r="J85" i="14" s="1"/>
  <c r="J143" i="14" a="1"/>
  <c r="J143" i="14" s="1"/>
  <c r="J199" i="14" a="1"/>
  <c r="J199" i="14" s="1"/>
  <c r="J256" i="14" a="1"/>
  <c r="J256" i="14" s="1"/>
  <c r="J313" i="14" a="1"/>
  <c r="J313" i="14" s="1"/>
  <c r="J35" i="14" a="1"/>
  <c r="J35" i="14" s="1"/>
  <c r="J100" i="14" a="1"/>
  <c r="J100" i="14" s="1"/>
  <c r="J172" i="14" a="1"/>
  <c r="J172" i="14" s="1"/>
  <c r="J242" i="14" a="1"/>
  <c r="J242" i="14" s="1"/>
  <c r="J314" i="14" a="1"/>
  <c r="J314" i="14" s="1"/>
  <c r="J37" i="14" a="1"/>
  <c r="J37" i="14" s="1"/>
  <c r="J110" i="14" a="1"/>
  <c r="J110" i="14" s="1"/>
  <c r="J180" i="14" a="1"/>
  <c r="J180" i="14" s="1"/>
  <c r="J252" i="14" a="1"/>
  <c r="J252" i="14" s="1"/>
  <c r="J322" i="14" a="1"/>
  <c r="J322" i="14" s="1"/>
  <c r="J52" i="14" a="1"/>
  <c r="J52" i="14" s="1"/>
  <c r="J111" i="14" a="1"/>
  <c r="J111" i="14" s="1"/>
  <c r="J167" i="14" a="1"/>
  <c r="J167" i="14" s="1"/>
  <c r="J224" i="14" a="1"/>
  <c r="J224" i="14" s="1"/>
  <c r="J281" i="14" a="1"/>
  <c r="J281" i="14" s="1"/>
  <c r="J337" i="14" a="1"/>
  <c r="J337" i="14" s="1"/>
  <c r="F7" i="13"/>
  <c r="J83" i="14" a="1"/>
  <c r="J83" i="14" s="1"/>
  <c r="J12" i="14" a="1"/>
  <c r="J12" i="14" s="1"/>
  <c r="J324" i="14" a="1"/>
  <c r="J324" i="14" s="1"/>
  <c r="J284" i="14" a="1"/>
  <c r="J284" i="14" s="1"/>
  <c r="J255" i="14" a="1"/>
  <c r="J255" i="14" s="1"/>
  <c r="J338" i="14" a="1"/>
  <c r="J338" i="14" s="1"/>
  <c r="J298" i="14" a="1"/>
  <c r="J298" i="14" s="1"/>
  <c r="J310" i="14" a="1"/>
  <c r="J310" i="14" s="1"/>
  <c r="J115" i="14" a="1"/>
  <c r="J115" i="14" s="1"/>
  <c r="J229" i="14" a="1"/>
  <c r="J229" i="14" s="1"/>
  <c r="J343" i="14" a="1"/>
  <c r="J343" i="14" s="1"/>
  <c r="J118" i="14" a="1"/>
  <c r="J118" i="14" s="1"/>
  <c r="J260" i="14" a="1"/>
  <c r="J260" i="14" s="1"/>
  <c r="J91" i="14" a="1"/>
  <c r="J91" i="14" s="1"/>
  <c r="J205" i="14" a="1"/>
  <c r="J205" i="14" s="1"/>
  <c r="J319" i="14" a="1"/>
  <c r="J319" i="14" s="1"/>
  <c r="J92" i="14" a="1"/>
  <c r="J92" i="14" s="1"/>
  <c r="J234" i="14" a="1"/>
  <c r="J234" i="14" s="1"/>
  <c r="J22" i="14" a="1"/>
  <c r="J22" i="14" s="1"/>
  <c r="J137" i="14" a="1"/>
  <c r="J137" i="14" s="1"/>
  <c r="J251" i="14" a="1"/>
  <c r="J251" i="14" s="1"/>
  <c r="J20" i="14" a="1"/>
  <c r="J20" i="14" s="1"/>
  <c r="J93" i="14" a="1"/>
  <c r="J93" i="14" s="1"/>
  <c r="J149" i="14" a="1"/>
  <c r="J149" i="14" s="1"/>
  <c r="J207" i="14" a="1"/>
  <c r="J207" i="14" s="1"/>
  <c r="J263" i="14" a="1"/>
  <c r="J263" i="14" s="1"/>
  <c r="J320" i="14" a="1"/>
  <c r="J320" i="14" s="1"/>
  <c r="J43" i="14" a="1"/>
  <c r="J43" i="14" s="1"/>
  <c r="J108" i="14" a="1"/>
  <c r="J108" i="14" s="1"/>
  <c r="J178" i="14" a="1"/>
  <c r="J178" i="14" s="1"/>
  <c r="J250" i="14" a="1"/>
  <c r="J250" i="14" s="1"/>
  <c r="J328" i="14" a="1"/>
  <c r="J328" i="14" s="1"/>
  <c r="J45" i="14" a="1"/>
  <c r="J45" i="14" s="1"/>
  <c r="J116" i="14" a="1"/>
  <c r="J116" i="14" s="1"/>
  <c r="J188" i="14" a="1"/>
  <c r="J188" i="14" s="1"/>
  <c r="J258" i="14" a="1"/>
  <c r="J258" i="14" s="1"/>
  <c r="J330" i="14" a="1"/>
  <c r="J330" i="14" s="1"/>
  <c r="J60" i="14" a="1"/>
  <c r="J60" i="14" s="1"/>
  <c r="J117" i="14" a="1"/>
  <c r="J117" i="14" s="1"/>
  <c r="J175" i="14" a="1"/>
  <c r="J175" i="14" s="1"/>
  <c r="J231" i="14" a="1"/>
  <c r="J231" i="14" s="1"/>
  <c r="J288" i="14" a="1"/>
  <c r="J288" i="14" s="1"/>
  <c r="J350" i="14" a="1"/>
  <c r="J350" i="14" s="1"/>
  <c r="J126" i="14" a="1"/>
  <c r="J126" i="14" s="1"/>
  <c r="J168" i="14" a="1"/>
  <c r="J168" i="14" s="1"/>
  <c r="J25" i="14" a="1"/>
  <c r="J25" i="14" s="1"/>
  <c r="J325" i="14" a="1"/>
  <c r="J325" i="14" s="1"/>
  <c r="J296" i="14" a="1"/>
  <c r="J296" i="14" s="1"/>
  <c r="J39" i="14" a="1"/>
  <c r="J39" i="14" s="1"/>
  <c r="J339" i="14" a="1"/>
  <c r="J339" i="14" s="1"/>
  <c r="J340" i="14" a="1"/>
  <c r="J340" i="14" s="1"/>
  <c r="J129" i="14" a="1"/>
  <c r="J129" i="14" s="1"/>
  <c r="J243" i="14" a="1"/>
  <c r="J243" i="14" s="1"/>
  <c r="J17" i="14" a="1"/>
  <c r="J17" i="14" s="1"/>
  <c r="J132" i="14" a="1"/>
  <c r="J132" i="14" s="1"/>
  <c r="J274" i="14" a="1"/>
  <c r="J274" i="14" s="1"/>
  <c r="J105" i="14" a="1"/>
  <c r="J105" i="14" s="1"/>
  <c r="J219" i="14" a="1"/>
  <c r="J219" i="14" s="1"/>
  <c r="J333" i="14" a="1"/>
  <c r="J333" i="14" s="1"/>
  <c r="J106" i="14" a="1"/>
  <c r="J106" i="14" s="1"/>
  <c r="J248" i="14" a="1"/>
  <c r="J248" i="14" s="1"/>
  <c r="J36" i="14" a="1"/>
  <c r="J36" i="14" s="1"/>
  <c r="J151" i="14" a="1"/>
  <c r="J151" i="14" s="1"/>
  <c r="J265" i="14" a="1"/>
  <c r="J265" i="14" s="1"/>
  <c r="J28" i="14" a="1"/>
  <c r="J28" i="14" s="1"/>
  <c r="J99" i="14" a="1"/>
  <c r="J99" i="14" s="1"/>
  <c r="J157" i="14" a="1"/>
  <c r="J157" i="14" s="1"/>
  <c r="J213" i="14" a="1"/>
  <c r="J213" i="14" s="1"/>
  <c r="J271" i="14" a="1"/>
  <c r="J271" i="14" s="1"/>
  <c r="J327" i="14" a="1"/>
  <c r="J327" i="14" s="1"/>
  <c r="J49" i="14" a="1"/>
  <c r="J49" i="14" s="1"/>
  <c r="J114" i="14" a="1"/>
  <c r="J114" i="14" s="1"/>
  <c r="J186" i="14" a="1"/>
  <c r="J186" i="14" s="1"/>
  <c r="J264" i="14" a="1"/>
  <c r="J264" i="14" s="1"/>
  <c r="J342" i="14" a="1"/>
  <c r="J342" i="14" s="1"/>
  <c r="J51" i="14" a="1"/>
  <c r="J51" i="14" s="1"/>
  <c r="J124" i="14" a="1"/>
  <c r="J124" i="14" s="1"/>
  <c r="J194" i="14" a="1"/>
  <c r="J194" i="14" s="1"/>
  <c r="J266" i="14" a="1"/>
  <c r="J266" i="14" s="1"/>
  <c r="J344" i="14" a="1"/>
  <c r="J344" i="14" s="1"/>
  <c r="J67" i="14" a="1"/>
  <c r="J67" i="14" s="1"/>
  <c r="J125" i="14" a="1"/>
  <c r="J125" i="14" s="1"/>
  <c r="J181" i="14" a="1"/>
  <c r="J181" i="14" s="1"/>
  <c r="J239" i="14" a="1"/>
  <c r="J239" i="14" s="1"/>
  <c r="J389" i="4"/>
  <c r="J389" i="5" s="1"/>
  <c r="J18" i="4"/>
  <c r="J159" i="4"/>
  <c r="J390" i="4"/>
  <c r="J390" i="5" s="1"/>
  <c r="J58" i="4"/>
  <c r="J213" i="4"/>
  <c r="J50" i="5"/>
  <c r="J73" i="4"/>
  <c r="J253" i="4"/>
  <c r="J119" i="5"/>
  <c r="J138" i="4"/>
  <c r="J357" i="4"/>
  <c r="J311" i="5"/>
  <c r="J178" i="4"/>
  <c r="J401" i="4"/>
  <c r="J401" i="5" s="1"/>
  <c r="J53" i="4"/>
  <c r="J245" i="4"/>
  <c r="J279" i="4"/>
  <c r="J407" i="4"/>
  <c r="J407" i="5" s="1"/>
  <c r="J199" i="5"/>
  <c r="J96" i="4"/>
  <c r="J224" i="4"/>
  <c r="J352" i="4"/>
  <c r="J54" i="5"/>
  <c r="J194" i="5"/>
  <c r="J362" i="4"/>
  <c r="J27" i="4"/>
  <c r="J283" i="4"/>
  <c r="J157" i="5"/>
  <c r="J188" i="4"/>
  <c r="J16" i="5"/>
  <c r="J172" i="5"/>
  <c r="J246" i="5"/>
  <c r="J264" i="5"/>
  <c r="J337" i="5"/>
  <c r="J423" i="4"/>
  <c r="J423" i="5" s="1"/>
  <c r="J274" i="5"/>
  <c r="J112" i="4"/>
  <c r="J240" i="4"/>
  <c r="J368" i="4"/>
  <c r="J64" i="5"/>
  <c r="J259" i="5"/>
  <c r="J418" i="4"/>
  <c r="J418" i="5" s="1"/>
  <c r="J83" i="4"/>
  <c r="J339" i="4"/>
  <c r="J290" i="5"/>
  <c r="J244" i="4"/>
  <c r="J92" i="5"/>
  <c r="J237" i="5"/>
  <c r="J360" i="5"/>
  <c r="J333" i="5"/>
  <c r="J122" i="5"/>
  <c r="J265" i="4"/>
  <c r="J82" i="5"/>
  <c r="J137" i="4"/>
  <c r="J289" i="4"/>
  <c r="J23" i="4"/>
  <c r="J190" i="4"/>
  <c r="J398" i="4"/>
  <c r="J398" i="5" s="1"/>
  <c r="J63" i="4"/>
  <c r="J205" i="4"/>
  <c r="J21" i="5"/>
  <c r="J103" i="4"/>
  <c r="J341" i="4"/>
  <c r="J319" i="4"/>
  <c r="J31" i="5"/>
  <c r="J8" i="4"/>
  <c r="J136" i="4"/>
  <c r="J264" i="4"/>
  <c r="J392" i="4"/>
  <c r="J392" i="5" s="1"/>
  <c r="J107" i="5"/>
  <c r="J295" i="5"/>
  <c r="J426" i="4"/>
  <c r="J426" i="5" s="1"/>
  <c r="J91" i="4"/>
  <c r="J347" i="4"/>
  <c r="J322" i="5"/>
  <c r="J252" i="4"/>
  <c r="J99" i="5"/>
  <c r="J253" i="5"/>
  <c r="J62" i="5"/>
  <c r="J231" i="5"/>
  <c r="J242" i="4"/>
  <c r="J38" i="5"/>
  <c r="J129" i="4"/>
  <c r="J382" i="4"/>
  <c r="J335" i="4"/>
  <c r="J44" i="5"/>
  <c r="J24" i="4"/>
  <c r="J152" i="4"/>
  <c r="J280" i="4"/>
  <c r="J408" i="4"/>
  <c r="J408" i="5" s="1"/>
  <c r="J118" i="5"/>
  <c r="J274" i="4"/>
  <c r="J56" i="5"/>
  <c r="J147" i="4"/>
  <c r="J403" i="4"/>
  <c r="J403" i="5" s="1"/>
  <c r="J52" i="4"/>
  <c r="J308" i="4"/>
  <c r="J258" i="5"/>
  <c r="J351" i="5"/>
  <c r="J143" i="5"/>
  <c r="J300" i="5"/>
  <c r="J32" i="4"/>
  <c r="J160" i="4"/>
  <c r="J288" i="4"/>
  <c r="J416" i="4"/>
  <c r="J416" i="5" s="1"/>
  <c r="J140" i="5"/>
  <c r="J290" i="4"/>
  <c r="J61" i="5"/>
  <c r="J155" i="4"/>
  <c r="J411" i="4"/>
  <c r="J411" i="5" s="1"/>
  <c r="J60" i="4"/>
  <c r="J316" i="4"/>
  <c r="J275" i="5"/>
  <c r="J57" i="5"/>
  <c r="J148" i="5"/>
  <c r="J364" i="5"/>
  <c r="J321" i="4"/>
  <c r="J121" i="4"/>
  <c r="J263" i="4"/>
  <c r="J336" i="5"/>
  <c r="J161" i="4"/>
  <c r="J350" i="4"/>
  <c r="J34" i="4"/>
  <c r="J175" i="4"/>
  <c r="J417" i="4"/>
  <c r="J417" i="5" s="1"/>
  <c r="J87" i="4"/>
  <c r="J241" i="4"/>
  <c r="J121" i="5"/>
  <c r="J102" i="4"/>
  <c r="J294" i="4"/>
  <c r="J272" i="5"/>
  <c r="J167" i="4"/>
  <c r="J25" i="5"/>
  <c r="J359" i="4"/>
  <c r="J86" i="5"/>
  <c r="J48" i="4"/>
  <c r="J176" i="4"/>
  <c r="J304" i="4"/>
  <c r="J12" i="5"/>
  <c r="J242" i="5"/>
  <c r="J298" i="4"/>
  <c r="J187" i="5"/>
  <c r="J211" i="4"/>
  <c r="J48" i="5"/>
  <c r="J116" i="4"/>
  <c r="J372" i="4"/>
  <c r="J315" i="5"/>
  <c r="J110" i="5"/>
  <c r="J250" i="5"/>
  <c r="I7" i="5"/>
  <c r="J93" i="4"/>
  <c r="J133" i="4"/>
  <c r="J170" i="4"/>
  <c r="J145" i="4"/>
  <c r="J345" i="4"/>
  <c r="J323" i="4"/>
  <c r="J259" i="4"/>
  <c r="J195" i="4"/>
  <c r="J131" i="4"/>
  <c r="J67" i="4"/>
  <c r="J352" i="5"/>
  <c r="J136" i="5"/>
  <c r="J43" i="5"/>
  <c r="J402" i="4"/>
  <c r="J402" i="5" s="1"/>
  <c r="J9" i="5"/>
  <c r="J72" i="5"/>
  <c r="J30" i="4"/>
  <c r="J69" i="4"/>
  <c r="J42" i="4"/>
  <c r="J365" i="4"/>
  <c r="J378" i="4"/>
  <c r="J314" i="4"/>
  <c r="J359" i="5"/>
  <c r="J144" i="5"/>
  <c r="J190" i="5"/>
  <c r="J154" i="4"/>
  <c r="J301" i="4"/>
  <c r="J310" i="5"/>
  <c r="J249" i="5"/>
  <c r="J178" i="5"/>
  <c r="J329" i="5"/>
  <c r="J268" i="5"/>
  <c r="J204" i="5"/>
  <c r="J133" i="5"/>
  <c r="J356" i="5"/>
  <c r="J292" i="5"/>
  <c r="J223" i="5"/>
  <c r="J325" i="5"/>
  <c r="J256" i="5"/>
  <c r="J192" i="5"/>
  <c r="J186" i="4"/>
  <c r="J373" i="4"/>
  <c r="J47" i="4"/>
  <c r="J214" i="4"/>
  <c r="J17" i="5"/>
  <c r="J113" i="4"/>
  <c r="J254" i="4"/>
  <c r="J147" i="5"/>
  <c r="J141" i="4"/>
  <c r="J317" i="4"/>
  <c r="J26" i="4"/>
  <c r="J206" i="4"/>
  <c r="J112" i="5"/>
  <c r="J383" i="4"/>
  <c r="J123" i="5"/>
  <c r="J72" i="4"/>
  <c r="J200" i="4"/>
  <c r="J328" i="4"/>
  <c r="J33" i="5"/>
  <c r="J323" i="5"/>
  <c r="J338" i="4"/>
  <c r="J222" i="5"/>
  <c r="J219" i="4"/>
  <c r="J53" i="5"/>
  <c r="J124" i="4"/>
  <c r="J380" i="4"/>
  <c r="J331" i="5"/>
  <c r="J115" i="5"/>
  <c r="J266" i="5"/>
  <c r="J212" i="5"/>
  <c r="J146" i="4"/>
  <c r="J369" i="4"/>
  <c r="J21" i="4"/>
  <c r="J199" i="4"/>
  <c r="J13" i="5"/>
  <c r="J61" i="4"/>
  <c r="J239" i="4"/>
  <c r="J26" i="5"/>
  <c r="J126" i="4"/>
  <c r="J313" i="4"/>
  <c r="J197" i="5"/>
  <c r="J166" i="4"/>
  <c r="J337" i="4"/>
  <c r="J39" i="4"/>
  <c r="J231" i="4"/>
  <c r="J271" i="4"/>
  <c r="J399" i="4"/>
  <c r="J399" i="5" s="1"/>
  <c r="J175" i="5"/>
  <c r="J88" i="4"/>
  <c r="J216" i="4"/>
  <c r="J344" i="4"/>
  <c r="J49" i="5"/>
  <c r="J355" i="5"/>
  <c r="J354" i="4"/>
  <c r="J19" i="4"/>
  <c r="J275" i="4"/>
  <c r="J129" i="5"/>
  <c r="J180" i="4"/>
  <c r="J167" i="5"/>
  <c r="J230" i="5"/>
  <c r="J200" i="5"/>
  <c r="J273" i="5"/>
  <c r="J114" i="5"/>
  <c r="J170" i="5"/>
  <c r="J241" i="5"/>
  <c r="J302" i="5"/>
  <c r="J366" i="5"/>
  <c r="J257" i="4"/>
  <c r="J425" i="4"/>
  <c r="J425" i="5" s="1"/>
  <c r="J287" i="4"/>
  <c r="J351" i="4"/>
  <c r="J415" i="4"/>
  <c r="J415" i="5" s="1"/>
  <c r="J74" i="5"/>
  <c r="J238" i="5"/>
  <c r="J40" i="4"/>
  <c r="J104" i="4"/>
  <c r="J168" i="4"/>
  <c r="J232" i="4"/>
  <c r="J296" i="4"/>
  <c r="J360" i="4"/>
  <c r="J424" i="4"/>
  <c r="J424" i="5" s="1"/>
  <c r="J59" i="5"/>
  <c r="J166" i="5"/>
  <c r="J134" i="5"/>
  <c r="J327" i="5"/>
  <c r="J306" i="4"/>
  <c r="J370" i="4"/>
  <c r="J14" i="5"/>
  <c r="J90" i="5"/>
  <c r="J235" i="5"/>
  <c r="J35" i="4"/>
  <c r="J99" i="4"/>
  <c r="J163" i="4"/>
  <c r="J227" i="4"/>
  <c r="J291" i="4"/>
  <c r="J355" i="4"/>
  <c r="J419" i="4"/>
  <c r="J419" i="5" s="1"/>
  <c r="J58" i="5"/>
  <c r="J163" i="5"/>
  <c r="J354" i="5"/>
  <c r="J68" i="4"/>
  <c r="J132" i="4"/>
  <c r="J196" i="4"/>
  <c r="J260" i="4"/>
  <c r="J324" i="4"/>
  <c r="J388" i="4"/>
  <c r="J388" i="5" s="1"/>
  <c r="J24" i="5"/>
  <c r="J124" i="5"/>
  <c r="J307" i="5"/>
  <c r="J347" i="5"/>
  <c r="J177" i="5"/>
  <c r="J269" i="5"/>
  <c r="J65" i="5"/>
  <c r="J120" i="5"/>
  <c r="J262" i="5"/>
  <c r="J70" i="5"/>
  <c r="J164" i="5"/>
  <c r="J282" i="5"/>
  <c r="J208" i="5"/>
  <c r="J277" i="5"/>
  <c r="J341" i="5"/>
  <c r="J239" i="5"/>
  <c r="J308" i="5"/>
  <c r="J88" i="5"/>
  <c r="J153" i="5"/>
  <c r="J220" i="5"/>
  <c r="J281" i="5"/>
  <c r="J345" i="5"/>
  <c r="J130" i="5"/>
  <c r="J193" i="5"/>
  <c r="J257" i="5"/>
  <c r="J318" i="5"/>
  <c r="J182" i="4"/>
  <c r="J22" i="5"/>
  <c r="J95" i="5"/>
  <c r="J261" i="5"/>
  <c r="J43" i="4"/>
  <c r="J107" i="4"/>
  <c r="J171" i="4"/>
  <c r="J235" i="4"/>
  <c r="J299" i="4"/>
  <c r="J363" i="4"/>
  <c r="J427" i="4"/>
  <c r="J427" i="5" s="1"/>
  <c r="J63" i="5"/>
  <c r="J183" i="5"/>
  <c r="J12" i="4"/>
  <c r="J76" i="4"/>
  <c r="J140" i="4"/>
  <c r="J204" i="4"/>
  <c r="J268" i="4"/>
  <c r="J332" i="4"/>
  <c r="J396" i="4"/>
  <c r="J396" i="5" s="1"/>
  <c r="J32" i="5"/>
  <c r="J131" i="5"/>
  <c r="J339" i="5"/>
  <c r="J363" i="5"/>
  <c r="J186" i="5"/>
  <c r="J271" i="5"/>
  <c r="J73" i="5"/>
  <c r="J141" i="5"/>
  <c r="J280" i="5"/>
  <c r="J83" i="5"/>
  <c r="J169" i="5"/>
  <c r="J298" i="5"/>
  <c r="J216" i="5"/>
  <c r="J285" i="5"/>
  <c r="J349" i="5"/>
  <c r="J247" i="5"/>
  <c r="J316" i="5"/>
  <c r="J96" i="5"/>
  <c r="J165" i="5"/>
  <c r="J228" i="5"/>
  <c r="J289" i="5"/>
  <c r="J353" i="5"/>
  <c r="J138" i="5"/>
  <c r="J201" i="5"/>
  <c r="J265" i="5"/>
  <c r="J326" i="5"/>
  <c r="J79" i="4"/>
  <c r="J29" i="5"/>
  <c r="J105" i="4"/>
  <c r="J17" i="4"/>
  <c r="J219" i="5"/>
  <c r="J46" i="5"/>
  <c r="J406" i="4"/>
  <c r="J406" i="5" s="1"/>
  <c r="J70" i="4"/>
  <c r="J173" i="4"/>
  <c r="J285" i="4"/>
  <c r="J126" i="5"/>
  <c r="J33" i="4"/>
  <c r="J135" i="4"/>
  <c r="J238" i="4"/>
  <c r="J393" i="4"/>
  <c r="J393" i="5" s="1"/>
  <c r="J210" i="5"/>
  <c r="J86" i="4"/>
  <c r="J189" i="4"/>
  <c r="J310" i="4"/>
  <c r="J60" i="5"/>
  <c r="J62" i="4"/>
  <c r="J165" i="4"/>
  <c r="J270" i="4"/>
  <c r="J8" i="5"/>
  <c r="J13" i="4"/>
  <c r="J114" i="4"/>
  <c r="J217" i="4"/>
  <c r="J358" i="4"/>
  <c r="J79" i="5"/>
  <c r="J78" i="4"/>
  <c r="J181" i="4"/>
  <c r="J297" i="4"/>
  <c r="J55" i="5"/>
  <c r="J303" i="4"/>
  <c r="J367" i="4"/>
  <c r="J15" i="5"/>
  <c r="J91" i="5"/>
  <c r="J306" i="5"/>
  <c r="J56" i="4"/>
  <c r="J120" i="4"/>
  <c r="J184" i="4"/>
  <c r="J248" i="4"/>
  <c r="J312" i="4"/>
  <c r="J376" i="4"/>
  <c r="J20" i="5"/>
  <c r="J69" i="5"/>
  <c r="J203" i="5"/>
  <c r="J160" i="5"/>
  <c r="J258" i="4"/>
  <c r="J322" i="4"/>
  <c r="J386" i="4"/>
  <c r="J386" i="5" s="1"/>
  <c r="J30" i="5"/>
  <c r="J102" i="5"/>
  <c r="J288" i="5"/>
  <c r="J51" i="4"/>
  <c r="J115" i="4"/>
  <c r="J179" i="4"/>
  <c r="J243" i="4"/>
  <c r="J307" i="4"/>
  <c r="J371" i="4"/>
  <c r="J11" i="5"/>
  <c r="J68" i="5"/>
  <c r="J189" i="5"/>
  <c r="J20" i="4"/>
  <c r="J84" i="4"/>
  <c r="J148" i="4"/>
  <c r="J212" i="4"/>
  <c r="J276" i="4"/>
  <c r="J340" i="4"/>
  <c r="J404" i="4"/>
  <c r="J404" i="5" s="1"/>
  <c r="J37" i="5"/>
  <c r="J152" i="5"/>
  <c r="J251" i="5"/>
  <c r="J135" i="5"/>
  <c r="J191" i="5"/>
  <c r="J287" i="5"/>
  <c r="J78" i="5"/>
  <c r="J174" i="5"/>
  <c r="J296" i="5"/>
  <c r="J105" i="5"/>
  <c r="J195" i="5"/>
  <c r="J314" i="5"/>
  <c r="J224" i="5"/>
  <c r="J293" i="5"/>
  <c r="J357" i="5"/>
  <c r="J255" i="5"/>
  <c r="J324" i="5"/>
  <c r="J104" i="5"/>
  <c r="J173" i="5"/>
  <c r="J236" i="5"/>
  <c r="J297" i="5"/>
  <c r="J361" i="5"/>
  <c r="J142" i="5"/>
  <c r="J209" i="5"/>
  <c r="J270" i="5"/>
  <c r="J334" i="5"/>
  <c r="J82" i="4"/>
  <c r="J185" i="4"/>
  <c r="J305" i="4"/>
  <c r="J154" i="5"/>
  <c r="J46" i="4"/>
  <c r="J149" i="4"/>
  <c r="J250" i="4"/>
  <c r="J414" i="4"/>
  <c r="J414" i="5" s="1"/>
  <c r="J279" i="5"/>
  <c r="J98" i="4"/>
  <c r="J201" i="4"/>
  <c r="J333" i="4"/>
  <c r="J84" i="5"/>
  <c r="J74" i="4"/>
  <c r="J177" i="4"/>
  <c r="J293" i="4"/>
  <c r="J34" i="5"/>
  <c r="J25" i="4"/>
  <c r="J127" i="4"/>
  <c r="J230" i="4"/>
  <c r="J381" i="4"/>
  <c r="J94" i="5"/>
  <c r="J90" i="4"/>
  <c r="J193" i="4"/>
  <c r="J318" i="4"/>
  <c r="J100" i="5"/>
  <c r="J311" i="4"/>
  <c r="J375" i="4"/>
  <c r="J23" i="5"/>
  <c r="J116" i="5"/>
  <c r="J338" i="5"/>
  <c r="J64" i="4"/>
  <c r="J128" i="4"/>
  <c r="J192" i="4"/>
  <c r="J256" i="4"/>
  <c r="J320" i="4"/>
  <c r="J384" i="4"/>
  <c r="J28" i="5"/>
  <c r="J81" i="5"/>
  <c r="J227" i="5"/>
  <c r="J168" i="5"/>
  <c r="J266" i="4"/>
  <c r="J330" i="4"/>
  <c r="J394" i="4"/>
  <c r="J394" i="5" s="1"/>
  <c r="J35" i="5"/>
  <c r="J113" i="5"/>
  <c r="J320" i="5"/>
  <c r="J59" i="4"/>
  <c r="J123" i="4"/>
  <c r="J187" i="4"/>
  <c r="J251" i="4"/>
  <c r="J315" i="4"/>
  <c r="J379" i="4"/>
  <c r="J19" i="5"/>
  <c r="J80" i="5"/>
  <c r="J211" i="5"/>
  <c r="J28" i="4"/>
  <c r="J92" i="4"/>
  <c r="J156" i="4"/>
  <c r="J220" i="4"/>
  <c r="J284" i="4"/>
  <c r="J348" i="4"/>
  <c r="J412" i="4"/>
  <c r="J412" i="5" s="1"/>
  <c r="J45" i="5"/>
  <c r="J159" i="5"/>
  <c r="J267" i="5"/>
  <c r="J146" i="5"/>
  <c r="J198" i="5"/>
  <c r="J303" i="5"/>
  <c r="J98" i="5"/>
  <c r="J179" i="5"/>
  <c r="J312" i="5"/>
  <c r="J127" i="5"/>
  <c r="J202" i="5"/>
  <c r="J330" i="5"/>
  <c r="J232" i="5"/>
  <c r="J301" i="5"/>
  <c r="J365" i="5"/>
  <c r="J263" i="5"/>
  <c r="J332" i="5"/>
  <c r="J109" i="5"/>
  <c r="J181" i="5"/>
  <c r="J244" i="5"/>
  <c r="J305" i="5"/>
  <c r="J85" i="5"/>
  <c r="J150" i="5"/>
  <c r="J217" i="5"/>
  <c r="J278" i="5"/>
  <c r="J342" i="5"/>
  <c r="J387" i="4"/>
  <c r="J387" i="5" s="1"/>
  <c r="J27" i="5"/>
  <c r="J97" i="5"/>
  <c r="J226" i="5"/>
  <c r="J36" i="4"/>
  <c r="J100" i="4"/>
  <c r="J164" i="4"/>
  <c r="J228" i="4"/>
  <c r="J292" i="4"/>
  <c r="J356" i="4"/>
  <c r="J420" i="4"/>
  <c r="J420" i="5" s="1"/>
  <c r="J75" i="5"/>
  <c r="J176" i="5"/>
  <c r="J283" i="5"/>
  <c r="J151" i="5"/>
  <c r="J205" i="5"/>
  <c r="J319" i="5"/>
  <c r="J103" i="5"/>
  <c r="J184" i="5"/>
  <c r="J328" i="5"/>
  <c r="J132" i="5"/>
  <c r="J218" i="5"/>
  <c r="J346" i="5"/>
  <c r="J240" i="5"/>
  <c r="J309" i="5"/>
  <c r="J207" i="5"/>
  <c r="J276" i="5"/>
  <c r="J340" i="5"/>
  <c r="J117" i="5"/>
  <c r="J188" i="5"/>
  <c r="J252" i="5"/>
  <c r="J313" i="5"/>
  <c r="J93" i="5"/>
  <c r="J158" i="5"/>
  <c r="J225" i="5"/>
  <c r="J286" i="5"/>
  <c r="J350" i="5"/>
  <c r="H7" i="5"/>
  <c r="J221" i="4"/>
  <c r="J118" i="4"/>
  <c r="J15" i="4"/>
  <c r="J157" i="4"/>
  <c r="J385" i="4"/>
  <c r="J130" i="4"/>
  <c r="J304" i="5"/>
  <c r="J278" i="4"/>
  <c r="J66" i="4"/>
  <c r="J262" i="4"/>
  <c r="J55" i="4"/>
  <c r="J261" i="4"/>
  <c r="J54" i="4"/>
  <c r="J233" i="4"/>
  <c r="J29" i="4"/>
  <c r="J158" i="4"/>
  <c r="J169" i="4"/>
  <c r="J42" i="5"/>
  <c r="J109" i="4"/>
  <c r="J210" i="4"/>
  <c r="J349" i="4"/>
  <c r="J206" i="5"/>
  <c r="J71" i="4"/>
  <c r="J174" i="4"/>
  <c r="J286" i="4"/>
  <c r="J39" i="5"/>
  <c r="J22" i="4"/>
  <c r="J125" i="4"/>
  <c r="J226" i="4"/>
  <c r="J374" i="4"/>
  <c r="J171" i="5"/>
  <c r="J101" i="4"/>
  <c r="J202" i="4"/>
  <c r="J334" i="4"/>
  <c r="J77" i="5"/>
  <c r="J50" i="4"/>
  <c r="J153" i="4"/>
  <c r="J255" i="4"/>
  <c r="J422" i="4"/>
  <c r="J422" i="5" s="1"/>
  <c r="J14" i="4"/>
  <c r="J117" i="4"/>
  <c r="J218" i="4"/>
  <c r="J361" i="4"/>
  <c r="J343" i="5"/>
  <c r="J327" i="4"/>
  <c r="J391" i="4"/>
  <c r="J391" i="5" s="1"/>
  <c r="J36" i="5"/>
  <c r="J149" i="5"/>
  <c r="J16" i="4"/>
  <c r="J80" i="4"/>
  <c r="J144" i="4"/>
  <c r="J208" i="4"/>
  <c r="J272" i="4"/>
  <c r="J336" i="4"/>
  <c r="J400" i="4"/>
  <c r="J400" i="5" s="1"/>
  <c r="J41" i="5"/>
  <c r="J111" i="5"/>
  <c r="J291" i="5"/>
  <c r="J229" i="5"/>
  <c r="J282" i="4"/>
  <c r="J346" i="4"/>
  <c r="J410" i="4"/>
  <c r="J410" i="5" s="1"/>
  <c r="J51" i="5"/>
  <c r="J155" i="5"/>
  <c r="J11" i="4"/>
  <c r="J75" i="4"/>
  <c r="J139" i="4"/>
  <c r="J203" i="4"/>
  <c r="J267" i="4"/>
  <c r="J331" i="4"/>
  <c r="J395" i="4"/>
  <c r="J395" i="5" s="1"/>
  <c r="J40" i="5"/>
  <c r="J106" i="5"/>
  <c r="J254" i="5"/>
  <c r="J44" i="4"/>
  <c r="J108" i="4"/>
  <c r="J172" i="4"/>
  <c r="J236" i="4"/>
  <c r="J300" i="4"/>
  <c r="J364" i="4"/>
  <c r="J428" i="4"/>
  <c r="J428" i="5" s="1"/>
  <c r="J87" i="5"/>
  <c r="J213" i="5"/>
  <c r="J299" i="5"/>
  <c r="J156" i="5"/>
  <c r="J221" i="5"/>
  <c r="J335" i="5"/>
  <c r="J108" i="5"/>
  <c r="J214" i="5"/>
  <c r="J344" i="5"/>
  <c r="J137" i="5"/>
  <c r="J234" i="5"/>
  <c r="J362" i="5"/>
  <c r="J248" i="5"/>
  <c r="J317" i="5"/>
  <c r="J215" i="5"/>
  <c r="J284" i="5"/>
  <c r="J348" i="5"/>
  <c r="J125" i="5"/>
  <c r="J196" i="5"/>
  <c r="J260" i="5"/>
  <c r="J321" i="5"/>
  <c r="J101" i="5"/>
  <c r="J162" i="5"/>
  <c r="J233" i="5"/>
  <c r="J294" i="5"/>
  <c r="J358" i="5"/>
  <c r="F7" i="8"/>
  <c r="F7" i="7"/>
  <c r="F7" i="10"/>
  <c r="F7" i="6"/>
  <c r="BB1" i="3"/>
  <c r="AT1" i="3"/>
  <c r="AL1" i="3"/>
  <c r="BA1" i="3"/>
  <c r="AS1" i="3"/>
  <c r="AK1" i="3"/>
  <c r="AX1" i="3"/>
  <c r="AP1" i="3"/>
  <c r="AN1" i="3"/>
  <c r="BC1" i="3"/>
  <c r="AZ1" i="3"/>
  <c r="AR1" i="3"/>
  <c r="AJ1" i="3"/>
  <c r="BD1" i="3"/>
  <c r="AV1" i="3"/>
  <c r="AG1" i="3"/>
  <c r="AM1" i="3"/>
  <c r="AY1" i="3"/>
  <c r="AQ1" i="3"/>
  <c r="AI1" i="3"/>
  <c r="AH1" i="3"/>
  <c r="BE1" i="3"/>
  <c r="AW1" i="3"/>
  <c r="AO1" i="3"/>
  <c r="AU1" i="3"/>
  <c r="H7" i="11"/>
  <c r="I7" i="11"/>
  <c r="G7" i="11"/>
  <c r="J307" i="14" l="1" a="1"/>
  <c r="J307" i="14" s="1"/>
  <c r="J345" i="14" a="1"/>
  <c r="J345" i="14" s="1"/>
  <c r="J69" i="14" a="1"/>
  <c r="J69" i="14" s="1"/>
  <c r="J9" i="14" a="1"/>
  <c r="J9" i="14" s="1"/>
  <c r="J57" i="14" a="1"/>
  <c r="J57" i="14" s="1"/>
  <c r="J65" i="14" a="1"/>
  <c r="J65" i="14" s="1"/>
  <c r="J309" i="14" a="1"/>
  <c r="J309" i="14" s="1"/>
  <c r="J349" i="14" a="1"/>
  <c r="J349" i="14" s="1"/>
  <c r="J127" i="14" a="1"/>
  <c r="J127" i="14" s="1"/>
  <c r="J287" i="14" a="1"/>
  <c r="J287" i="14" s="1"/>
  <c r="J54" i="14" a="1"/>
  <c r="J54" i="14" s="1"/>
  <c r="J190" i="14" a="1"/>
  <c r="J190" i="14" s="1"/>
  <c r="J146" i="14" a="1"/>
  <c r="J146" i="14" s="1"/>
  <c r="J276" i="14" a="1"/>
  <c r="J276" i="14" s="1"/>
  <c r="J13" i="14" a="1"/>
  <c r="J13" i="14" s="1"/>
  <c r="J144" i="14" a="1"/>
  <c r="J144" i="14" s="1"/>
  <c r="J235" i="14" a="1"/>
  <c r="J235" i="14" s="1"/>
  <c r="J148" i="14" a="1"/>
  <c r="J148" i="14" s="1"/>
  <c r="J173" i="14" a="1"/>
  <c r="J173" i="14" s="1"/>
  <c r="J282" i="14" a="1"/>
  <c r="J282" i="14" s="1"/>
  <c r="J44" i="14" a="1"/>
  <c r="J44" i="14" s="1"/>
  <c r="J82" i="14" a="1"/>
  <c r="J82" i="14" s="1"/>
  <c r="J278" i="14" a="1"/>
  <c r="J278" i="14" s="1"/>
  <c r="J200" i="14" a="1"/>
  <c r="J200" i="14" s="1"/>
  <c r="J66" i="14" a="1"/>
  <c r="J66" i="14" s="1"/>
  <c r="J197" i="14" a="1"/>
  <c r="J197" i="14" s="1"/>
  <c r="J68" i="14" a="1"/>
  <c r="J68" i="14" s="1"/>
  <c r="J112" i="14" a="1"/>
  <c r="J112" i="14" s="1"/>
  <c r="J107" i="14" a="1"/>
  <c r="J107" i="14" s="1"/>
  <c r="J34" i="14" a="1"/>
  <c r="J34" i="14" s="1"/>
  <c r="J221" i="14" a="1"/>
  <c r="J221" i="14" s="1"/>
  <c r="J346" i="11" a="1"/>
  <c r="J346" i="11" s="1"/>
  <c r="J295" i="14" a="1"/>
  <c r="J295" i="14" s="1"/>
  <c r="J189" i="14" a="1"/>
  <c r="J189" i="14" s="1"/>
  <c r="J30" i="14" a="1"/>
  <c r="J30" i="14" s="1"/>
  <c r="J286" i="14" a="1"/>
  <c r="J286" i="14" s="1"/>
  <c r="J272" i="14" a="1"/>
  <c r="J272" i="14" s="1"/>
  <c r="J32" i="14" a="1"/>
  <c r="J32" i="14" s="1"/>
  <c r="J303" i="14" a="1"/>
  <c r="J303" i="14" s="1"/>
  <c r="J257" i="14" a="1"/>
  <c r="J257" i="14" s="1"/>
  <c r="J270" i="14" a="1"/>
  <c r="J270" i="14" s="1"/>
  <c r="J332" i="14" a="1"/>
  <c r="J332" i="14" s="1"/>
  <c r="J120" i="14" a="1"/>
  <c r="J120" i="14" s="1"/>
  <c r="J280" i="14" a="1"/>
  <c r="J280" i="14" s="1"/>
  <c r="J26" i="14" a="1"/>
  <c r="J26" i="14" s="1"/>
  <c r="J341" i="14" a="1"/>
  <c r="J341" i="14" s="1"/>
  <c r="J131" i="14" a="1"/>
  <c r="J131" i="14" s="1"/>
  <c r="J40" i="14" a="1"/>
  <c r="J40" i="14" s="1"/>
  <c r="J75" i="14" a="1"/>
  <c r="J75" i="14" s="1"/>
  <c r="J70" i="14" a="1"/>
  <c r="J70" i="14" s="1"/>
  <c r="J253" i="14" a="1"/>
  <c r="J253" i="14" s="1"/>
  <c r="J159" i="14" a="1"/>
  <c r="J159" i="14" s="1"/>
  <c r="J326" i="14" a="1"/>
  <c r="J326" i="14" s="1"/>
  <c r="J19" i="14" a="1"/>
  <c r="J19" i="14" s="1"/>
  <c r="J348" i="14" a="1"/>
  <c r="J348" i="14" s="1"/>
  <c r="J41" i="14" a="1"/>
  <c r="J41" i="14" s="1"/>
  <c r="J113" i="14" a="1"/>
  <c r="J113" i="14" s="1"/>
  <c r="J202" i="14" a="1"/>
  <c r="J202" i="14" s="1"/>
  <c r="J55" i="14" a="1"/>
  <c r="J55" i="14" s="1"/>
  <c r="J130" i="14" a="1"/>
  <c r="J130" i="14" s="1"/>
  <c r="J312" i="14" a="1"/>
  <c r="J312" i="14" s="1"/>
  <c r="J10" i="14" a="1"/>
  <c r="J10" i="14" s="1"/>
  <c r="J27" i="14" a="1"/>
  <c r="J27" i="14" s="1"/>
  <c r="J97" i="14" a="1"/>
  <c r="J97" i="14" s="1"/>
  <c r="J163" i="14" a="1"/>
  <c r="J163" i="14" s="1"/>
  <c r="J214" i="14" a="1"/>
  <c r="J214" i="14" s="1"/>
  <c r="J247" i="14" a="1"/>
  <c r="J247" i="14" s="1"/>
  <c r="J335" i="14" a="1"/>
  <c r="J335" i="14" s="1"/>
  <c r="J81" i="14" a="1"/>
  <c r="J81" i="14" s="1"/>
  <c r="J277" i="14" a="1"/>
  <c r="J277" i="14" s="1"/>
  <c r="J122" i="14" a="1"/>
  <c r="J122" i="14" s="1"/>
  <c r="J136" i="14" a="1"/>
  <c r="J136" i="14" s="1"/>
  <c r="I7" i="12"/>
  <c r="H7" i="12"/>
  <c r="G7" i="12"/>
  <c r="G7" i="9"/>
  <c r="I7" i="9"/>
  <c r="H7" i="9"/>
  <c r="J23" i="11" a="1"/>
  <c r="J23" i="11" s="1"/>
  <c r="J199" i="11" a="1"/>
  <c r="J199" i="11" s="1"/>
  <c r="J16" i="11" a="1"/>
  <c r="J16" i="11" s="1"/>
  <c r="J80" i="11" a="1"/>
  <c r="J80" i="11" s="1"/>
  <c r="J162" i="11" a="1"/>
  <c r="J162" i="11" s="1"/>
  <c r="J74" i="11" a="1"/>
  <c r="J74" i="11" s="1"/>
  <c r="J43" i="11" a="1"/>
  <c r="J43" i="11" s="1"/>
  <c r="J37" i="11" a="1"/>
  <c r="J37" i="11" s="1"/>
  <c r="J165" i="11" a="1"/>
  <c r="J165" i="11" s="1"/>
  <c r="J226" i="11" a="1"/>
  <c r="J226" i="11" s="1"/>
  <c r="J205" i="11" a="1"/>
  <c r="J205" i="11" s="1"/>
  <c r="J286" i="11" a="1"/>
  <c r="J286" i="11" s="1"/>
  <c r="J63" i="11" a="1"/>
  <c r="J63" i="11" s="1"/>
  <c r="J154" i="11" a="1"/>
  <c r="J154" i="11" s="1"/>
  <c r="J100" i="11" a="1"/>
  <c r="J100" i="11" s="1"/>
  <c r="J338" i="11" a="1"/>
  <c r="J338" i="11" s="1"/>
  <c r="J46" i="11" a="1"/>
  <c r="J46" i="11" s="1"/>
  <c r="J221" i="11" a="1"/>
  <c r="J221" i="11" s="1"/>
  <c r="J25" i="11" a="1"/>
  <c r="J25" i="11" s="1"/>
  <c r="J200" i="11" a="1"/>
  <c r="J200" i="11" s="1"/>
  <c r="J32" i="11" a="1"/>
  <c r="J32" i="11" s="1"/>
  <c r="J184" i="11" a="1"/>
  <c r="J184" i="11" s="1"/>
  <c r="J33" i="11" a="1"/>
  <c r="J33" i="11" s="1"/>
  <c r="J208" i="11" a="1"/>
  <c r="J208" i="11" s="1"/>
  <c r="J98" i="11" a="1"/>
  <c r="J98" i="11" s="1"/>
  <c r="J251" i="11" a="1"/>
  <c r="J251" i="11" s="1"/>
  <c r="J99" i="11" a="1"/>
  <c r="J99" i="11" s="1"/>
  <c r="J252" i="11" a="1"/>
  <c r="J252" i="11" s="1"/>
  <c r="J318" i="11" a="1"/>
  <c r="J318" i="11" s="1"/>
  <c r="J34" i="11" a="1"/>
  <c r="J34" i="11" s="1"/>
  <c r="J107" i="11" a="1"/>
  <c r="J107" i="11" s="1"/>
  <c r="J170" i="11" a="1"/>
  <c r="J170" i="11" s="1"/>
  <c r="J239" i="11" a="1"/>
  <c r="J239" i="11" s="1"/>
  <c r="J294" i="11" a="1"/>
  <c r="J294" i="11" s="1"/>
  <c r="J20" i="11" a="1"/>
  <c r="J20" i="11" s="1"/>
  <c r="J82" i="11" a="1"/>
  <c r="J82" i="11" s="1"/>
  <c r="J141" i="11" a="1"/>
  <c r="J141" i="11" s="1"/>
  <c r="J202" i="11" a="1"/>
  <c r="J202" i="11" s="1"/>
  <c r="J264" i="11" a="1"/>
  <c r="J264" i="11" s="1"/>
  <c r="J330" i="11" a="1"/>
  <c r="J330" i="11" s="1"/>
  <c r="J51" i="11" a="1"/>
  <c r="J51" i="11" s="1"/>
  <c r="J116" i="11" a="1"/>
  <c r="J116" i="11" s="1"/>
  <c r="J187" i="11" a="1"/>
  <c r="J187" i="11" s="1"/>
  <c r="J259" i="11" a="1"/>
  <c r="J259" i="11" s="1"/>
  <c r="J325" i="11" a="1"/>
  <c r="J325" i="11" s="1"/>
  <c r="J44" i="11" a="1"/>
  <c r="J44" i="11" s="1"/>
  <c r="J103" i="11" a="1"/>
  <c r="J103" i="11" s="1"/>
  <c r="J173" i="11" a="1"/>
  <c r="J173" i="11" s="1"/>
  <c r="J234" i="11" a="1"/>
  <c r="J234" i="11" s="1"/>
  <c r="J301" i="11" a="1"/>
  <c r="J301" i="11" s="1"/>
  <c r="J15" i="11" a="1"/>
  <c r="J15" i="11" s="1"/>
  <c r="J77" i="11" a="1"/>
  <c r="J77" i="11" s="1"/>
  <c r="J151" i="11" a="1"/>
  <c r="J151" i="11" s="1"/>
  <c r="J213" i="11" a="1"/>
  <c r="J213" i="11" s="1"/>
  <c r="J291" i="11" a="1"/>
  <c r="J291" i="11" s="1"/>
  <c r="J24" i="11" a="1"/>
  <c r="J24" i="11" s="1"/>
  <c r="J167" i="11" a="1"/>
  <c r="J167" i="11" s="1"/>
  <c r="J230" i="11" a="1"/>
  <c r="J230" i="11" s="1"/>
  <c r="J94" i="11" a="1"/>
  <c r="J94" i="11" s="1"/>
  <c r="J12" i="11" a="1"/>
  <c r="J12" i="11" s="1"/>
  <c r="J324" i="11" a="1"/>
  <c r="J324" i="11" s="1"/>
  <c r="J248" i="11" a="1"/>
  <c r="J248" i="11" s="1"/>
  <c r="J285" i="11" a="1"/>
  <c r="J285" i="11" s="1"/>
  <c r="J138" i="11" a="1"/>
  <c r="J138" i="11" s="1"/>
  <c r="J237" i="11" a="1"/>
  <c r="J237" i="11" s="1"/>
  <c r="J176" i="11" a="1"/>
  <c r="J176" i="11" s="1"/>
  <c r="J41" i="11" a="1"/>
  <c r="J41" i="11" s="1"/>
  <c r="J64" i="11" a="1"/>
  <c r="J64" i="11" s="1"/>
  <c r="J238" i="11" a="1"/>
  <c r="J238" i="11" s="1"/>
  <c r="J47" i="11" a="1"/>
  <c r="J47" i="11" s="1"/>
  <c r="J222" i="11" a="1"/>
  <c r="J222" i="11" s="1"/>
  <c r="J54" i="11" a="1"/>
  <c r="J54" i="11" s="1"/>
  <c r="J207" i="11" a="1"/>
  <c r="J207" i="11" s="1"/>
  <c r="J55" i="11" a="1"/>
  <c r="J55" i="11" s="1"/>
  <c r="J229" i="11" a="1"/>
  <c r="J229" i="11" s="1"/>
  <c r="J113" i="11" a="1"/>
  <c r="J113" i="11" s="1"/>
  <c r="J267" i="11" a="1"/>
  <c r="J267" i="11" s="1"/>
  <c r="J119" i="11" a="1"/>
  <c r="J119" i="11" s="1"/>
  <c r="J287" i="11" a="1"/>
  <c r="J287" i="11" s="1"/>
  <c r="J323" i="11" a="1"/>
  <c r="J323" i="11" s="1"/>
  <c r="J49" i="11" a="1"/>
  <c r="J49" i="11" s="1"/>
  <c r="J114" i="11" a="1"/>
  <c r="J114" i="11" s="1"/>
  <c r="J185" i="11" a="1"/>
  <c r="J185" i="11" s="1"/>
  <c r="J246" i="11" a="1"/>
  <c r="J246" i="11" s="1"/>
  <c r="J299" i="11" a="1"/>
  <c r="J299" i="11" s="1"/>
  <c r="J27" i="11" a="1"/>
  <c r="J27" i="11" s="1"/>
  <c r="J95" i="11" a="1"/>
  <c r="J95" i="11" s="1"/>
  <c r="J148" i="11" a="1"/>
  <c r="J148" i="11" s="1"/>
  <c r="J210" i="11" a="1"/>
  <c r="J210" i="11" s="1"/>
  <c r="J270" i="11" a="1"/>
  <c r="J270" i="11" s="1"/>
  <c r="J335" i="11" a="1"/>
  <c r="J335" i="11" s="1"/>
  <c r="J59" i="11" a="1"/>
  <c r="J59" i="11" s="1"/>
  <c r="J123" i="11" a="1"/>
  <c r="J123" i="11" s="1"/>
  <c r="J195" i="11" a="1"/>
  <c r="J195" i="11" s="1"/>
  <c r="J265" i="11" a="1"/>
  <c r="J265" i="11" s="1"/>
  <c r="J340" i="11" a="1"/>
  <c r="J340" i="11" s="1"/>
  <c r="J52" i="11" a="1"/>
  <c r="J52" i="11" s="1"/>
  <c r="J109" i="11" a="1"/>
  <c r="J109" i="11" s="1"/>
  <c r="J180" i="11" a="1"/>
  <c r="J180" i="11" s="1"/>
  <c r="J249" i="11" a="1"/>
  <c r="J249" i="11" s="1"/>
  <c r="J306" i="11" a="1"/>
  <c r="J306" i="11" s="1"/>
  <c r="J22" i="11" a="1"/>
  <c r="J22" i="11" s="1"/>
  <c r="J91" i="11" a="1"/>
  <c r="J91" i="11" s="1"/>
  <c r="J158" i="11" a="1"/>
  <c r="J158" i="11" s="1"/>
  <c r="J227" i="11" a="1"/>
  <c r="J227" i="11" s="1"/>
  <c r="J296" i="11" a="1"/>
  <c r="J296" i="11" s="1"/>
  <c r="J85" i="11" a="1"/>
  <c r="J85" i="11" s="1"/>
  <c r="J8" i="11" a="1"/>
  <c r="J8" i="11" s="1"/>
  <c r="J190" i="11" a="1"/>
  <c r="J190" i="11" s="1"/>
  <c r="J313" i="11" a="1"/>
  <c r="J313" i="11" s="1"/>
  <c r="J231" i="11" a="1"/>
  <c r="J231" i="11" s="1"/>
  <c r="J194" i="11" a="1"/>
  <c r="J194" i="11" s="1"/>
  <c r="J102" i="11" a="1"/>
  <c r="J102" i="11" s="1"/>
  <c r="J97" i="11" a="1"/>
  <c r="J97" i="11" s="1"/>
  <c r="J143" i="11" a="1"/>
  <c r="J143" i="11" s="1"/>
  <c r="J144" i="11" a="1"/>
  <c r="J144" i="11" s="1"/>
  <c r="J9" i="11" a="1"/>
  <c r="J9" i="11" s="1"/>
  <c r="J255" i="11" a="1"/>
  <c r="J255" i="11" s="1"/>
  <c r="J120" i="11" a="1"/>
  <c r="J120" i="11" s="1"/>
  <c r="J86" i="11" a="1"/>
  <c r="J86" i="11" s="1"/>
  <c r="J256" i="11" a="1"/>
  <c r="J256" i="11" s="1"/>
  <c r="J70" i="11" a="1"/>
  <c r="J70" i="11" s="1"/>
  <c r="J243" i="11" a="1"/>
  <c r="J243" i="11" s="1"/>
  <c r="J72" i="11" a="1"/>
  <c r="J72" i="11" s="1"/>
  <c r="J228" i="11" a="1"/>
  <c r="J228" i="11" s="1"/>
  <c r="J78" i="11" a="1"/>
  <c r="J78" i="11" s="1"/>
  <c r="J282" i="11" a="1"/>
  <c r="J282" i="11" s="1"/>
  <c r="J132" i="11" a="1"/>
  <c r="J132" i="11" s="1"/>
  <c r="J307" i="11" a="1"/>
  <c r="J307" i="11" s="1"/>
  <c r="J133" i="11" a="1"/>
  <c r="J133" i="11" s="1"/>
  <c r="J347" i="11" a="1"/>
  <c r="J347" i="11" s="1"/>
  <c r="J328" i="11" a="1"/>
  <c r="J328" i="11" s="1"/>
  <c r="J57" i="11" a="1"/>
  <c r="J57" i="11" s="1"/>
  <c r="J121" i="11" a="1"/>
  <c r="J121" i="11" s="1"/>
  <c r="J193" i="11" a="1"/>
  <c r="J193" i="11" s="1"/>
  <c r="J258" i="11" a="1"/>
  <c r="J258" i="11" s="1"/>
  <c r="J304" i="11" a="1"/>
  <c r="J304" i="11" s="1"/>
  <c r="J35" i="11" a="1"/>
  <c r="J35" i="11" s="1"/>
  <c r="J101" i="11" a="1"/>
  <c r="J101" i="11" s="1"/>
  <c r="J156" i="11" a="1"/>
  <c r="J156" i="11" s="1"/>
  <c r="J218" i="11" a="1"/>
  <c r="J218" i="11" s="1"/>
  <c r="J279" i="11" a="1"/>
  <c r="J279" i="11" s="1"/>
  <c r="J344" i="11" a="1"/>
  <c r="J344" i="11" s="1"/>
  <c r="J67" i="11" a="1"/>
  <c r="J67" i="11" s="1"/>
  <c r="J129" i="11" a="1"/>
  <c r="J129" i="11" s="1"/>
  <c r="J203" i="11" a="1"/>
  <c r="J203" i="11" s="1"/>
  <c r="J275" i="11" a="1"/>
  <c r="J275" i="11" s="1"/>
  <c r="J345" i="11" a="1"/>
  <c r="J345" i="11" s="1"/>
  <c r="J60" i="11" a="1"/>
  <c r="J60" i="11" s="1"/>
  <c r="J117" i="11" a="1"/>
  <c r="J117" i="11" s="1"/>
  <c r="J188" i="11" a="1"/>
  <c r="J188" i="11" s="1"/>
  <c r="J254" i="11" a="1"/>
  <c r="J254" i="11" s="1"/>
  <c r="J315" i="11" a="1"/>
  <c r="J315" i="11" s="1"/>
  <c r="J30" i="11" a="1"/>
  <c r="J30" i="11" s="1"/>
  <c r="J104" i="11" a="1"/>
  <c r="J104" i="11" s="1"/>
  <c r="J166" i="11" a="1"/>
  <c r="J166" i="11" s="1"/>
  <c r="J235" i="11" a="1"/>
  <c r="J235" i="11" s="1"/>
  <c r="J302" i="11" a="1"/>
  <c r="J302" i="11" s="1"/>
  <c r="H7" i="13"/>
  <c r="G7" i="13"/>
  <c r="I7" i="13"/>
  <c r="J261" i="11" a="1"/>
  <c r="J261" i="11" s="1"/>
  <c r="J10" i="11" a="1"/>
  <c r="J10" i="11" s="1"/>
  <c r="J236" i="11" a="1"/>
  <c r="J236" i="11" s="1"/>
  <c r="J288" i="11" a="1"/>
  <c r="J288" i="11" s="1"/>
  <c r="J253" i="11" a="1"/>
  <c r="J253" i="11" s="1"/>
  <c r="J310" i="11" a="1"/>
  <c r="J310" i="11" s="1"/>
  <c r="J341" i="11" a="1"/>
  <c r="J341" i="11" s="1"/>
  <c r="J216" i="11" a="1"/>
  <c r="J216" i="11" s="1"/>
  <c r="J92" i="11" a="1"/>
  <c r="J92" i="11" s="1"/>
  <c r="J332" i="11" a="1"/>
  <c r="J332" i="11" s="1"/>
  <c r="J198" i="11" a="1"/>
  <c r="J198" i="11" s="1"/>
  <c r="J105" i="11" a="1"/>
  <c r="J105" i="11" s="1"/>
  <c r="J273" i="11" a="1"/>
  <c r="J273" i="11" s="1"/>
  <c r="J87" i="11" a="1"/>
  <c r="J87" i="11" s="1"/>
  <c r="J257" i="11" a="1"/>
  <c r="J257" i="11" s="1"/>
  <c r="J93" i="11" a="1"/>
  <c r="J93" i="11" s="1"/>
  <c r="J245" i="11" a="1"/>
  <c r="J245" i="11" s="1"/>
  <c r="J112" i="11" a="1"/>
  <c r="J112" i="11" s="1"/>
  <c r="J303" i="11" a="1"/>
  <c r="J303" i="11" s="1"/>
  <c r="J152" i="11" a="1"/>
  <c r="J152" i="11" s="1"/>
  <c r="J327" i="11" a="1"/>
  <c r="J327" i="11" s="1"/>
  <c r="J153" i="11" a="1"/>
  <c r="J153" i="11" s="1"/>
  <c r="J268" i="11" a="1"/>
  <c r="J268" i="11" s="1"/>
  <c r="J334" i="11" a="1"/>
  <c r="J334" i="11" s="1"/>
  <c r="J65" i="11" a="1"/>
  <c r="J65" i="11" s="1"/>
  <c r="J127" i="11" a="1"/>
  <c r="J127" i="11" s="1"/>
  <c r="J201" i="11" a="1"/>
  <c r="J201" i="11" s="1"/>
  <c r="J263" i="11" a="1"/>
  <c r="J263" i="11" s="1"/>
  <c r="J309" i="11" a="1"/>
  <c r="J309" i="11" s="1"/>
  <c r="J42" i="11" a="1"/>
  <c r="J42" i="11" s="1"/>
  <c r="J108" i="11" a="1"/>
  <c r="J108" i="11" s="1"/>
  <c r="J163" i="11" a="1"/>
  <c r="J163" i="11" s="1"/>
  <c r="J225" i="11" a="1"/>
  <c r="J225" i="11" s="1"/>
  <c r="J289" i="11" a="1"/>
  <c r="J289" i="11" s="1"/>
  <c r="J349" i="11" a="1"/>
  <c r="J349" i="11" s="1"/>
  <c r="J75" i="11" a="1"/>
  <c r="J75" i="11" s="1"/>
  <c r="J136" i="11" a="1"/>
  <c r="J136" i="11" s="1"/>
  <c r="J211" i="11" a="1"/>
  <c r="J211" i="11" s="1"/>
  <c r="J284" i="11" a="1"/>
  <c r="J284" i="11" s="1"/>
  <c r="J350" i="11" a="1"/>
  <c r="J350" i="11" s="1"/>
  <c r="J68" i="11" a="1"/>
  <c r="J68" i="11" s="1"/>
  <c r="J124" i="11" a="1"/>
  <c r="J124" i="11" s="1"/>
  <c r="J196" i="11" a="1"/>
  <c r="J196" i="11" s="1"/>
  <c r="J260" i="11" a="1"/>
  <c r="J260" i="11" s="1"/>
  <c r="J320" i="11" a="1"/>
  <c r="J320" i="11" s="1"/>
  <c r="J38" i="11" a="1"/>
  <c r="J38" i="11" s="1"/>
  <c r="J110" i="11" a="1"/>
  <c r="J110" i="11" s="1"/>
  <c r="J174" i="11" a="1"/>
  <c r="J174" i="11" s="1"/>
  <c r="J242" i="11" a="1"/>
  <c r="J242" i="11" s="1"/>
  <c r="J311" i="11" a="1"/>
  <c r="J311" i="11" s="1"/>
  <c r="J182" i="11" a="1"/>
  <c r="J182" i="11" s="1"/>
  <c r="J79" i="11" a="1"/>
  <c r="J79" i="11" s="1"/>
  <c r="J26" i="11" a="1"/>
  <c r="J26" i="11" s="1"/>
  <c r="J135" i="11" a="1"/>
  <c r="J135" i="11" s="1"/>
  <c r="J179" i="11" a="1"/>
  <c r="J179" i="11" s="1"/>
  <c r="J69" i="11" a="1"/>
  <c r="J69" i="11" s="1"/>
  <c r="J223" i="11" a="1"/>
  <c r="J223" i="11" s="1"/>
  <c r="J161" i="11" a="1"/>
  <c r="J161" i="11" s="1"/>
  <c r="J31" i="11" a="1"/>
  <c r="J31" i="11" s="1"/>
  <c r="J272" i="11" a="1"/>
  <c r="J272" i="11" s="1"/>
  <c r="J139" i="11" a="1"/>
  <c r="J139" i="11" s="1"/>
  <c r="J292" i="11" a="1"/>
  <c r="J292" i="11" s="1"/>
  <c r="J125" i="11" a="1"/>
  <c r="J125" i="11" s="1"/>
  <c r="J277" i="11" a="1"/>
  <c r="J277" i="11" s="1"/>
  <c r="J111" i="11" a="1"/>
  <c r="J111" i="11" s="1"/>
  <c r="J262" i="11" a="1"/>
  <c r="J262" i="11" s="1"/>
  <c r="J131" i="11" a="1"/>
  <c r="J131" i="11" s="1"/>
  <c r="J17" i="11" a="1"/>
  <c r="J17" i="11" s="1"/>
  <c r="J169" i="11" a="1"/>
  <c r="J169" i="11" s="1"/>
  <c r="J18" i="11" a="1"/>
  <c r="J18" i="11" s="1"/>
  <c r="J175" i="11" a="1"/>
  <c r="J175" i="11" s="1"/>
  <c r="J278" i="11" a="1"/>
  <c r="J278" i="11" s="1"/>
  <c r="J343" i="11" a="1"/>
  <c r="J343" i="11" s="1"/>
  <c r="J73" i="11" a="1"/>
  <c r="J73" i="11" s="1"/>
  <c r="J134" i="11" a="1"/>
  <c r="J134" i="11" s="1"/>
  <c r="J209" i="11" a="1"/>
  <c r="J209" i="11" s="1"/>
  <c r="J269" i="11" a="1"/>
  <c r="J269" i="11" s="1"/>
  <c r="J329" i="11" a="1"/>
  <c r="J329" i="11" s="1"/>
  <c r="J50" i="11" a="1"/>
  <c r="J50" i="11" s="1"/>
  <c r="J115" i="11" a="1"/>
  <c r="J115" i="11" s="1"/>
  <c r="J171" i="11" a="1"/>
  <c r="J171" i="11" s="1"/>
  <c r="J232" i="11" a="1"/>
  <c r="J232" i="11" s="1"/>
  <c r="J305" i="11" a="1"/>
  <c r="J305" i="11" s="1"/>
  <c r="J13" i="11" a="1"/>
  <c r="J13" i="11" s="1"/>
  <c r="J83" i="11" a="1"/>
  <c r="J83" i="11" s="1"/>
  <c r="J149" i="11" a="1"/>
  <c r="J149" i="11" s="1"/>
  <c r="J219" i="11" a="1"/>
  <c r="J219" i="11" s="1"/>
  <c r="J290" i="11" a="1"/>
  <c r="J290" i="11" s="1"/>
  <c r="J14" i="11" a="1"/>
  <c r="J14" i="11" s="1"/>
  <c r="J76" i="11" a="1"/>
  <c r="J76" i="11" s="1"/>
  <c r="J142" i="11" a="1"/>
  <c r="J142" i="11" s="1"/>
  <c r="J204" i="11" a="1"/>
  <c r="J204" i="11" s="1"/>
  <c r="J266" i="11" a="1"/>
  <c r="J266" i="11" s="1"/>
  <c r="J326" i="11" a="1"/>
  <c r="J326" i="11" s="1"/>
  <c r="J45" i="11" a="1"/>
  <c r="J45" i="11" s="1"/>
  <c r="J118" i="11" a="1"/>
  <c r="J118" i="11" s="1"/>
  <c r="J181" i="11" a="1"/>
  <c r="J181" i="11" s="1"/>
  <c r="J250" i="11" a="1"/>
  <c r="J250" i="11" s="1"/>
  <c r="J321" i="11" a="1"/>
  <c r="J321" i="11" s="1"/>
  <c r="J71" i="11" a="1"/>
  <c r="J71" i="11" s="1"/>
  <c r="J244" i="11" a="1"/>
  <c r="J244" i="11" s="1"/>
  <c r="J106" i="11" a="1"/>
  <c r="J106" i="11" s="1"/>
  <c r="J48" i="11" a="1"/>
  <c r="J48" i="11" s="1"/>
  <c r="J159" i="11" a="1"/>
  <c r="J159" i="11" s="1"/>
  <c r="J312" i="11" a="1"/>
  <c r="J312" i="11" s="1"/>
  <c r="J140" i="11" a="1"/>
  <c r="J140" i="11" s="1"/>
  <c r="J297" i="11" a="1"/>
  <c r="J297" i="11" s="1"/>
  <c r="J126" i="11" a="1"/>
  <c r="J126" i="11" s="1"/>
  <c r="J322" i="11" a="1"/>
  <c r="J322" i="11" s="1"/>
  <c r="J146" i="11" a="1"/>
  <c r="J146" i="11" s="1"/>
  <c r="J39" i="11" a="1"/>
  <c r="J39" i="11" s="1"/>
  <c r="J191" i="11" a="1"/>
  <c r="J191" i="11" s="1"/>
  <c r="J40" i="11" a="1"/>
  <c r="J40" i="11" s="1"/>
  <c r="J192" i="11" a="1"/>
  <c r="J192" i="11" s="1"/>
  <c r="J293" i="11" a="1"/>
  <c r="J293" i="11" s="1"/>
  <c r="J11" i="11" a="1"/>
  <c r="J11" i="11" s="1"/>
  <c r="J81" i="11" a="1"/>
  <c r="J81" i="11" s="1"/>
  <c r="J147" i="11" a="1"/>
  <c r="J147" i="11" s="1"/>
  <c r="J217" i="11" a="1"/>
  <c r="J217" i="11" s="1"/>
  <c r="J274" i="11" a="1"/>
  <c r="J274" i="11" s="1"/>
  <c r="J339" i="11" a="1"/>
  <c r="J339" i="11" s="1"/>
  <c r="J58" i="11" a="1"/>
  <c r="J58" i="11" s="1"/>
  <c r="J122" i="11" a="1"/>
  <c r="J122" i="11" s="1"/>
  <c r="J178" i="11" a="1"/>
  <c r="J178" i="11" s="1"/>
  <c r="J240" i="11" a="1"/>
  <c r="J240" i="11" s="1"/>
  <c r="J314" i="11" a="1"/>
  <c r="J314" i="11" s="1"/>
  <c r="J28" i="11" a="1"/>
  <c r="J28" i="11" s="1"/>
  <c r="J89" i="11" a="1"/>
  <c r="J89" i="11" s="1"/>
  <c r="J164" i="11" a="1"/>
  <c r="J164" i="11" s="1"/>
  <c r="J233" i="11" a="1"/>
  <c r="J233" i="11" s="1"/>
  <c r="J295" i="11" a="1"/>
  <c r="J295" i="11" s="1"/>
  <c r="J21" i="11" a="1"/>
  <c r="J21" i="11" s="1"/>
  <c r="J84" i="11" a="1"/>
  <c r="J84" i="11" s="1"/>
  <c r="J150" i="11" a="1"/>
  <c r="J150" i="11" s="1"/>
  <c r="J212" i="11" a="1"/>
  <c r="J212" i="11" s="1"/>
  <c r="J271" i="11" a="1"/>
  <c r="J271" i="11" s="1"/>
  <c r="J331" i="11" a="1"/>
  <c r="J331" i="11" s="1"/>
  <c r="J53" i="11" a="1"/>
  <c r="J53" i="11" s="1"/>
  <c r="J130" i="11" a="1"/>
  <c r="J130" i="11" s="1"/>
  <c r="J189" i="11" a="1"/>
  <c r="J189" i="11" s="1"/>
  <c r="J276" i="11" a="1"/>
  <c r="J276" i="11" s="1"/>
  <c r="J337" i="11" a="1"/>
  <c r="J337" i="11" s="1"/>
  <c r="J298" i="11" a="1"/>
  <c r="J298" i="11" s="1"/>
  <c r="J317" i="11" a="1"/>
  <c r="J317" i="11" s="1"/>
  <c r="J183" i="11" a="1"/>
  <c r="J183" i="11" s="1"/>
  <c r="J206" i="11" a="1"/>
  <c r="J206" i="11" s="1"/>
  <c r="J177" i="11" a="1"/>
  <c r="J177" i="11" s="1"/>
  <c r="J333" i="11" a="1"/>
  <c r="J333" i="11" s="1"/>
  <c r="J160" i="11" a="1"/>
  <c r="J160" i="11" s="1"/>
  <c r="J316" i="11" a="1"/>
  <c r="J316" i="11" s="1"/>
  <c r="J145" i="11" a="1"/>
  <c r="J145" i="11" s="1"/>
  <c r="J342" i="11" a="1"/>
  <c r="J342" i="11" s="1"/>
  <c r="J168" i="11" a="1"/>
  <c r="J168" i="11" s="1"/>
  <c r="J56" i="11" a="1"/>
  <c r="J56" i="11" s="1"/>
  <c r="J214" i="11" a="1"/>
  <c r="J214" i="11" s="1"/>
  <c r="J62" i="11" a="1"/>
  <c r="J62" i="11" s="1"/>
  <c r="J215" i="11" a="1"/>
  <c r="J215" i="11" s="1"/>
  <c r="J308" i="11" a="1"/>
  <c r="J308" i="11" s="1"/>
  <c r="J19" i="11" a="1"/>
  <c r="J19" i="11" s="1"/>
  <c r="J88" i="11" a="1"/>
  <c r="J88" i="11" s="1"/>
  <c r="J155" i="11" a="1"/>
  <c r="J155" i="11" s="1"/>
  <c r="J224" i="11" a="1"/>
  <c r="J224" i="11" s="1"/>
  <c r="J283" i="11" a="1"/>
  <c r="J283" i="11" s="1"/>
  <c r="J348" i="11" a="1"/>
  <c r="J348" i="11" s="1"/>
  <c r="J66" i="11" a="1"/>
  <c r="J66" i="11" s="1"/>
  <c r="J128" i="11" a="1"/>
  <c r="J128" i="11" s="1"/>
  <c r="J186" i="11" a="1"/>
  <c r="J186" i="11" s="1"/>
  <c r="J247" i="11" a="1"/>
  <c r="J247" i="11" s="1"/>
  <c r="J319" i="11" a="1"/>
  <c r="J319" i="11" s="1"/>
  <c r="J36" i="11" a="1"/>
  <c r="J36" i="11" s="1"/>
  <c r="J96" i="11" a="1"/>
  <c r="J96" i="11" s="1"/>
  <c r="J172" i="11" a="1"/>
  <c r="J172" i="11" s="1"/>
  <c r="J241" i="11" a="1"/>
  <c r="J241" i="11" s="1"/>
  <c r="J300" i="11" a="1"/>
  <c r="J300" i="11" s="1"/>
  <c r="J29" i="11" a="1"/>
  <c r="J29" i="11" s="1"/>
  <c r="J90" i="11" a="1"/>
  <c r="J90" i="11" s="1"/>
  <c r="J157" i="11" a="1"/>
  <c r="J157" i="11" s="1"/>
  <c r="J220" i="11" a="1"/>
  <c r="J220" i="11" s="1"/>
  <c r="J280" i="11" a="1"/>
  <c r="J280" i="11" s="1"/>
  <c r="J336" i="11" a="1"/>
  <c r="J336" i="11" s="1"/>
  <c r="J61" i="11" a="1"/>
  <c r="J61" i="11" s="1"/>
  <c r="J137" i="11" a="1"/>
  <c r="J137" i="11" s="1"/>
  <c r="J197" i="11" a="1"/>
  <c r="J197" i="11" s="1"/>
  <c r="J281" i="11" a="1"/>
  <c r="J281" i="11" s="1"/>
  <c r="I7" i="6"/>
  <c r="H7" i="6"/>
  <c r="G7" i="6"/>
  <c r="H7" i="7"/>
  <c r="I7" i="7"/>
  <c r="G7" i="7"/>
  <c r="H7" i="10"/>
  <c r="I7" i="10"/>
  <c r="G7" i="10"/>
  <c r="H7" i="8"/>
  <c r="G7" i="8"/>
  <c r="I7" i="8"/>
  <c r="J216" i="12" l="1" a="1"/>
  <c r="J216" i="12" s="1"/>
  <c r="J206" i="13" a="1"/>
  <c r="J206" i="13" s="1"/>
  <c r="J233" i="13" a="1"/>
  <c r="J233" i="13" s="1"/>
  <c r="J272" i="13" a="1"/>
  <c r="J272" i="13" s="1"/>
  <c r="J79" i="8" a="1"/>
  <c r="J79" i="8" s="1"/>
  <c r="J168" i="10" a="1"/>
  <c r="J168" i="10" s="1"/>
  <c r="J80" i="13" a="1"/>
  <c r="J80" i="13" s="1"/>
  <c r="J346" i="13" a="1"/>
  <c r="J346" i="13" s="1"/>
  <c r="J25" i="13" a="1"/>
  <c r="J25" i="13" s="1"/>
  <c r="J113" i="9" a="1"/>
  <c r="J113" i="9" s="1"/>
  <c r="J322" i="9" a="1"/>
  <c r="J322" i="9" s="1"/>
  <c r="J135" i="9" a="1"/>
  <c r="J135" i="9" s="1"/>
  <c r="J343" i="9" a="1"/>
  <c r="J343" i="9" s="1"/>
  <c r="J63" i="9" a="1"/>
  <c r="J63" i="9" s="1"/>
  <c r="J208" i="9" a="1"/>
  <c r="J208" i="9" s="1"/>
  <c r="J228" i="9" a="1"/>
  <c r="J228" i="9" s="1"/>
  <c r="J165" i="9" a="1"/>
  <c r="J165" i="9" s="1"/>
  <c r="J53" i="9" a="1"/>
  <c r="J53" i="9" s="1"/>
  <c r="J200" i="9" a="1"/>
  <c r="J200" i="9" s="1"/>
  <c r="J79" i="9" a="1"/>
  <c r="J79" i="9" s="1"/>
  <c r="J75" i="9" a="1"/>
  <c r="J75" i="9" s="1"/>
  <c r="J281" i="9" a="1"/>
  <c r="J281" i="9" s="1"/>
  <c r="J109" i="9" a="1"/>
  <c r="J109" i="9" s="1"/>
  <c r="J318" i="9" a="1"/>
  <c r="J318" i="9" s="1"/>
  <c r="J307" i="9" a="1"/>
  <c r="J307" i="9" s="1"/>
  <c r="J233" i="9" a="1"/>
  <c r="J233" i="9" s="1"/>
  <c r="J347" i="9" a="1"/>
  <c r="J347" i="9" s="1"/>
  <c r="J149" i="9" a="1"/>
  <c r="J149" i="9" s="1"/>
  <c r="J283" i="9" a="1"/>
  <c r="J283" i="9" s="1"/>
  <c r="J25" i="9" a="1"/>
  <c r="J25" i="9" s="1"/>
  <c r="J159" i="9" a="1"/>
  <c r="J159" i="9" s="1"/>
  <c r="J73" i="9" a="1"/>
  <c r="J73" i="9" s="1"/>
  <c r="J311" i="9" a="1"/>
  <c r="J311" i="9" s="1"/>
  <c r="J52" i="9" a="1"/>
  <c r="J52" i="9" s="1"/>
  <c r="J163" i="9" a="1"/>
  <c r="J163" i="9" s="1"/>
  <c r="J186" i="9" a="1"/>
  <c r="J186" i="9" s="1"/>
  <c r="J17" i="9" a="1"/>
  <c r="J17" i="9" s="1"/>
  <c r="J167" i="9" a="1"/>
  <c r="J167" i="9" s="1"/>
  <c r="J187" i="9" a="1"/>
  <c r="J187" i="9" s="1"/>
  <c r="J124" i="9" a="1"/>
  <c r="J124" i="9" s="1"/>
  <c r="J320" i="9" a="1"/>
  <c r="J320" i="9" s="1"/>
  <c r="J122" i="9" a="1"/>
  <c r="J122" i="9" s="1"/>
  <c r="J111" i="9" a="1"/>
  <c r="J111" i="9" s="1"/>
  <c r="J305" i="9" a="1"/>
  <c r="J305" i="9" s="1"/>
  <c r="J132" i="9" a="1"/>
  <c r="J132" i="9" s="1"/>
  <c r="J341" i="9" a="1"/>
  <c r="J341" i="9" s="1"/>
  <c r="J169" i="9" a="1"/>
  <c r="J169" i="9" s="1"/>
  <c r="J19" i="9" a="1"/>
  <c r="J19" i="9" s="1"/>
  <c r="J67" i="9" a="1"/>
  <c r="J67" i="9" s="1"/>
  <c r="J140" i="9" a="1"/>
  <c r="J140" i="9" s="1"/>
  <c r="J275" i="9" a="1"/>
  <c r="J275" i="9" s="1"/>
  <c r="J293" i="9" a="1"/>
  <c r="J293" i="9" s="1"/>
  <c r="J229" i="9" a="1"/>
  <c r="J229" i="9" s="1"/>
  <c r="J22" i="9" a="1"/>
  <c r="J22" i="9" s="1"/>
  <c r="J110" i="9" a="1"/>
  <c r="J110" i="9" s="1"/>
  <c r="J162" i="9" a="1"/>
  <c r="J162" i="9" s="1"/>
  <c r="J291" i="9" a="1"/>
  <c r="J291" i="9" s="1"/>
  <c r="J153" i="9" a="1"/>
  <c r="J153" i="9" s="1"/>
  <c r="J173" i="9" a="1"/>
  <c r="J173" i="9" s="1"/>
  <c r="J106" i="9" a="1"/>
  <c r="J106" i="9" s="1"/>
  <c r="J129" i="9" a="1"/>
  <c r="J129" i="9" s="1"/>
  <c r="J147" i="9" a="1"/>
  <c r="J147" i="9" s="1"/>
  <c r="J174" i="9" a="1"/>
  <c r="J174" i="9" s="1"/>
  <c r="J62" i="9" a="1"/>
  <c r="J62" i="9" s="1"/>
  <c r="J98" i="9" a="1"/>
  <c r="J98" i="9" s="1"/>
  <c r="J223" i="9" a="1"/>
  <c r="J223" i="9" s="1"/>
  <c r="J137" i="9" a="1"/>
  <c r="J137" i="9" s="1"/>
  <c r="J172" i="9" a="1"/>
  <c r="J172" i="9" s="1"/>
  <c r="J321" i="9" a="1"/>
  <c r="J321" i="9" s="1"/>
  <c r="J57" i="9" a="1"/>
  <c r="J57" i="9" s="1"/>
  <c r="J29" i="9" a="1"/>
  <c r="J29" i="9" s="1"/>
  <c r="J89" i="9" a="1"/>
  <c r="J89" i="9" s="1"/>
  <c r="J231" i="9" a="1"/>
  <c r="J231" i="9" s="1"/>
  <c r="J251" i="9" a="1"/>
  <c r="J251" i="9" s="1"/>
  <c r="J188" i="9" a="1"/>
  <c r="J188" i="9" s="1"/>
  <c r="J304" i="9" a="1"/>
  <c r="J304" i="9" s="1"/>
  <c r="J134" i="9" a="1"/>
  <c r="J134" i="9" s="1"/>
  <c r="J239" i="9" a="1"/>
  <c r="J239" i="9" s="1"/>
  <c r="J24" i="9" a="1"/>
  <c r="J24" i="9" s="1"/>
  <c r="J176" i="9" a="1"/>
  <c r="J176" i="9" s="1"/>
  <c r="J196" i="9" a="1"/>
  <c r="J196" i="9" s="1"/>
  <c r="J133" i="9" a="1"/>
  <c r="J133" i="9" s="1"/>
  <c r="J278" i="9" a="1"/>
  <c r="J278" i="9" s="1"/>
  <c r="J155" i="9" a="1"/>
  <c r="J155" i="9" s="1"/>
  <c r="J35" i="9" a="1"/>
  <c r="J35" i="9" s="1"/>
  <c r="J37" i="9" a="1"/>
  <c r="J37" i="9" s="1"/>
  <c r="J253" i="9" a="1"/>
  <c r="J253" i="9" s="1"/>
  <c r="J77" i="9" a="1"/>
  <c r="J77" i="9" s="1"/>
  <c r="J286" i="9" a="1"/>
  <c r="J286" i="9" s="1"/>
  <c r="J71" i="9" a="1"/>
  <c r="J71" i="9" s="1"/>
  <c r="J273" i="9" a="1"/>
  <c r="J273" i="9" s="1"/>
  <c r="J204" i="9" a="1"/>
  <c r="J204" i="9" s="1"/>
  <c r="J11" i="9" a="1"/>
  <c r="J11" i="9" s="1"/>
  <c r="J337" i="9" a="1"/>
  <c r="J337" i="9" s="1"/>
  <c r="J55" i="9" a="1"/>
  <c r="J55" i="9" s="1"/>
  <c r="J295" i="9" a="1"/>
  <c r="J295" i="9" s="1"/>
  <c r="J157" i="9" a="1"/>
  <c r="J157" i="9" s="1"/>
  <c r="J349" i="9" a="1"/>
  <c r="J349" i="9" s="1"/>
  <c r="J15" i="9" a="1"/>
  <c r="J15" i="9" s="1"/>
  <c r="J70" i="9" a="1"/>
  <c r="J70" i="9" s="1"/>
  <c r="J217" i="9" a="1"/>
  <c r="J217" i="9" s="1"/>
  <c r="J237" i="9" a="1"/>
  <c r="J237" i="9" s="1"/>
  <c r="J170" i="9" a="1"/>
  <c r="J170" i="9" s="1"/>
  <c r="J26" i="9" a="1"/>
  <c r="J26" i="9" s="1"/>
  <c r="J42" i="9" a="1"/>
  <c r="J42" i="9" s="1"/>
  <c r="J33" i="9" a="1"/>
  <c r="J33" i="9" s="1"/>
  <c r="J220" i="9" a="1"/>
  <c r="J220" i="9" s="1"/>
  <c r="J189" i="9" a="1"/>
  <c r="J189" i="9" s="1"/>
  <c r="J250" i="9" a="1"/>
  <c r="J250" i="9" s="1"/>
  <c r="J284" i="9" a="1"/>
  <c r="J284" i="9" s="1"/>
  <c r="J201" i="9" a="1"/>
  <c r="J201" i="9" s="1"/>
  <c r="J316" i="9" a="1"/>
  <c r="J316" i="9" s="1"/>
  <c r="J203" i="9" a="1"/>
  <c r="J203" i="9" s="1"/>
  <c r="J150" i="9" a="1"/>
  <c r="J150" i="9" s="1"/>
  <c r="J94" i="9" a="1"/>
  <c r="J94" i="9" s="1"/>
  <c r="J193" i="9" a="1"/>
  <c r="J193" i="9" s="1"/>
  <c r="J298" i="9" a="1"/>
  <c r="J298" i="9" s="1"/>
  <c r="J317" i="9" a="1"/>
  <c r="J317" i="9" s="1"/>
  <c r="J252" i="9" a="1"/>
  <c r="J252" i="9" s="1"/>
  <c r="J328" i="9" a="1"/>
  <c r="J328" i="9" s="1"/>
  <c r="J36" i="9" a="1"/>
  <c r="J36" i="9" s="1"/>
  <c r="J97" i="9" a="1"/>
  <c r="J97" i="9" s="1"/>
  <c r="J240" i="9" a="1"/>
  <c r="J240" i="9" s="1"/>
  <c r="J260" i="9" a="1"/>
  <c r="J260" i="9" s="1"/>
  <c r="J197" i="9" a="1"/>
  <c r="J197" i="9" s="1"/>
  <c r="J312" i="9" a="1"/>
  <c r="J312" i="9" s="1"/>
  <c r="J44" i="9" a="1"/>
  <c r="J44" i="9" s="1"/>
  <c r="J76" i="9" a="1"/>
  <c r="J76" i="9" s="1"/>
  <c r="J209" i="9" a="1"/>
  <c r="J209" i="9" s="1"/>
  <c r="J119" i="9" a="1"/>
  <c r="J119" i="9" s="1"/>
  <c r="J60" i="9" a="1"/>
  <c r="J60" i="9" s="1"/>
  <c r="J255" i="9" a="1"/>
  <c r="J255" i="9" s="1"/>
  <c r="J198" i="9" a="1"/>
  <c r="J198" i="9" s="1"/>
  <c r="J74" i="9" a="1"/>
  <c r="J74" i="9" s="1"/>
  <c r="J148" i="9" a="1"/>
  <c r="J148" i="9" s="1"/>
  <c r="J282" i="9" a="1"/>
  <c r="J282" i="9" s="1"/>
  <c r="J301" i="9" a="1"/>
  <c r="J301" i="9" s="1"/>
  <c r="J234" i="9" a="1"/>
  <c r="J234" i="9" s="1"/>
  <c r="J161" i="9" a="1"/>
  <c r="J161" i="9" s="1"/>
  <c r="J139" i="9" a="1"/>
  <c r="J139" i="9" s="1"/>
  <c r="J144" i="9" a="1"/>
  <c r="J144" i="9" s="1"/>
  <c r="J287" i="9" a="1"/>
  <c r="J287" i="9" s="1"/>
  <c r="J16" i="9" a="1"/>
  <c r="J16" i="9" s="1"/>
  <c r="J226" i="9" a="1"/>
  <c r="J226" i="9" s="1"/>
  <c r="J346" i="9" a="1"/>
  <c r="J346" i="9" s="1"/>
  <c r="J265" i="9" a="1"/>
  <c r="J265" i="9" s="1"/>
  <c r="J340" i="9" a="1"/>
  <c r="J340" i="9" s="1"/>
  <c r="J329" i="9" a="1"/>
  <c r="J329" i="9" s="1"/>
  <c r="J65" i="9" a="1"/>
  <c r="J65" i="9" s="1"/>
  <c r="J315" i="9" a="1"/>
  <c r="J315" i="9" s="1"/>
  <c r="J32" i="9" a="1"/>
  <c r="J32" i="9" s="1"/>
  <c r="J168" i="9" a="1"/>
  <c r="J168" i="9" s="1"/>
  <c r="J78" i="9" a="1"/>
  <c r="J78" i="9" s="1"/>
  <c r="J319" i="9" a="1"/>
  <c r="J319" i="9" s="1"/>
  <c r="J136" i="9" a="1"/>
  <c r="J136" i="9" s="1"/>
  <c r="J264" i="9" a="1"/>
  <c r="J264" i="9" s="1"/>
  <c r="J102" i="9" a="1"/>
  <c r="J102" i="9" s="1"/>
  <c r="J230" i="9" a="1"/>
  <c r="J230" i="9" s="1"/>
  <c r="J306" i="9" a="1"/>
  <c r="J306" i="9" s="1"/>
  <c r="J324" i="9" a="1"/>
  <c r="J324" i="9" s="1"/>
  <c r="J261" i="9" a="1"/>
  <c r="J261" i="9" s="1"/>
  <c r="J51" i="9" a="1"/>
  <c r="J51" i="9" s="1"/>
  <c r="J154" i="9" a="1"/>
  <c r="J154" i="9" s="1"/>
  <c r="J195" i="9" a="1"/>
  <c r="J195" i="9" s="1"/>
  <c r="J269" i="9" a="1"/>
  <c r="J269" i="9" s="1"/>
  <c r="J183" i="9" a="1"/>
  <c r="J183" i="9" s="1"/>
  <c r="J338" i="9" a="1"/>
  <c r="J338" i="9" s="1"/>
  <c r="J105" i="9" a="1"/>
  <c r="J105" i="9" s="1"/>
  <c r="J259" i="9" a="1"/>
  <c r="J259" i="9" s="1"/>
  <c r="J18" i="9" a="1"/>
  <c r="J18" i="9" s="1"/>
  <c r="J344" i="9" a="1"/>
  <c r="J344" i="9" s="1"/>
  <c r="J64" i="9" a="1"/>
  <c r="J64" i="9" s="1"/>
  <c r="J303" i="9" a="1"/>
  <c r="J303" i="9" s="1"/>
  <c r="J20" i="9" a="1"/>
  <c r="J20" i="9" s="1"/>
  <c r="J46" i="9" a="1"/>
  <c r="J46" i="9" s="1"/>
  <c r="J145" i="9" a="1"/>
  <c r="J145" i="9" s="1"/>
  <c r="J85" i="9" a="1"/>
  <c r="J85" i="9" s="1"/>
  <c r="J95" i="9" a="1"/>
  <c r="J95" i="9" s="1"/>
  <c r="J289" i="9" a="1"/>
  <c r="J289" i="9" s="1"/>
  <c r="J114" i="9" a="1"/>
  <c r="J114" i="9" s="1"/>
  <c r="J325" i="9" a="1"/>
  <c r="J325" i="9" s="1"/>
  <c r="J83" i="9" a="1"/>
  <c r="J83" i="9" s="1"/>
  <c r="J219" i="9" a="1"/>
  <c r="J219" i="9" s="1"/>
  <c r="J80" i="9" a="1"/>
  <c r="J80" i="9" s="1"/>
  <c r="J104" i="9" a="1"/>
  <c r="J104" i="9" s="1"/>
  <c r="J232" i="9" a="1"/>
  <c r="J232" i="9" s="1"/>
  <c r="J142" i="9" a="1"/>
  <c r="J142" i="9" s="1"/>
  <c r="J184" i="9" a="1"/>
  <c r="J184" i="9" s="1"/>
  <c r="J288" i="9" a="1"/>
  <c r="J288" i="9" s="1"/>
  <c r="J285" i="9" a="1"/>
  <c r="J285" i="9" s="1"/>
  <c r="J345" i="9" a="1"/>
  <c r="J345" i="9" s="1"/>
  <c r="J39" i="9" a="1"/>
  <c r="J39" i="9" s="1"/>
  <c r="J177" i="9" a="1"/>
  <c r="J177" i="9" s="1"/>
  <c r="J87" i="9" a="1"/>
  <c r="J87" i="9" s="1"/>
  <c r="J326" i="9" a="1"/>
  <c r="J326" i="9" s="1"/>
  <c r="J267" i="9" a="1"/>
  <c r="J267" i="9" s="1"/>
  <c r="J350" i="9" a="1"/>
  <c r="J350" i="9" s="1"/>
  <c r="J212" i="9" a="1"/>
  <c r="J212" i="9" s="1"/>
  <c r="J331" i="9" a="1"/>
  <c r="J331" i="9" s="1"/>
  <c r="J247" i="9" a="1"/>
  <c r="J247" i="9" s="1"/>
  <c r="J342" i="9" a="1"/>
  <c r="J342" i="9" s="1"/>
  <c r="J56" i="9" a="1"/>
  <c r="J56" i="9" s="1"/>
  <c r="J90" i="9" a="1"/>
  <c r="J90" i="9" s="1"/>
  <c r="J214" i="9" a="1"/>
  <c r="J214" i="9" s="1"/>
  <c r="J128" i="9" a="1"/>
  <c r="J128" i="9" s="1"/>
  <c r="J34" i="9" a="1"/>
  <c r="J34" i="9" s="1"/>
  <c r="J99" i="9" a="1"/>
  <c r="J99" i="9" s="1"/>
  <c r="J258" i="9" a="1"/>
  <c r="J258" i="9" s="1"/>
  <c r="J327" i="9" a="1"/>
  <c r="J327" i="9" s="1"/>
  <c r="J175" i="9" a="1"/>
  <c r="J175" i="9" s="1"/>
  <c r="J10" i="9" a="1"/>
  <c r="J10" i="9" s="1"/>
  <c r="J158" i="9" a="1"/>
  <c r="J158" i="9" s="1"/>
  <c r="J178" i="9" a="1"/>
  <c r="J178" i="9" s="1"/>
  <c r="J115" i="9" a="1"/>
  <c r="J115" i="9" s="1"/>
  <c r="J211" i="9" a="1"/>
  <c r="J211" i="9" s="1"/>
  <c r="J302" i="9" a="1"/>
  <c r="J302" i="9" s="1"/>
  <c r="J207" i="9" a="1"/>
  <c r="J207" i="9" s="1"/>
  <c r="J268" i="9" a="1"/>
  <c r="J268" i="9" s="1"/>
  <c r="J292" i="9" a="1"/>
  <c r="J292" i="9" s="1"/>
  <c r="J206" i="9" a="1"/>
  <c r="J206" i="9" s="1"/>
  <c r="J107" i="9" a="1"/>
  <c r="J107" i="9" s="1"/>
  <c r="J296" i="9" a="1"/>
  <c r="J296" i="9" s="1"/>
  <c r="J238" i="9" a="1"/>
  <c r="J238" i="9" s="1"/>
  <c r="J88" i="9" a="1"/>
  <c r="J88" i="9" s="1"/>
  <c r="J112" i="9" a="1"/>
  <c r="J112" i="9" s="1"/>
  <c r="J241" i="9" a="1"/>
  <c r="J241" i="9" s="1"/>
  <c r="J151" i="9" a="1"/>
  <c r="J151" i="9" s="1"/>
  <c r="J143" i="9" a="1"/>
  <c r="J143" i="9" s="1"/>
  <c r="J116" i="9" a="1"/>
  <c r="J116" i="9" s="1"/>
  <c r="J323" i="9" a="1"/>
  <c r="J323" i="9" s="1"/>
  <c r="J72" i="9" a="1"/>
  <c r="J72" i="9" s="1"/>
  <c r="J69" i="9" a="1"/>
  <c r="J69" i="9" s="1"/>
  <c r="J274" i="9" a="1"/>
  <c r="J274" i="9" s="1"/>
  <c r="J100" i="9" a="1"/>
  <c r="J100" i="9" s="1"/>
  <c r="J310" i="9" a="1"/>
  <c r="J310" i="9" s="1"/>
  <c r="J30" i="9" a="1"/>
  <c r="J30" i="9" s="1"/>
  <c r="J166" i="9" a="1"/>
  <c r="J166" i="9" s="1"/>
  <c r="J213" i="9" a="1"/>
  <c r="J213" i="9" s="1"/>
  <c r="J277" i="9" a="1"/>
  <c r="J277" i="9" s="1"/>
  <c r="J192" i="9" a="1"/>
  <c r="J192" i="9" s="1"/>
  <c r="J236" i="9" a="1"/>
  <c r="J236" i="9" s="1"/>
  <c r="J48" i="9" a="1"/>
  <c r="J48" i="9" s="1"/>
  <c r="J191" i="9" a="1"/>
  <c r="J191" i="9" s="1"/>
  <c r="J199" i="9" a="1"/>
  <c r="J199" i="9" s="1"/>
  <c r="J21" i="9" a="1"/>
  <c r="J21" i="9" s="1"/>
  <c r="J81" i="9" a="1"/>
  <c r="J81" i="9" s="1"/>
  <c r="J222" i="9" a="1"/>
  <c r="J222" i="9" s="1"/>
  <c r="J242" i="9" a="1"/>
  <c r="J242" i="9" s="1"/>
  <c r="J179" i="9" a="1"/>
  <c r="J179" i="9" s="1"/>
  <c r="J280" i="9" a="1"/>
  <c r="J280" i="9" s="1"/>
  <c r="J171" i="9" a="1"/>
  <c r="J171" i="9" s="1"/>
  <c r="J14" i="9" a="1"/>
  <c r="J14" i="9" s="1"/>
  <c r="J23" i="9" a="1"/>
  <c r="J23" i="9" s="1"/>
  <c r="J235" i="9" a="1"/>
  <c r="J235" i="9" s="1"/>
  <c r="J59" i="9" a="1"/>
  <c r="J59" i="9" s="1"/>
  <c r="J271" i="9" a="1"/>
  <c r="J271" i="9" s="1"/>
  <c r="J190" i="9" a="1"/>
  <c r="J190" i="9" s="1"/>
  <c r="J40" i="9" a="1"/>
  <c r="J40" i="9" s="1"/>
  <c r="J225" i="9" a="1"/>
  <c r="J225" i="9" s="1"/>
  <c r="J299" i="9" a="1"/>
  <c r="J299" i="9" s="1"/>
  <c r="J300" i="9" a="1"/>
  <c r="J300" i="9" s="1"/>
  <c r="J215" i="9" a="1"/>
  <c r="J215" i="9" s="1"/>
  <c r="J54" i="9" a="1"/>
  <c r="J54" i="9" s="1"/>
  <c r="J194" i="9" a="1"/>
  <c r="J194" i="9" s="1"/>
  <c r="J227" i="9" a="1"/>
  <c r="J227" i="9" s="1"/>
  <c r="J12" i="9" a="1"/>
  <c r="J12" i="9" s="1"/>
  <c r="J8" i="9" a="1"/>
  <c r="J8" i="9" s="1"/>
  <c r="J47" i="9" a="1"/>
  <c r="J47" i="9" s="1"/>
  <c r="J182" i="9" a="1"/>
  <c r="J182" i="9" s="1"/>
  <c r="J96" i="9" a="1"/>
  <c r="J96" i="9" s="1"/>
  <c r="J334" i="9" a="1"/>
  <c r="J334" i="9" s="1"/>
  <c r="J164" i="9" a="1"/>
  <c r="J164" i="9" s="1"/>
  <c r="J272" i="9" a="1"/>
  <c r="J272" i="9" s="1"/>
  <c r="J66" i="9" a="1"/>
  <c r="J66" i="9" s="1"/>
  <c r="J38" i="9" a="1"/>
  <c r="J38" i="9" s="1"/>
  <c r="J314" i="9" a="1"/>
  <c r="J314" i="9" s="1"/>
  <c r="J224" i="9" a="1"/>
  <c r="J224" i="9" s="1"/>
  <c r="J335" i="9" a="1"/>
  <c r="J335" i="9" s="1"/>
  <c r="J9" i="9" a="1"/>
  <c r="J9" i="9" s="1"/>
  <c r="J45" i="9" a="1"/>
  <c r="J45" i="9" s="1"/>
  <c r="J31" i="9" a="1"/>
  <c r="J31" i="9" s="1"/>
  <c r="J41" i="9" a="1"/>
  <c r="J41" i="9" s="1"/>
  <c r="J248" i="9" a="1"/>
  <c r="J248" i="9" s="1"/>
  <c r="J330" i="9" a="1"/>
  <c r="J330" i="9" s="1"/>
  <c r="J249" i="9" a="1"/>
  <c r="J249" i="9" s="1"/>
  <c r="J101" i="9" a="1"/>
  <c r="J101" i="9" s="1"/>
  <c r="J218" i="9" a="1"/>
  <c r="J218" i="9" s="1"/>
  <c r="J28" i="9" a="1"/>
  <c r="J28" i="9" s="1"/>
  <c r="J216" i="9" a="1"/>
  <c r="J216" i="9" s="1"/>
  <c r="J13" i="9" a="1"/>
  <c r="J13" i="9" s="1"/>
  <c r="J130" i="9" a="1"/>
  <c r="J130" i="9" s="1"/>
  <c r="J118" i="9" a="1"/>
  <c r="J118" i="9" s="1"/>
  <c r="J246" i="9" a="1"/>
  <c r="J246" i="9" s="1"/>
  <c r="J348" i="9" a="1"/>
  <c r="J348" i="9" s="1"/>
  <c r="J127" i="9" a="1"/>
  <c r="J127" i="9" s="1"/>
  <c r="J86" i="9" a="1"/>
  <c r="J86" i="9" s="1"/>
  <c r="J93" i="9" a="1"/>
  <c r="J93" i="9" s="1"/>
  <c r="J61" i="9" a="1"/>
  <c r="J61" i="9" s="1"/>
  <c r="J308" i="9" a="1"/>
  <c r="J308" i="9" s="1"/>
  <c r="J125" i="9" a="1"/>
  <c r="J125" i="9" s="1"/>
  <c r="J160" i="9" a="1"/>
  <c r="J160" i="9" s="1"/>
  <c r="J146" i="9" a="1"/>
  <c r="J146" i="9" s="1"/>
  <c r="J257" i="9" a="1"/>
  <c r="J257" i="9" s="1"/>
  <c r="J138" i="9" a="1"/>
  <c r="J138" i="9" s="1"/>
  <c r="J297" i="9" a="1"/>
  <c r="J297" i="9" s="1"/>
  <c r="J263" i="9" a="1"/>
  <c r="J263" i="9" s="1"/>
  <c r="J205" i="9" a="1"/>
  <c r="J205" i="9" s="1"/>
  <c r="J221" i="9" a="1"/>
  <c r="J221" i="9" s="1"/>
  <c r="J91" i="9" a="1"/>
  <c r="J91" i="9" s="1"/>
  <c r="J180" i="9" a="1"/>
  <c r="J180" i="9" s="1"/>
  <c r="J49" i="9" a="1"/>
  <c r="J49" i="9" s="1"/>
  <c r="J103" i="9" a="1"/>
  <c r="J103" i="9" s="1"/>
  <c r="J210" i="9" a="1"/>
  <c r="J210" i="9" s="1"/>
  <c r="J244" i="9" a="1"/>
  <c r="J244" i="9" s="1"/>
  <c r="J50" i="9" a="1"/>
  <c r="J50" i="9" s="1"/>
  <c r="J181" i="9" a="1"/>
  <c r="J181" i="9" s="1"/>
  <c r="J43" i="9" a="1"/>
  <c r="J43" i="9" s="1"/>
  <c r="J120" i="9" a="1"/>
  <c r="J120" i="9" s="1"/>
  <c r="J141" i="9" a="1"/>
  <c r="J141" i="9" s="1"/>
  <c r="J202" i="9" a="1"/>
  <c r="J202" i="9" s="1"/>
  <c r="J339" i="9" a="1"/>
  <c r="J339" i="9" s="1"/>
  <c r="J276" i="9" a="1"/>
  <c r="J276" i="9" s="1"/>
  <c r="J290" i="9" a="1"/>
  <c r="J290" i="9" s="1"/>
  <c r="J68" i="9" a="1"/>
  <c r="J68" i="9" s="1"/>
  <c r="J108" i="9" a="1"/>
  <c r="J108" i="9" s="1"/>
  <c r="J266" i="9" a="1"/>
  <c r="J266" i="9" s="1"/>
  <c r="J152" i="9" a="1"/>
  <c r="J152" i="9" s="1"/>
  <c r="J58" i="9" a="1"/>
  <c r="J58" i="9" s="1"/>
  <c r="J256" i="9" a="1"/>
  <c r="J256" i="9" s="1"/>
  <c r="J309" i="9" a="1"/>
  <c r="J309" i="9" s="1"/>
  <c r="J123" i="9" a="1"/>
  <c r="J123" i="9" s="1"/>
  <c r="J279" i="9" a="1"/>
  <c r="J279" i="9" s="1"/>
  <c r="J254" i="9" a="1"/>
  <c r="J254" i="9" s="1"/>
  <c r="J156" i="9" a="1"/>
  <c r="J156" i="9" s="1"/>
  <c r="J131" i="9" a="1"/>
  <c r="J131" i="9" s="1"/>
  <c r="J313" i="9" a="1"/>
  <c r="J313" i="9" s="1"/>
  <c r="J270" i="9" a="1"/>
  <c r="J270" i="9" s="1"/>
  <c r="J84" i="9" a="1"/>
  <c r="J84" i="9" s="1"/>
  <c r="J336" i="9" a="1"/>
  <c r="J336" i="9" s="1"/>
  <c r="J294" i="9" a="1"/>
  <c r="J294" i="9" s="1"/>
  <c r="J117" i="9" a="1"/>
  <c r="J117" i="9" s="1"/>
  <c r="J126" i="9" a="1"/>
  <c r="J126" i="9" s="1"/>
  <c r="J245" i="9" a="1"/>
  <c r="J245" i="9" s="1"/>
  <c r="J243" i="9" a="1"/>
  <c r="J243" i="9" s="1"/>
  <c r="J333" i="9" a="1"/>
  <c r="J333" i="9" s="1"/>
  <c r="J82" i="9" a="1"/>
  <c r="J82" i="9" s="1"/>
  <c r="J121" i="9" a="1"/>
  <c r="J121" i="9" s="1"/>
  <c r="J262" i="9" a="1"/>
  <c r="J262" i="9" s="1"/>
  <c r="J185" i="9" a="1"/>
  <c r="J185" i="9" s="1"/>
  <c r="J332" i="9" a="1"/>
  <c r="J332" i="9" s="1"/>
  <c r="J27" i="9" a="1"/>
  <c r="J27" i="9" s="1"/>
  <c r="J92" i="9" a="1"/>
  <c r="J92" i="9" s="1"/>
  <c r="J114" i="13" a="1"/>
  <c r="J114" i="13" s="1"/>
  <c r="J19" i="13" a="1"/>
  <c r="J19" i="13" s="1"/>
  <c r="J266" i="12" a="1"/>
  <c r="J266" i="12" s="1"/>
  <c r="J304" i="12" a="1"/>
  <c r="J304" i="12" s="1"/>
  <c r="J318" i="12" a="1"/>
  <c r="J318" i="12" s="1"/>
  <c r="J156" i="12" a="1"/>
  <c r="J156" i="12" s="1"/>
  <c r="J297" i="12" a="1"/>
  <c r="J297" i="12" s="1"/>
  <c r="J97" i="12" a="1"/>
  <c r="J97" i="12" s="1"/>
  <c r="J272" i="12" a="1"/>
  <c r="J272" i="12" s="1"/>
  <c r="J181" i="12" a="1"/>
  <c r="J181" i="12" s="1"/>
  <c r="J123" i="12" a="1"/>
  <c r="J123" i="12" s="1"/>
  <c r="J180" i="12" a="1"/>
  <c r="J180" i="12" s="1"/>
  <c r="J38" i="12" a="1"/>
  <c r="J38" i="12" s="1"/>
  <c r="J107" i="12" a="1"/>
  <c r="J107" i="12" s="1"/>
  <c r="J298" i="12" a="1"/>
  <c r="J298" i="12" s="1"/>
  <c r="J253" i="12" a="1"/>
  <c r="J253" i="12" s="1"/>
  <c r="J206" i="12" a="1"/>
  <c r="J206" i="12" s="1"/>
  <c r="J274" i="12" a="1"/>
  <c r="J274" i="12" s="1"/>
  <c r="J126" i="12" a="1"/>
  <c r="J126" i="12" s="1"/>
  <c r="J220" i="12" a="1"/>
  <c r="J220" i="12" s="1"/>
  <c r="J78" i="12" a="1"/>
  <c r="J78" i="12" s="1"/>
  <c r="J128" i="12" a="1"/>
  <c r="J128" i="12" s="1"/>
  <c r="J271" i="12" a="1"/>
  <c r="J271" i="12" s="1"/>
  <c r="J26" i="12" a="1"/>
  <c r="J26" i="12" s="1"/>
  <c r="J91" i="12" a="1"/>
  <c r="J91" i="12" s="1"/>
  <c r="J133" i="12" a="1"/>
  <c r="J133" i="12" s="1"/>
  <c r="J262" i="12" a="1"/>
  <c r="J262" i="12" s="1"/>
  <c r="J350" i="12" a="1"/>
  <c r="J350" i="12" s="1"/>
  <c r="J22" i="12" a="1"/>
  <c r="J22" i="12" s="1"/>
  <c r="J94" i="12" a="1"/>
  <c r="J94" i="12" s="1"/>
  <c r="J119" i="12" a="1"/>
  <c r="J119" i="12" s="1"/>
  <c r="J188" i="12" a="1"/>
  <c r="J188" i="12" s="1"/>
  <c r="J290" i="12" a="1"/>
  <c r="J290" i="12" s="1"/>
  <c r="J177" i="12" a="1"/>
  <c r="J177" i="12" s="1"/>
  <c r="J34" i="12" a="1"/>
  <c r="J34" i="12" s="1"/>
  <c r="J63" i="12" a="1"/>
  <c r="J63" i="12" s="1"/>
  <c r="J105" i="12" a="1"/>
  <c r="J105" i="12" s="1"/>
  <c r="J162" i="12" a="1"/>
  <c r="J162" i="12" s="1"/>
  <c r="J299" i="12" a="1"/>
  <c r="J299" i="12" s="1"/>
  <c r="J348" i="12" a="1"/>
  <c r="J348" i="12" s="1"/>
  <c r="J182" i="12" a="1"/>
  <c r="J182" i="12" s="1"/>
  <c r="J121" i="12" a="1"/>
  <c r="J121" i="12" s="1"/>
  <c r="J130" i="12" a="1"/>
  <c r="J130" i="12" s="1"/>
  <c r="J329" i="12" a="1"/>
  <c r="J329" i="12" s="1"/>
  <c r="J150" i="12" a="1"/>
  <c r="J150" i="12" s="1"/>
  <c r="J235" i="12" a="1"/>
  <c r="J235" i="12" s="1"/>
  <c r="J281" i="12" a="1"/>
  <c r="J281" i="12" s="1"/>
  <c r="J291" i="12" a="1"/>
  <c r="J291" i="12" s="1"/>
  <c r="J323" i="12" a="1"/>
  <c r="J323" i="12" s="1"/>
  <c r="J43" i="12" a="1"/>
  <c r="J43" i="12" s="1"/>
  <c r="J327" i="12" a="1"/>
  <c r="J327" i="12" s="1"/>
  <c r="J265" i="12" a="1"/>
  <c r="J265" i="12" s="1"/>
  <c r="J340" i="12" a="1"/>
  <c r="J340" i="12" s="1"/>
  <c r="J42" i="12" a="1"/>
  <c r="J42" i="12" s="1"/>
  <c r="J195" i="12" a="1"/>
  <c r="J195" i="12" s="1"/>
  <c r="J278" i="12" a="1"/>
  <c r="J278" i="12" s="1"/>
  <c r="J170" i="12" a="1"/>
  <c r="J170" i="12" s="1"/>
  <c r="J247" i="12" a="1"/>
  <c r="J247" i="12" s="1"/>
  <c r="J349" i="12" a="1"/>
  <c r="J349" i="12" s="1"/>
  <c r="J66" i="12" a="1"/>
  <c r="J66" i="12" s="1"/>
  <c r="J90" i="12" a="1"/>
  <c r="J90" i="12" s="1"/>
  <c r="J152" i="12" a="1"/>
  <c r="J152" i="12" s="1"/>
  <c r="J246" i="12" a="1"/>
  <c r="J246" i="12" s="1"/>
  <c r="J320" i="12" a="1"/>
  <c r="J320" i="12" s="1"/>
  <c r="J226" i="12" a="1"/>
  <c r="J226" i="12" s="1"/>
  <c r="J17" i="12" a="1"/>
  <c r="J17" i="12" s="1"/>
  <c r="J98" i="12" a="1"/>
  <c r="J98" i="12" s="1"/>
  <c r="J255" i="12" a="1"/>
  <c r="J255" i="12" s="1"/>
  <c r="J331" i="12" a="1"/>
  <c r="J331" i="12" s="1"/>
  <c r="J153" i="12" a="1"/>
  <c r="J153" i="12" s="1"/>
  <c r="J243" i="12" a="1"/>
  <c r="J243" i="12" s="1"/>
  <c r="J164" i="12" a="1"/>
  <c r="J164" i="12" s="1"/>
  <c r="J137" i="12" a="1"/>
  <c r="J137" i="12" s="1"/>
  <c r="J210" i="12" a="1"/>
  <c r="J210" i="12" s="1"/>
  <c r="J319" i="12" a="1"/>
  <c r="J319" i="12" s="1"/>
  <c r="J197" i="12" a="1"/>
  <c r="J197" i="12" s="1"/>
  <c r="J52" i="12" a="1"/>
  <c r="J52" i="12" s="1"/>
  <c r="J11" i="12" a="1"/>
  <c r="J11" i="12" s="1"/>
  <c r="J46" i="12" a="1"/>
  <c r="J46" i="12" s="1"/>
  <c r="J88" i="12" a="1"/>
  <c r="J88" i="12" s="1"/>
  <c r="J231" i="12" a="1"/>
  <c r="J231" i="12" s="1"/>
  <c r="J259" i="12" a="1"/>
  <c r="J259" i="12" s="1"/>
  <c r="J237" i="12" a="1"/>
  <c r="J237" i="12" s="1"/>
  <c r="J117" i="12" a="1"/>
  <c r="J117" i="12" s="1"/>
  <c r="J209" i="12" a="1"/>
  <c r="J209" i="12" s="1"/>
  <c r="J28" i="12" a="1"/>
  <c r="J28" i="12" s="1"/>
  <c r="J39" i="12" a="1"/>
  <c r="J39" i="12" s="1"/>
  <c r="J242" i="12" a="1"/>
  <c r="J242" i="12" s="1"/>
  <c r="J204" i="12" a="1"/>
  <c r="J204" i="12" s="1"/>
  <c r="J313" i="12" a="1"/>
  <c r="J313" i="12" s="1"/>
  <c r="J67" i="12" a="1"/>
  <c r="J67" i="12" s="1"/>
  <c r="J174" i="12" a="1"/>
  <c r="J174" i="12" s="1"/>
  <c r="J324" i="12" a="1"/>
  <c r="J324" i="12" s="1"/>
  <c r="J77" i="12" a="1"/>
  <c r="J77" i="12" s="1"/>
  <c r="J106" i="12" a="1"/>
  <c r="J106" i="12" s="1"/>
  <c r="J248" i="12" a="1"/>
  <c r="J248" i="12" s="1"/>
  <c r="J336" i="12" a="1"/>
  <c r="J336" i="12" s="1"/>
  <c r="J303" i="12" a="1"/>
  <c r="J303" i="12" s="1"/>
  <c r="J135" i="12" a="1"/>
  <c r="J135" i="12" s="1"/>
  <c r="J225" i="12" a="1"/>
  <c r="J225" i="12" s="1"/>
  <c r="J9" i="12" a="1"/>
  <c r="J9" i="12" s="1"/>
  <c r="J175" i="12" a="1"/>
  <c r="J175" i="12" s="1"/>
  <c r="J258" i="12" a="1"/>
  <c r="J258" i="12" s="1"/>
  <c r="J8" i="12" a="1"/>
  <c r="J8" i="12" s="1"/>
  <c r="J140" i="12" a="1"/>
  <c r="J140" i="12" s="1"/>
  <c r="J288" i="12" a="1"/>
  <c r="J288" i="12" s="1"/>
  <c r="J62" i="12" a="1"/>
  <c r="J62" i="12" s="1"/>
  <c r="J36" i="12" a="1"/>
  <c r="J36" i="12" s="1"/>
  <c r="J69" i="12" a="1"/>
  <c r="J69" i="12" s="1"/>
  <c r="J218" i="12" a="1"/>
  <c r="J218" i="12" s="1"/>
  <c r="J300" i="12" a="1"/>
  <c r="J300" i="12" s="1"/>
  <c r="J116" i="12" a="1"/>
  <c r="J116" i="12" s="1"/>
  <c r="J269" i="12" a="1"/>
  <c r="J269" i="12" s="1"/>
  <c r="J345" i="12" a="1"/>
  <c r="J345" i="12" s="1"/>
  <c r="J158" i="12" a="1"/>
  <c r="J158" i="12" s="1"/>
  <c r="J250" i="12" a="1"/>
  <c r="J250" i="12" s="1"/>
  <c r="J215" i="12" a="1"/>
  <c r="J215" i="12" s="1"/>
  <c r="J214" i="12" a="1"/>
  <c r="J214" i="12" s="1"/>
  <c r="J347" i="12" a="1"/>
  <c r="J347" i="12" s="1"/>
  <c r="J239" i="12" a="1"/>
  <c r="J239" i="12" s="1"/>
  <c r="J33" i="12" a="1"/>
  <c r="J33" i="12" s="1"/>
  <c r="J190" i="12" a="1"/>
  <c r="J190" i="12" s="1"/>
  <c r="J267" i="12" a="1"/>
  <c r="J267" i="12" s="1"/>
  <c r="J321" i="12" a="1"/>
  <c r="J321" i="12" s="1"/>
  <c r="J183" i="12" a="1"/>
  <c r="J183" i="12" s="1"/>
  <c r="J58" i="12" a="1"/>
  <c r="J58" i="12" s="1"/>
  <c r="J169" i="12" a="1"/>
  <c r="J169" i="12" s="1"/>
  <c r="J165" i="12" a="1"/>
  <c r="J165" i="12" s="1"/>
  <c r="J86" i="12" a="1"/>
  <c r="J86" i="12" s="1"/>
  <c r="J129" i="12" a="1"/>
  <c r="J129" i="12" s="1"/>
  <c r="J76" i="12" a="1"/>
  <c r="J76" i="12" s="1"/>
  <c r="J138" i="12" a="1"/>
  <c r="J138" i="12" s="1"/>
  <c r="J211" i="12" a="1"/>
  <c r="J211" i="12" s="1"/>
  <c r="J305" i="12" a="1"/>
  <c r="J305" i="12" s="1"/>
  <c r="J187" i="12" a="1"/>
  <c r="J187" i="12" s="1"/>
  <c r="J51" i="12" a="1"/>
  <c r="J51" i="12" s="1"/>
  <c r="J201" i="12" a="1"/>
  <c r="J201" i="12" s="1"/>
  <c r="J286" i="12" a="1"/>
  <c r="J286" i="12" s="1"/>
  <c r="J338" i="12" a="1"/>
  <c r="J338" i="12" s="1"/>
  <c r="J310" i="12" a="1"/>
  <c r="J310" i="12" s="1"/>
  <c r="J23" i="12" a="1"/>
  <c r="J23" i="12" s="1"/>
  <c r="J65" i="12" a="1"/>
  <c r="J65" i="12" s="1"/>
  <c r="J196" i="12" a="1"/>
  <c r="J196" i="12" s="1"/>
  <c r="J344" i="12" a="1"/>
  <c r="J344" i="12" s="1"/>
  <c r="J35" i="12" a="1"/>
  <c r="J35" i="12" s="1"/>
  <c r="J100" i="12" a="1"/>
  <c r="J100" i="12" s="1"/>
  <c r="J139" i="12" a="1"/>
  <c r="J139" i="12" s="1"/>
  <c r="J270" i="12" a="1"/>
  <c r="J270" i="12" s="1"/>
  <c r="J142" i="12" a="1"/>
  <c r="J142" i="12" s="1"/>
  <c r="J80" i="12" a="1"/>
  <c r="J80" i="12" s="1"/>
  <c r="J45" i="12" a="1"/>
  <c r="J45" i="12" s="1"/>
  <c r="J74" i="12" a="1"/>
  <c r="J74" i="12" s="1"/>
  <c r="J224" i="12" a="1"/>
  <c r="J224" i="12" s="1"/>
  <c r="J307" i="12" a="1"/>
  <c r="J307" i="12" s="1"/>
  <c r="J295" i="12" a="1"/>
  <c r="J295" i="12" s="1"/>
  <c r="J143" i="12" a="1"/>
  <c r="J143" i="12" s="1"/>
  <c r="J208" i="12" a="1"/>
  <c r="J208" i="12" s="1"/>
  <c r="J15" i="12" a="1"/>
  <c r="J15" i="12" s="1"/>
  <c r="J176" i="12" a="1"/>
  <c r="J176" i="12" s="1"/>
  <c r="J16" i="12" a="1"/>
  <c r="J16" i="12" s="1"/>
  <c r="J10" i="12" a="1"/>
  <c r="J10" i="12" s="1"/>
  <c r="J21" i="12" a="1"/>
  <c r="J21" i="12" s="1"/>
  <c r="J81" i="12" a="1"/>
  <c r="J81" i="12" s="1"/>
  <c r="J68" i="12" a="1"/>
  <c r="J68" i="12" s="1"/>
  <c r="J132" i="12" a="1"/>
  <c r="J132" i="12" s="1"/>
  <c r="J89" i="12" a="1"/>
  <c r="J89" i="12" s="1"/>
  <c r="J157" i="12" a="1"/>
  <c r="J157" i="12" s="1"/>
  <c r="J232" i="12" a="1"/>
  <c r="J232" i="12" s="1"/>
  <c r="J332" i="12" a="1"/>
  <c r="J332" i="12" s="1"/>
  <c r="J122" i="12" a="1"/>
  <c r="J122" i="12" s="1"/>
  <c r="J273" i="12" a="1"/>
  <c r="J273" i="12" s="1"/>
  <c r="J166" i="12" a="1"/>
  <c r="J166" i="12" s="1"/>
  <c r="J115" i="12" a="1"/>
  <c r="J115" i="12" s="1"/>
  <c r="J256" i="12" a="1"/>
  <c r="J256" i="12" s="1"/>
  <c r="J342" i="12" a="1"/>
  <c r="J342" i="12" s="1"/>
  <c r="J296" i="12" a="1"/>
  <c r="J296" i="12" s="1"/>
  <c r="J75" i="12" a="1"/>
  <c r="J75" i="12" s="1"/>
  <c r="J49" i="12" a="1"/>
  <c r="J49" i="12" s="1"/>
  <c r="J87" i="12" a="1"/>
  <c r="J87" i="12" s="1"/>
  <c r="J134" i="12" a="1"/>
  <c r="J134" i="12" s="1"/>
  <c r="J285" i="12" a="1"/>
  <c r="J285" i="12" s="1"/>
  <c r="J148" i="12" a="1"/>
  <c r="J148" i="12" s="1"/>
  <c r="J99" i="12" a="1"/>
  <c r="J99" i="12" s="1"/>
  <c r="J178" i="12" a="1"/>
  <c r="J178" i="12" s="1"/>
  <c r="J261" i="12" a="1"/>
  <c r="J261" i="12" s="1"/>
  <c r="J326" i="12" a="1"/>
  <c r="J326" i="12" s="1"/>
  <c r="J238" i="12" a="1"/>
  <c r="J238" i="12" s="1"/>
  <c r="J44" i="12" a="1"/>
  <c r="J44" i="12" s="1"/>
  <c r="J109" i="12" a="1"/>
  <c r="J109" i="12" s="1"/>
  <c r="J147" i="12" a="1"/>
  <c r="J147" i="12" s="1"/>
  <c r="J277" i="12" a="1"/>
  <c r="J277" i="12" s="1"/>
  <c r="J151" i="12" a="1"/>
  <c r="J151" i="12" s="1"/>
  <c r="J173" i="12" a="1"/>
  <c r="J173" i="12" s="1"/>
  <c r="J194" i="12" a="1"/>
  <c r="J194" i="12" s="1"/>
  <c r="J251" i="12" a="1"/>
  <c r="J251" i="12" s="1"/>
  <c r="J172" i="12" a="1"/>
  <c r="J172" i="12" s="1"/>
  <c r="J59" i="12" a="1"/>
  <c r="J59" i="12" s="1"/>
  <c r="J64" i="12" a="1"/>
  <c r="J64" i="12" s="1"/>
  <c r="J101" i="12" a="1"/>
  <c r="J101" i="12" s="1"/>
  <c r="J125" i="12" a="1"/>
  <c r="J125" i="12" s="1"/>
  <c r="J102" i="12" a="1"/>
  <c r="J102" i="12" s="1"/>
  <c r="J127" i="12" a="1"/>
  <c r="J127" i="12" s="1"/>
  <c r="J227" i="12" a="1"/>
  <c r="J227" i="12" s="1"/>
  <c r="J282" i="12" a="1"/>
  <c r="J282" i="12" s="1"/>
  <c r="J12" i="12" a="1"/>
  <c r="J12" i="12" s="1"/>
  <c r="J47" i="12" a="1"/>
  <c r="J47" i="12" s="1"/>
  <c r="J185" i="12" a="1"/>
  <c r="J185" i="12" s="1"/>
  <c r="J330" i="12" a="1"/>
  <c r="J330" i="12" s="1"/>
  <c r="J217" i="12" a="1"/>
  <c r="J217" i="12" s="1"/>
  <c r="J223" i="12" a="1"/>
  <c r="J223" i="12" s="1"/>
  <c r="J312" i="12" a="1"/>
  <c r="J312" i="12" s="1"/>
  <c r="J199" i="12" a="1"/>
  <c r="J199" i="12" s="1"/>
  <c r="J104" i="12" a="1"/>
  <c r="J104" i="12" s="1"/>
  <c r="J57" i="12" a="1"/>
  <c r="J57" i="12" s="1"/>
  <c r="J113" i="12" a="1"/>
  <c r="J113" i="12" s="1"/>
  <c r="J179" i="12" a="1"/>
  <c r="J179" i="12" s="1"/>
  <c r="J276" i="12" a="1"/>
  <c r="J276" i="12" s="1"/>
  <c r="J168" i="12" a="1"/>
  <c r="J168" i="12" s="1"/>
  <c r="J29" i="12" a="1"/>
  <c r="J29" i="12" s="1"/>
  <c r="J30" i="12" a="1"/>
  <c r="J30" i="12" s="1"/>
  <c r="J205" i="12" a="1"/>
  <c r="J205" i="12" s="1"/>
  <c r="J287" i="12" a="1"/>
  <c r="J287" i="12" s="1"/>
  <c r="J13" i="12" a="1"/>
  <c r="J13" i="12" s="1"/>
  <c r="J149" i="12" a="1"/>
  <c r="J149" i="12" s="1"/>
  <c r="J294" i="12" a="1"/>
  <c r="J294" i="12" s="1"/>
  <c r="J108" i="12" a="1"/>
  <c r="J108" i="12" s="1"/>
  <c r="J186" i="12" a="1"/>
  <c r="J186" i="12" s="1"/>
  <c r="J275" i="12" a="1"/>
  <c r="J275" i="12" s="1"/>
  <c r="J334" i="12" a="1"/>
  <c r="J334" i="12" s="1"/>
  <c r="J245" i="12" a="1"/>
  <c r="J245" i="12" s="1"/>
  <c r="J184" i="12" a="1"/>
  <c r="J184" i="12" s="1"/>
  <c r="J221" i="12" a="1"/>
  <c r="J221" i="12" s="1"/>
  <c r="J322" i="12" a="1"/>
  <c r="J322" i="12" s="1"/>
  <c r="J264" i="12" a="1"/>
  <c r="J264" i="12" s="1"/>
  <c r="J55" i="12" a="1"/>
  <c r="J55" i="12" s="1"/>
  <c r="J268" i="12" a="1"/>
  <c r="J268" i="12" s="1"/>
  <c r="J241" i="12" a="1"/>
  <c r="J241" i="12" s="1"/>
  <c r="J249" i="12" a="1"/>
  <c r="J249" i="12" s="1"/>
  <c r="J120" i="12" a="1"/>
  <c r="J120" i="12" s="1"/>
  <c r="J328" i="12" a="1"/>
  <c r="J328" i="12" s="1"/>
  <c r="J200" i="12" a="1"/>
  <c r="J200" i="12" s="1"/>
  <c r="J192" i="12" a="1"/>
  <c r="J192" i="12" s="1"/>
  <c r="J31" i="12" a="1"/>
  <c r="J31" i="12" s="1"/>
  <c r="J73" i="12" a="1"/>
  <c r="J73" i="12" s="1"/>
  <c r="J111" i="12" a="1"/>
  <c r="J111" i="12" s="1"/>
  <c r="J263" i="12" a="1"/>
  <c r="J263" i="12" s="1"/>
  <c r="J82" i="12" a="1"/>
  <c r="J82" i="12" s="1"/>
  <c r="J346" i="12" a="1"/>
  <c r="J346" i="12" s="1"/>
  <c r="J131" i="12" a="1"/>
  <c r="J131" i="12" s="1"/>
  <c r="J280" i="12" a="1"/>
  <c r="J280" i="12" s="1"/>
  <c r="J145" i="12" a="1"/>
  <c r="J145" i="12" s="1"/>
  <c r="J61" i="12" a="1"/>
  <c r="J61" i="12" s="1"/>
  <c r="J229" i="12" a="1"/>
  <c r="J229" i="12" s="1"/>
  <c r="J317" i="12" a="1"/>
  <c r="J317" i="12" s="1"/>
  <c r="J144" i="12" a="1"/>
  <c r="J144" i="12" s="1"/>
  <c r="J236" i="12" a="1"/>
  <c r="J236" i="12" s="1"/>
  <c r="J85" i="12" a="1"/>
  <c r="J85" i="12" s="1"/>
  <c r="J14" i="12" a="1"/>
  <c r="J14" i="12" s="1"/>
  <c r="J325" i="12" a="1"/>
  <c r="J325" i="12" s="1"/>
  <c r="J32" i="12" a="1"/>
  <c r="J32" i="12" s="1"/>
  <c r="J70" i="12" a="1"/>
  <c r="J70" i="12" s="1"/>
  <c r="J213" i="12" a="1"/>
  <c r="J213" i="12" s="1"/>
  <c r="J228" i="12" a="1"/>
  <c r="J228" i="12" s="1"/>
  <c r="J301" i="12" a="1"/>
  <c r="J301" i="12" s="1"/>
  <c r="J19" i="12" a="1"/>
  <c r="J19" i="12" s="1"/>
  <c r="J154" i="12" a="1"/>
  <c r="J154" i="12" s="1"/>
  <c r="J302" i="12" a="1"/>
  <c r="J302" i="12" s="1"/>
  <c r="J53" i="12" a="1"/>
  <c r="J53" i="12" s="1"/>
  <c r="J114" i="12" a="1"/>
  <c r="J114" i="12" s="1"/>
  <c r="J161" i="12" a="1"/>
  <c r="J161" i="12" s="1"/>
  <c r="J284" i="12" a="1"/>
  <c r="J284" i="12" s="1"/>
  <c r="J160" i="12" a="1"/>
  <c r="J160" i="12" s="1"/>
  <c r="J92" i="12" a="1"/>
  <c r="J92" i="12" s="1"/>
  <c r="J20" i="12" a="1"/>
  <c r="J20" i="12" s="1"/>
  <c r="J191" i="12" a="1"/>
  <c r="J191" i="12" s="1"/>
  <c r="J207" i="12" a="1"/>
  <c r="J207" i="12" s="1"/>
  <c r="J155" i="12" a="1"/>
  <c r="J155" i="12" s="1"/>
  <c r="J219" i="12" a="1"/>
  <c r="J219" i="12" s="1"/>
  <c r="J240" i="12" a="1"/>
  <c r="J240" i="12" s="1"/>
  <c r="J222" i="12" a="1"/>
  <c r="J222" i="12" s="1"/>
  <c r="J230" i="12" a="1"/>
  <c r="J230" i="12" s="1"/>
  <c r="J309" i="12" a="1"/>
  <c r="J309" i="12" s="1"/>
  <c r="J212" i="12" a="1"/>
  <c r="J212" i="12" s="1"/>
  <c r="J103" i="12" a="1"/>
  <c r="J103" i="12" s="1"/>
  <c r="J163" i="12" a="1"/>
  <c r="J163" i="12" s="1"/>
  <c r="J40" i="12" a="1"/>
  <c r="J40" i="12" s="1"/>
  <c r="J50" i="12" a="1"/>
  <c r="J50" i="12" s="1"/>
  <c r="J279" i="12" a="1"/>
  <c r="J279" i="12" s="1"/>
  <c r="J95" i="12" a="1"/>
  <c r="J95" i="12" s="1"/>
  <c r="J337" i="12" a="1"/>
  <c r="J337" i="12" s="1"/>
  <c r="J293" i="12" a="1"/>
  <c r="J293" i="12" s="1"/>
  <c r="J292" i="12" a="1"/>
  <c r="J292" i="12" s="1"/>
  <c r="J84" i="12" a="1"/>
  <c r="J84" i="12" s="1"/>
  <c r="J72" i="12" a="1"/>
  <c r="J72" i="12" s="1"/>
  <c r="J18" i="12" a="1"/>
  <c r="J18" i="12" s="1"/>
  <c r="J341" i="12" a="1"/>
  <c r="J341" i="12" s="1"/>
  <c r="J146" i="12" a="1"/>
  <c r="J146" i="12" s="1"/>
  <c r="J83" i="12" a="1"/>
  <c r="J83" i="12" s="1"/>
  <c r="J202" i="12" a="1"/>
  <c r="J202" i="12" s="1"/>
  <c r="J159" i="12" a="1"/>
  <c r="J159" i="12" s="1"/>
  <c r="J24" i="12" a="1"/>
  <c r="J24" i="12" s="1"/>
  <c r="J252" i="12" a="1"/>
  <c r="J252" i="12" s="1"/>
  <c r="J260" i="12" a="1"/>
  <c r="J260" i="12" s="1"/>
  <c r="J37" i="12" a="1"/>
  <c r="J37" i="12" s="1"/>
  <c r="J189" i="12" a="1"/>
  <c r="J189" i="12" s="1"/>
  <c r="J234" i="12" a="1"/>
  <c r="J234" i="12" s="1"/>
  <c r="J203" i="12" a="1"/>
  <c r="J203" i="12" s="1"/>
  <c r="J283" i="12" a="1"/>
  <c r="J283" i="12" s="1"/>
  <c r="J289" i="12" a="1"/>
  <c r="J289" i="12" s="1"/>
  <c r="J306" i="12" a="1"/>
  <c r="J306" i="12" s="1"/>
  <c r="J233" i="12" a="1"/>
  <c r="J233" i="12" s="1"/>
  <c r="J335" i="12" a="1"/>
  <c r="J335" i="12" s="1"/>
  <c r="J48" i="12" a="1"/>
  <c r="J48" i="12" s="1"/>
  <c r="J136" i="12" a="1"/>
  <c r="J136" i="12" s="1"/>
  <c r="J25" i="12" a="1"/>
  <c r="J25" i="12" s="1"/>
  <c r="J93" i="12" a="1"/>
  <c r="J93" i="12" s="1"/>
  <c r="J339" i="12" a="1"/>
  <c r="J339" i="12" s="1"/>
  <c r="J141" i="12" a="1"/>
  <c r="J141" i="12" s="1"/>
  <c r="J198" i="12" a="1"/>
  <c r="J198" i="12" s="1"/>
  <c r="J171" i="12" a="1"/>
  <c r="J171" i="12" s="1"/>
  <c r="J257" i="12" a="1"/>
  <c r="J257" i="12" s="1"/>
  <c r="J343" i="12" a="1"/>
  <c r="J343" i="12" s="1"/>
  <c r="J311" i="12" a="1"/>
  <c r="J311" i="12" s="1"/>
  <c r="J60" i="12" a="1"/>
  <c r="J60" i="12" s="1"/>
  <c r="J79" i="12" a="1"/>
  <c r="J79" i="12" s="1"/>
  <c r="J110" i="12" a="1"/>
  <c r="J110" i="12" s="1"/>
  <c r="J254" i="12" a="1"/>
  <c r="J254" i="12" s="1"/>
  <c r="J244" i="12" a="1"/>
  <c r="J244" i="12" s="1"/>
  <c r="J27" i="12" a="1"/>
  <c r="J27" i="12" s="1"/>
  <c r="J54" i="12" a="1"/>
  <c r="J54" i="12" s="1"/>
  <c r="J41" i="12" a="1"/>
  <c r="J41" i="12" s="1"/>
  <c r="J118" i="12" a="1"/>
  <c r="J118" i="12" s="1"/>
  <c r="J315" i="12" a="1"/>
  <c r="J315" i="12" s="1"/>
  <c r="J333" i="12" a="1"/>
  <c r="J333" i="12" s="1"/>
  <c r="J314" i="12" a="1"/>
  <c r="J314" i="12" s="1"/>
  <c r="J308" i="12" a="1"/>
  <c r="J308" i="12" s="1"/>
  <c r="J316" i="12" a="1"/>
  <c r="J316" i="12" s="1"/>
  <c r="J56" i="12" a="1"/>
  <c r="J56" i="12" s="1"/>
  <c r="J96" i="12" a="1"/>
  <c r="J96" i="12" s="1"/>
  <c r="J71" i="12" a="1"/>
  <c r="J71" i="12" s="1"/>
  <c r="J124" i="12" a="1"/>
  <c r="J124" i="12" s="1"/>
  <c r="J167" i="12" a="1"/>
  <c r="J167" i="12" s="1"/>
  <c r="J272" i="8" a="1"/>
  <c r="J272" i="8" s="1"/>
  <c r="J112" i="12" a="1"/>
  <c r="J112" i="12" s="1"/>
  <c r="J51" i="13" a="1"/>
  <c r="J51" i="13" s="1"/>
  <c r="J82" i="7" a="1"/>
  <c r="J82" i="7" s="1"/>
  <c r="J288" i="10" a="1"/>
  <c r="J288" i="10" s="1"/>
  <c r="J232" i="13" a="1"/>
  <c r="J232" i="13" s="1"/>
  <c r="J194" i="13" a="1"/>
  <c r="J194" i="13" s="1"/>
  <c r="J193" i="12" a="1"/>
  <c r="J193" i="12" s="1"/>
  <c r="J186" i="7" a="1"/>
  <c r="J186" i="7" s="1"/>
  <c r="J309" i="7" a="1"/>
  <c r="J309" i="7" s="1"/>
  <c r="J223" i="7" a="1"/>
  <c r="J223" i="7" s="1"/>
  <c r="J77" i="7" a="1"/>
  <c r="J77" i="7" s="1"/>
  <c r="J297" i="7" a="1"/>
  <c r="J297" i="7" s="1"/>
  <c r="J268" i="7" a="1"/>
  <c r="J268" i="7" s="1"/>
  <c r="J121" i="7" a="1"/>
  <c r="J121" i="7" s="1"/>
  <c r="J287" i="7" a="1"/>
  <c r="J287" i="7" s="1"/>
  <c r="J124" i="7" a="1"/>
  <c r="J124" i="7" s="1"/>
  <c r="J241" i="13" a="1"/>
  <c r="J241" i="13" s="1"/>
  <c r="J227" i="13" a="1"/>
  <c r="J227" i="13" s="1"/>
  <c r="J92" i="13" a="1"/>
  <c r="J92" i="13" s="1"/>
  <c r="J123" i="13" a="1"/>
  <c r="J123" i="13" s="1"/>
  <c r="J289" i="13" a="1"/>
  <c r="J289" i="13" s="1"/>
  <c r="J269" i="7" a="1"/>
  <c r="J269" i="7" s="1"/>
  <c r="J189" i="7" a="1"/>
  <c r="J189" i="7" s="1"/>
  <c r="J9" i="8" a="1"/>
  <c r="J9" i="8" s="1"/>
  <c r="J11" i="7" a="1"/>
  <c r="J11" i="7" s="1"/>
  <c r="J86" i="7" a="1"/>
  <c r="J86" i="7" s="1"/>
  <c r="J251" i="8" a="1"/>
  <c r="J251" i="8" s="1"/>
  <c r="J235" i="7" a="1"/>
  <c r="J235" i="7" s="1"/>
  <c r="J60" i="7" a="1"/>
  <c r="J60" i="7" s="1"/>
  <c r="J148" i="7" a="1"/>
  <c r="J148" i="7" s="1"/>
  <c r="J314" i="7" a="1"/>
  <c r="J314" i="7" s="1"/>
  <c r="J152" i="7" a="1"/>
  <c r="J152" i="7" s="1"/>
  <c r="J317" i="7" a="1"/>
  <c r="J317" i="7" s="1"/>
  <c r="J185" i="13" a="1"/>
  <c r="J185" i="13" s="1"/>
  <c r="J76" i="13" a="1"/>
  <c r="J76" i="13" s="1"/>
  <c r="J124" i="13" a="1"/>
  <c r="J124" i="13" s="1"/>
  <c r="J344" i="13" a="1"/>
  <c r="J344" i="13" s="1"/>
  <c r="J14" i="7" a="1"/>
  <c r="J14" i="7" s="1"/>
  <c r="J250" i="7" a="1"/>
  <c r="J250" i="7" s="1"/>
  <c r="J233" i="7" a="1"/>
  <c r="J233" i="7" s="1"/>
  <c r="J132" i="7" a="1"/>
  <c r="J132" i="7" s="1"/>
  <c r="J212" i="7" a="1"/>
  <c r="J212" i="7" s="1"/>
  <c r="J42" i="7" a="1"/>
  <c r="J42" i="7" s="1"/>
  <c r="J216" i="7" a="1"/>
  <c r="J216" i="7" s="1"/>
  <c r="J68" i="13" a="1"/>
  <c r="J68" i="13" s="1"/>
  <c r="J34" i="13" a="1"/>
  <c r="J34" i="13" s="1"/>
  <c r="J238" i="13" a="1"/>
  <c r="J238" i="13" s="1"/>
  <c r="J160" i="13" a="1"/>
  <c r="J160" i="13" s="1"/>
  <c r="J90" i="7" a="1"/>
  <c r="J90" i="7" s="1"/>
  <c r="J253" i="7" a="1"/>
  <c r="J253" i="7" s="1"/>
  <c r="J304" i="6" a="1"/>
  <c r="J304" i="6" s="1"/>
  <c r="J162" i="7" a="1"/>
  <c r="J162" i="7" s="1"/>
  <c r="J283" i="7" a="1"/>
  <c r="J283" i="7" s="1"/>
  <c r="J276" i="7" a="1"/>
  <c r="J276" i="7" s="1"/>
  <c r="J100" i="7" a="1"/>
  <c r="J100" i="7" s="1"/>
  <c r="J280" i="7" a="1"/>
  <c r="J280" i="7" s="1"/>
  <c r="J290" i="8" a="1"/>
  <c r="J290" i="8" s="1"/>
  <c r="J29" i="13" a="1"/>
  <c r="J29" i="13" s="1"/>
  <c r="J134" i="13" a="1"/>
  <c r="J134" i="13" s="1"/>
  <c r="J94" i="13" a="1"/>
  <c r="J94" i="13" s="1"/>
  <c r="J205" i="7" a="1"/>
  <c r="J205" i="7" s="1"/>
  <c r="J175" i="6" a="1"/>
  <c r="J175" i="6" s="1"/>
  <c r="J22" i="7" a="1"/>
  <c r="J22" i="7" s="1"/>
  <c r="J96" i="7" a="1"/>
  <c r="J96" i="7" s="1"/>
  <c r="J340" i="7" a="1"/>
  <c r="J340" i="7" s="1"/>
  <c r="J159" i="7" a="1"/>
  <c r="J159" i="7" s="1"/>
  <c r="J344" i="7" a="1"/>
  <c r="J344" i="7" s="1"/>
  <c r="J34" i="8" a="1"/>
  <c r="J34" i="8" s="1"/>
  <c r="J310" i="13" a="1"/>
  <c r="J310" i="13" s="1"/>
  <c r="J141" i="13" a="1"/>
  <c r="J141" i="13" s="1"/>
  <c r="J276" i="13" a="1"/>
  <c r="J276" i="13" s="1"/>
  <c r="J151" i="13" a="1"/>
  <c r="J151" i="13" s="1"/>
  <c r="J175" i="13" a="1"/>
  <c r="J175" i="13" s="1"/>
  <c r="J32" i="7" a="1"/>
  <c r="J32" i="7" s="1"/>
  <c r="J126" i="7" a="1"/>
  <c r="J126" i="7" s="1"/>
  <c r="J171" i="7" a="1"/>
  <c r="J171" i="7" s="1"/>
  <c r="J55" i="7" a="1"/>
  <c r="J55" i="7" s="1"/>
  <c r="J66" i="7" a="1"/>
  <c r="J66" i="7" s="1"/>
  <c r="J305" i="8" a="1"/>
  <c r="J305" i="8" s="1"/>
  <c r="J46" i="13" a="1"/>
  <c r="J46" i="13" s="1"/>
  <c r="J35" i="13" a="1"/>
  <c r="J35" i="13" s="1"/>
  <c r="J207" i="13" a="1"/>
  <c r="J207" i="13" s="1"/>
  <c r="J15" i="10" a="1"/>
  <c r="J15" i="10" s="1"/>
  <c r="J128" i="10" a="1"/>
  <c r="J128" i="10" s="1"/>
  <c r="J223" i="10" a="1"/>
  <c r="J223" i="10" s="1"/>
  <c r="J13" i="6" a="1"/>
  <c r="J13" i="6" s="1"/>
  <c r="J291" i="6" a="1"/>
  <c r="J291" i="6" s="1"/>
  <c r="J97" i="7" a="1"/>
  <c r="J97" i="7" s="1"/>
  <c r="J289" i="7" a="1"/>
  <c r="J289" i="7" s="1"/>
  <c r="J103" i="7" a="1"/>
  <c r="J103" i="7" s="1"/>
  <c r="J255" i="7" a="1"/>
  <c r="J255" i="7" s="1"/>
  <c r="J310" i="7" a="1"/>
  <c r="J310" i="7" s="1"/>
  <c r="J182" i="7" a="1"/>
  <c r="J182" i="7" s="1"/>
  <c r="J140" i="7" a="1"/>
  <c r="J140" i="7" s="1"/>
  <c r="J147" i="7" a="1"/>
  <c r="J147" i="7" s="1"/>
  <c r="J318" i="7" a="1"/>
  <c r="J318" i="7" s="1"/>
  <c r="J31" i="7" a="1"/>
  <c r="J31" i="7" s="1"/>
  <c r="J225" i="7" a="1"/>
  <c r="J225" i="7" s="1"/>
  <c r="J157" i="7" a="1"/>
  <c r="J157" i="7" s="1"/>
  <c r="J149" i="7" a="1"/>
  <c r="J149" i="7" s="1"/>
  <c r="J320" i="7" a="1"/>
  <c r="J320" i="7" s="1"/>
  <c r="J113" i="7" a="1"/>
  <c r="J113" i="7" s="1"/>
  <c r="J285" i="7" a="1"/>
  <c r="J285" i="7" s="1"/>
  <c r="J39" i="7" a="1"/>
  <c r="J39" i="7" s="1"/>
  <c r="J98" i="7" a="1"/>
  <c r="J98" i="7" s="1"/>
  <c r="J156" i="7" a="1"/>
  <c r="J156" i="7" s="1"/>
  <c r="J220" i="7" a="1"/>
  <c r="J220" i="7" s="1"/>
  <c r="J284" i="7" a="1"/>
  <c r="J284" i="7" s="1"/>
  <c r="J348" i="7" a="1"/>
  <c r="J348" i="7" s="1"/>
  <c r="J63" i="7" a="1"/>
  <c r="J63" i="7" s="1"/>
  <c r="J129" i="7" a="1"/>
  <c r="J129" i="7" s="1"/>
  <c r="J193" i="7" a="1"/>
  <c r="J193" i="7" s="1"/>
  <c r="J257" i="7" a="1"/>
  <c r="J257" i="7" s="1"/>
  <c r="J321" i="7" a="1"/>
  <c r="J321" i="7" s="1"/>
  <c r="J49" i="7" a="1"/>
  <c r="J49" i="7" s="1"/>
  <c r="J108" i="7" a="1"/>
  <c r="J108" i="7" s="1"/>
  <c r="J165" i="7" a="1"/>
  <c r="J165" i="7" s="1"/>
  <c r="J229" i="7" a="1"/>
  <c r="J229" i="7" s="1"/>
  <c r="J293" i="7" a="1"/>
  <c r="J293" i="7" s="1"/>
  <c r="J20" i="7" a="1"/>
  <c r="J20" i="7" s="1"/>
  <c r="J94" i="7" a="1"/>
  <c r="J94" i="7" s="1"/>
  <c r="J166" i="7" a="1"/>
  <c r="J166" i="7" s="1"/>
  <c r="J230" i="7" a="1"/>
  <c r="J230" i="7" s="1"/>
  <c r="J294" i="7" a="1"/>
  <c r="J294" i="7" s="1"/>
  <c r="J15" i="7" a="1"/>
  <c r="J15" i="7" s="1"/>
  <c r="J73" i="7" a="1"/>
  <c r="J73" i="7" s="1"/>
  <c r="J139" i="7" a="1"/>
  <c r="J139" i="7" s="1"/>
  <c r="J203" i="7" a="1"/>
  <c r="J203" i="7" s="1"/>
  <c r="J267" i="7" a="1"/>
  <c r="J267" i="7" s="1"/>
  <c r="J331" i="7" a="1"/>
  <c r="J331" i="7" s="1"/>
  <c r="J166" i="10" a="1"/>
  <c r="J166" i="10" s="1"/>
  <c r="J57" i="10" a="1"/>
  <c r="J57" i="10" s="1"/>
  <c r="J34" i="10" a="1"/>
  <c r="J34" i="10" s="1"/>
  <c r="J46" i="10" a="1"/>
  <c r="J46" i="10" s="1"/>
  <c r="J47" i="10" a="1"/>
  <c r="J47" i="10" s="1"/>
  <c r="J305" i="10" a="1"/>
  <c r="J305" i="10" s="1"/>
  <c r="J142" i="10" a="1"/>
  <c r="J142" i="10" s="1"/>
  <c r="J89" i="10" a="1"/>
  <c r="J89" i="10" s="1"/>
  <c r="J190" i="10" a="1"/>
  <c r="J190" i="10" s="1"/>
  <c r="J30" i="10" a="1"/>
  <c r="J30" i="10" s="1"/>
  <c r="J191" i="10" a="1"/>
  <c r="J191" i="10" s="1"/>
  <c r="J285" i="10" a="1"/>
  <c r="J285" i="10" s="1"/>
  <c r="J279" i="10" a="1"/>
  <c r="J279" i="10" s="1"/>
  <c r="J158" i="6" a="1"/>
  <c r="J158" i="6" s="1"/>
  <c r="J96" i="6" a="1"/>
  <c r="J96" i="6" s="1"/>
  <c r="J27" i="6" a="1"/>
  <c r="J27" i="6" s="1"/>
  <c r="J298" i="6" a="1"/>
  <c r="J298" i="6" s="1"/>
  <c r="J310" i="6" a="1"/>
  <c r="J310" i="6" s="1"/>
  <c r="J145" i="8" a="1"/>
  <c r="J145" i="8" s="1"/>
  <c r="J240" i="8" a="1"/>
  <c r="J240" i="8" s="1"/>
  <c r="J169" i="8" a="1"/>
  <c r="J169" i="8" s="1"/>
  <c r="J330" i="8" a="1"/>
  <c r="J330" i="8" s="1"/>
  <c r="J143" i="8" a="1"/>
  <c r="J143" i="8" s="1"/>
  <c r="J320" i="8" a="1"/>
  <c r="J320" i="8" s="1"/>
  <c r="J40" i="10" a="1"/>
  <c r="J40" i="10" s="1"/>
  <c r="J117" i="7" a="1"/>
  <c r="J117" i="7" s="1"/>
  <c r="J306" i="7" a="1"/>
  <c r="J306" i="7" s="1"/>
  <c r="J120" i="7" a="1"/>
  <c r="J120" i="7" s="1"/>
  <c r="J275" i="7" a="1"/>
  <c r="J275" i="7" s="1"/>
  <c r="J25" i="7" a="1"/>
  <c r="J25" i="7" s="1"/>
  <c r="J199" i="7" a="1"/>
  <c r="J199" i="7" s="1"/>
  <c r="J271" i="7" a="1"/>
  <c r="J271" i="7" s="1"/>
  <c r="J183" i="7" a="1"/>
  <c r="J183" i="7" s="1"/>
  <c r="J335" i="7" a="1"/>
  <c r="J335" i="7" s="1"/>
  <c r="J69" i="7" a="1"/>
  <c r="J69" i="7" s="1"/>
  <c r="J242" i="7" a="1"/>
  <c r="J242" i="7" s="1"/>
  <c r="J213" i="7" a="1"/>
  <c r="J213" i="7" s="1"/>
  <c r="J169" i="7" a="1"/>
  <c r="J169" i="7" s="1"/>
  <c r="J99" i="7" a="1"/>
  <c r="J99" i="7" s="1"/>
  <c r="J133" i="7" a="1"/>
  <c r="J133" i="7" s="1"/>
  <c r="J304" i="7" a="1"/>
  <c r="J304" i="7" s="1"/>
  <c r="J47" i="7" a="1"/>
  <c r="J47" i="7" s="1"/>
  <c r="J105" i="7" a="1"/>
  <c r="J105" i="7" s="1"/>
  <c r="J163" i="7" a="1"/>
  <c r="J163" i="7" s="1"/>
  <c r="J227" i="7" a="1"/>
  <c r="J227" i="7" s="1"/>
  <c r="J291" i="7" a="1"/>
  <c r="J291" i="7" s="1"/>
  <c r="J12" i="7" a="1"/>
  <c r="J12" i="7" s="1"/>
  <c r="J70" i="7" a="1"/>
  <c r="J70" i="7" s="1"/>
  <c r="J136" i="7" a="1"/>
  <c r="J136" i="7" s="1"/>
  <c r="J200" i="7" a="1"/>
  <c r="J200" i="7" s="1"/>
  <c r="J264" i="7" a="1"/>
  <c r="J264" i="7" s="1"/>
  <c r="J328" i="7" a="1"/>
  <c r="J328" i="7" s="1"/>
  <c r="J56" i="7" a="1"/>
  <c r="J56" i="7" s="1"/>
  <c r="J115" i="7" a="1"/>
  <c r="J115" i="7" s="1"/>
  <c r="J173" i="7" a="1"/>
  <c r="J173" i="7" s="1"/>
  <c r="J237" i="7" a="1"/>
  <c r="J237" i="7" s="1"/>
  <c r="J301" i="7" a="1"/>
  <c r="J301" i="7" s="1"/>
  <c r="J28" i="7" a="1"/>
  <c r="J28" i="7" s="1"/>
  <c r="J101" i="7" a="1"/>
  <c r="J101" i="7" s="1"/>
  <c r="J174" i="7" a="1"/>
  <c r="J174" i="7" s="1"/>
  <c r="J238" i="7" a="1"/>
  <c r="J238" i="7" s="1"/>
  <c r="J302" i="7" a="1"/>
  <c r="J302" i="7" s="1"/>
  <c r="J21" i="7" a="1"/>
  <c r="J21" i="7" s="1"/>
  <c r="J80" i="7" a="1"/>
  <c r="J80" i="7" s="1"/>
  <c r="J146" i="7" a="1"/>
  <c r="J146" i="7" s="1"/>
  <c r="J210" i="7" a="1"/>
  <c r="J210" i="7" s="1"/>
  <c r="J274" i="7" a="1"/>
  <c r="J274" i="7" s="1"/>
  <c r="J338" i="7" a="1"/>
  <c r="J338" i="7" s="1"/>
  <c r="J88" i="10" a="1"/>
  <c r="J88" i="10" s="1"/>
  <c r="J329" i="10" a="1"/>
  <c r="J329" i="10" s="1"/>
  <c r="J104" i="10" a="1"/>
  <c r="J104" i="10" s="1"/>
  <c r="J77" i="10" a="1"/>
  <c r="J77" i="10" s="1"/>
  <c r="J55" i="10" a="1"/>
  <c r="J55" i="10" s="1"/>
  <c r="J327" i="10" a="1"/>
  <c r="J327" i="10" s="1"/>
  <c r="J165" i="10" a="1"/>
  <c r="J165" i="10" s="1"/>
  <c r="J149" i="10" a="1"/>
  <c r="J149" i="10" s="1"/>
  <c r="J297" i="10" a="1"/>
  <c r="J297" i="10" s="1"/>
  <c r="J68" i="10" a="1"/>
  <c r="J68" i="10" s="1"/>
  <c r="J230" i="10" a="1"/>
  <c r="J230" i="10" s="1"/>
  <c r="J347" i="10" a="1"/>
  <c r="J347" i="10" s="1"/>
  <c r="J341" i="10" a="1"/>
  <c r="J341" i="10" s="1"/>
  <c r="J248" i="6" a="1"/>
  <c r="J248" i="6" s="1"/>
  <c r="J179" i="6" a="1"/>
  <c r="J179" i="6" s="1"/>
  <c r="J117" i="6" a="1"/>
  <c r="J117" i="6" s="1"/>
  <c r="J35" i="6" a="1"/>
  <c r="J35" i="6" s="1"/>
  <c r="J211" i="6" a="1"/>
  <c r="J211" i="6" s="1"/>
  <c r="J168" i="8" a="1"/>
  <c r="J168" i="8" s="1"/>
  <c r="J95" i="8" a="1"/>
  <c r="J95" i="8" s="1"/>
  <c r="J248" i="8" a="1"/>
  <c r="J248" i="8" s="1"/>
  <c r="J50" i="8" a="1"/>
  <c r="J50" i="8" s="1"/>
  <c r="J207" i="8" a="1"/>
  <c r="J207" i="8" s="1"/>
  <c r="J158" i="10" a="1"/>
  <c r="J158" i="10" s="1"/>
  <c r="J58" i="10" a="1"/>
  <c r="J58" i="10" s="1"/>
  <c r="J106" i="6" a="1"/>
  <c r="J106" i="6" s="1"/>
  <c r="J135" i="7" a="1"/>
  <c r="J135" i="7" s="1"/>
  <c r="J325" i="7" a="1"/>
  <c r="J325" i="7" s="1"/>
  <c r="J141" i="7" a="1"/>
  <c r="J141" i="7" s="1"/>
  <c r="J311" i="7" a="1"/>
  <c r="J311" i="7" s="1"/>
  <c r="J46" i="7" a="1"/>
  <c r="J46" i="7" s="1"/>
  <c r="J219" i="7" a="1"/>
  <c r="J219" i="7" s="1"/>
  <c r="J9" i="7" a="1"/>
  <c r="J9" i="7" s="1"/>
  <c r="J204" i="7" a="1"/>
  <c r="J204" i="7" s="1"/>
  <c r="J40" i="7" a="1"/>
  <c r="J40" i="7" s="1"/>
  <c r="J89" i="7" a="1"/>
  <c r="J89" i="7" s="1"/>
  <c r="J261" i="7" a="1"/>
  <c r="J261" i="7" s="1"/>
  <c r="J290" i="7" a="1"/>
  <c r="J290" i="7" s="1"/>
  <c r="J190" i="7" a="1"/>
  <c r="J190" i="7" s="1"/>
  <c r="J327" i="7" a="1"/>
  <c r="J327" i="7" s="1"/>
  <c r="J154" i="7" a="1"/>
  <c r="J154" i="7" s="1"/>
  <c r="J324" i="7" a="1"/>
  <c r="J324" i="7" s="1"/>
  <c r="J53" i="7" a="1"/>
  <c r="J53" i="7" s="1"/>
  <c r="J112" i="7" a="1"/>
  <c r="J112" i="7" s="1"/>
  <c r="J170" i="7" a="1"/>
  <c r="J170" i="7" s="1"/>
  <c r="J234" i="7" a="1"/>
  <c r="J234" i="7" s="1"/>
  <c r="J298" i="7" a="1"/>
  <c r="J298" i="7" s="1"/>
  <c r="J19" i="7" a="1"/>
  <c r="J19" i="7" s="1"/>
  <c r="J78" i="7" a="1"/>
  <c r="J78" i="7" s="1"/>
  <c r="J150" i="7" a="1"/>
  <c r="J150" i="7" s="1"/>
  <c r="J214" i="7" a="1"/>
  <c r="J214" i="7" s="1"/>
  <c r="J278" i="7" a="1"/>
  <c r="J278" i="7" s="1"/>
  <c r="J342" i="7" a="1"/>
  <c r="J342" i="7" s="1"/>
  <c r="J64" i="7" a="1"/>
  <c r="J64" i="7" s="1"/>
  <c r="J122" i="7" a="1"/>
  <c r="J122" i="7" s="1"/>
  <c r="J187" i="7" a="1"/>
  <c r="J187" i="7" s="1"/>
  <c r="J251" i="7" a="1"/>
  <c r="J251" i="7" s="1"/>
  <c r="J315" i="7" a="1"/>
  <c r="J315" i="7" s="1"/>
  <c r="J43" i="7" a="1"/>
  <c r="J43" i="7" s="1"/>
  <c r="J109" i="7" a="1"/>
  <c r="J109" i="7" s="1"/>
  <c r="J180" i="7" a="1"/>
  <c r="J180" i="7" s="1"/>
  <c r="J244" i="7" a="1"/>
  <c r="J244" i="7" s="1"/>
  <c r="J308" i="7" a="1"/>
  <c r="J308" i="7" s="1"/>
  <c r="J29" i="7" a="1"/>
  <c r="J29" i="7" s="1"/>
  <c r="J87" i="7" a="1"/>
  <c r="J87" i="7" s="1"/>
  <c r="J153" i="7" a="1"/>
  <c r="J153" i="7" s="1"/>
  <c r="J217" i="7" a="1"/>
  <c r="J217" i="7" s="1"/>
  <c r="J281" i="7" a="1"/>
  <c r="J281" i="7" s="1"/>
  <c r="J345" i="7" a="1"/>
  <c r="J345" i="7" s="1"/>
  <c r="J23" i="10" a="1"/>
  <c r="J23" i="10" s="1"/>
  <c r="J31" i="10" a="1"/>
  <c r="J31" i="10" s="1"/>
  <c r="J39" i="10" a="1"/>
  <c r="J39" i="10" s="1"/>
  <c r="J304" i="10" a="1"/>
  <c r="J304" i="10" s="1"/>
  <c r="J78" i="10" a="1"/>
  <c r="J78" i="10" s="1"/>
  <c r="J17" i="10" a="1"/>
  <c r="J17" i="10" s="1"/>
  <c r="J227" i="10" a="1"/>
  <c r="J227" i="10" s="1"/>
  <c r="J167" i="10" a="1"/>
  <c r="J167" i="10" s="1"/>
  <c r="J13" i="10" a="1"/>
  <c r="J13" i="10" s="1"/>
  <c r="J95" i="10" a="1"/>
  <c r="J95" i="10" s="1"/>
  <c r="J253" i="10" a="1"/>
  <c r="J253" i="10" s="1"/>
  <c r="J154" i="10" a="1"/>
  <c r="J154" i="10" s="1"/>
  <c r="J148" i="10" a="1"/>
  <c r="J148" i="10" s="1"/>
  <c r="J31" i="6" a="1"/>
  <c r="J31" i="6" s="1"/>
  <c r="J329" i="6" a="1"/>
  <c r="J329" i="6" s="1"/>
  <c r="J198" i="6" a="1"/>
  <c r="J198" i="6" s="1"/>
  <c r="J125" i="6" a="1"/>
  <c r="J125" i="6" s="1"/>
  <c r="J296" i="6" a="1"/>
  <c r="J296" i="6" s="1"/>
  <c r="J124" i="8" a="1"/>
  <c r="J124" i="8" s="1"/>
  <c r="J327" i="8" a="1"/>
  <c r="J327" i="8" s="1"/>
  <c r="J306" i="8" a="1"/>
  <c r="J306" i="8" s="1"/>
  <c r="J114" i="8" a="1"/>
  <c r="J114" i="8" s="1"/>
  <c r="J274" i="8" a="1"/>
  <c r="J274" i="8" s="1"/>
  <c r="J341" i="7" a="1"/>
  <c r="J341" i="7" s="1"/>
  <c r="J61" i="7" a="1"/>
  <c r="J61" i="7" s="1"/>
  <c r="J119" i="7" a="1"/>
  <c r="J119" i="7" s="1"/>
  <c r="J177" i="7" a="1"/>
  <c r="J177" i="7" s="1"/>
  <c r="J241" i="7" a="1"/>
  <c r="J241" i="7" s="1"/>
  <c r="J305" i="7" a="1"/>
  <c r="J305" i="7" s="1"/>
  <c r="J26" i="7" a="1"/>
  <c r="J26" i="7" s="1"/>
  <c r="J84" i="7" a="1"/>
  <c r="J84" i="7" s="1"/>
  <c r="J158" i="7" a="1"/>
  <c r="J158" i="7" s="1"/>
  <c r="J222" i="7" a="1"/>
  <c r="J222" i="7" s="1"/>
  <c r="J286" i="7" a="1"/>
  <c r="J286" i="7" s="1"/>
  <c r="J350" i="7" a="1"/>
  <c r="J350" i="7" s="1"/>
  <c r="J71" i="7" a="1"/>
  <c r="J71" i="7" s="1"/>
  <c r="J130" i="7" a="1"/>
  <c r="J130" i="7" s="1"/>
  <c r="J194" i="7" a="1"/>
  <c r="J194" i="7" s="1"/>
  <c r="J258" i="7" a="1"/>
  <c r="J258" i="7" s="1"/>
  <c r="J322" i="7" a="1"/>
  <c r="J322" i="7" s="1"/>
  <c r="J50" i="7" a="1"/>
  <c r="J50" i="7" s="1"/>
  <c r="J123" i="7" a="1"/>
  <c r="J123" i="7" s="1"/>
  <c r="J188" i="7" a="1"/>
  <c r="J188" i="7" s="1"/>
  <c r="J252" i="7" a="1"/>
  <c r="J252" i="7" s="1"/>
  <c r="J316" i="7" a="1"/>
  <c r="J316" i="7" s="1"/>
  <c r="J36" i="7" a="1"/>
  <c r="J36" i="7" s="1"/>
  <c r="J95" i="7" a="1"/>
  <c r="J95" i="7" s="1"/>
  <c r="J160" i="7" a="1"/>
  <c r="J160" i="7" s="1"/>
  <c r="J224" i="7" a="1"/>
  <c r="J224" i="7" s="1"/>
  <c r="J288" i="7" a="1"/>
  <c r="J288" i="7" s="1"/>
  <c r="J242" i="10" a="1"/>
  <c r="J242" i="10" s="1"/>
  <c r="J62" i="10" a="1"/>
  <c r="J62" i="10" s="1"/>
  <c r="J197" i="10" a="1"/>
  <c r="J197" i="10" s="1"/>
  <c r="J80" i="10" a="1"/>
  <c r="J80" i="10" s="1"/>
  <c r="J119" i="10" a="1"/>
  <c r="J119" i="10" s="1"/>
  <c r="J41" i="10" a="1"/>
  <c r="J41" i="10" s="1"/>
  <c r="J289" i="10" a="1"/>
  <c r="J289" i="10" s="1"/>
  <c r="J251" i="10" a="1"/>
  <c r="J251" i="10" s="1"/>
  <c r="J52" i="10" a="1"/>
  <c r="J52" i="10" s="1"/>
  <c r="J196" i="10" a="1"/>
  <c r="J196" i="10" s="1"/>
  <c r="J292" i="10" a="1"/>
  <c r="J292" i="10" s="1"/>
  <c r="J224" i="10" a="1"/>
  <c r="J224" i="10" s="1"/>
  <c r="J218" i="10" a="1"/>
  <c r="J218" i="10" s="1"/>
  <c r="J82" i="6" a="1"/>
  <c r="J82" i="6" s="1"/>
  <c r="J14" i="6" a="1"/>
  <c r="J14" i="6" s="1"/>
  <c r="J24" i="6" a="1"/>
  <c r="J24" i="6" s="1"/>
  <c r="J265" i="6" a="1"/>
  <c r="J265" i="6" s="1"/>
  <c r="J199" i="6" a="1"/>
  <c r="J199" i="6" s="1"/>
  <c r="J342" i="8" a="1"/>
  <c r="J342" i="8" s="1"/>
  <c r="J69" i="8" a="1"/>
  <c r="J69" i="8" s="1"/>
  <c r="J13" i="8" a="1"/>
  <c r="J13" i="8" s="1"/>
  <c r="J178" i="8" a="1"/>
  <c r="J178" i="8" s="1"/>
  <c r="J174" i="13" a="1"/>
  <c r="J174" i="13" s="1"/>
  <c r="J319" i="13" a="1"/>
  <c r="J319" i="13" s="1"/>
  <c r="J265" i="13" a="1"/>
  <c r="J265" i="13" s="1"/>
  <c r="J344" i="10" a="1"/>
  <c r="J344" i="10" s="1"/>
  <c r="J120" i="10" a="1"/>
  <c r="J120" i="10" s="1"/>
  <c r="J337" i="10" a="1"/>
  <c r="J337" i="10" s="1"/>
  <c r="J217" i="10" a="1"/>
  <c r="J217" i="10" s="1"/>
  <c r="J330" i="6" a="1"/>
  <c r="J330" i="6" s="1"/>
  <c r="J255" i="6" a="1"/>
  <c r="J255" i="6" s="1"/>
  <c r="J310" i="8" a="1"/>
  <c r="J310" i="8" s="1"/>
  <c r="J239" i="8" a="1"/>
  <c r="J239" i="8" s="1"/>
  <c r="J187" i="8" a="1"/>
  <c r="J187" i="8" s="1"/>
  <c r="J123" i="8" a="1"/>
  <c r="J123" i="8" s="1"/>
  <c r="J59" i="8" a="1"/>
  <c r="J59" i="8" s="1"/>
  <c r="J339" i="8" a="1"/>
  <c r="J339" i="8" s="1"/>
  <c r="J262" i="8" a="1"/>
  <c r="J262" i="8" s="1"/>
  <c r="J186" i="8" a="1"/>
  <c r="J186" i="8" s="1"/>
  <c r="J122" i="8" a="1"/>
  <c r="J122" i="8" s="1"/>
  <c r="J58" i="8" a="1"/>
  <c r="J58" i="8" s="1"/>
  <c r="J338" i="8" a="1"/>
  <c r="J338" i="8" s="1"/>
  <c r="J278" i="8" a="1"/>
  <c r="J278" i="8" s="1"/>
  <c r="J232" i="8" a="1"/>
  <c r="J232" i="8" s="1"/>
  <c r="J164" i="8" a="1"/>
  <c r="J164" i="8" s="1"/>
  <c r="J100" i="8" a="1"/>
  <c r="J100" i="8" s="1"/>
  <c r="J36" i="8" a="1"/>
  <c r="J36" i="8" s="1"/>
  <c r="J313" i="8" a="1"/>
  <c r="J313" i="8" s="1"/>
  <c r="J243" i="8" a="1"/>
  <c r="J243" i="8" s="1"/>
  <c r="J191" i="8" a="1"/>
  <c r="J191" i="8" s="1"/>
  <c r="J127" i="8" a="1"/>
  <c r="J127" i="8" s="1"/>
  <c r="J63" i="8" a="1"/>
  <c r="J63" i="8" s="1"/>
  <c r="J343" i="8" a="1"/>
  <c r="J343" i="8" s="1"/>
  <c r="J296" i="8" a="1"/>
  <c r="J296" i="8" s="1"/>
  <c r="J219" i="8" a="1"/>
  <c r="J219" i="8" s="1"/>
  <c r="J155" i="8" a="1"/>
  <c r="J155" i="8" s="1"/>
  <c r="J291" i="8" a="1"/>
  <c r="J291" i="8" s="1"/>
  <c r="J236" i="8" a="1"/>
  <c r="J236" i="8" s="1"/>
  <c r="J183" i="8" a="1"/>
  <c r="J183" i="8" s="1"/>
  <c r="J119" i="8" a="1"/>
  <c r="J119" i="8" s="1"/>
  <c r="J55" i="8" a="1"/>
  <c r="J55" i="8" s="1"/>
  <c r="J264" i="8" a="1"/>
  <c r="J264" i="8" s="1"/>
  <c r="J56" i="8" a="1"/>
  <c r="J56" i="8" s="1"/>
  <c r="J159" i="8" a="1"/>
  <c r="J159" i="8" s="1"/>
  <c r="J223" i="8" a="1"/>
  <c r="J223" i="8" s="1"/>
  <c r="J153" i="8" a="1"/>
  <c r="J153" i="8" s="1"/>
  <c r="J139" i="8" a="1"/>
  <c r="J139" i="8" s="1"/>
  <c r="J68" i="8" a="1"/>
  <c r="J68" i="8" s="1"/>
  <c r="J295" i="8" a="1"/>
  <c r="J295" i="8" s="1"/>
  <c r="J84" i="8" a="1"/>
  <c r="J84" i="8" s="1"/>
  <c r="J341" i="8" a="1"/>
  <c r="J341" i="8" s="1"/>
  <c r="J103" i="8" a="1"/>
  <c r="J103" i="8" s="1"/>
  <c r="J246" i="8" a="1"/>
  <c r="J246" i="8" s="1"/>
  <c r="J20" i="8" a="1"/>
  <c r="J20" i="8" s="1"/>
  <c r="J303" i="8" a="1"/>
  <c r="J303" i="8" s="1"/>
  <c r="J234" i="8" a="1"/>
  <c r="J234" i="8" s="1"/>
  <c r="J180" i="8" a="1"/>
  <c r="J180" i="8" s="1"/>
  <c r="J116" i="8" a="1"/>
  <c r="J116" i="8" s="1"/>
  <c r="J52" i="8" a="1"/>
  <c r="J52" i="8" s="1"/>
  <c r="J314" i="8" a="1"/>
  <c r="J314" i="8" s="1"/>
  <c r="J256" i="8" a="1"/>
  <c r="J256" i="8" s="1"/>
  <c r="J179" i="8" a="1"/>
  <c r="J179" i="8" s="1"/>
  <c r="J115" i="8" a="1"/>
  <c r="J115" i="8" s="1"/>
  <c r="J51" i="8" a="1"/>
  <c r="J51" i="8" s="1"/>
  <c r="J331" i="8" a="1"/>
  <c r="J331" i="8" s="1"/>
  <c r="J273" i="8" a="1"/>
  <c r="J273" i="8" s="1"/>
  <c r="J214" i="8" a="1"/>
  <c r="J214" i="8" s="1"/>
  <c r="J150" i="8" a="1"/>
  <c r="J150" i="8" s="1"/>
  <c r="J86" i="8" a="1"/>
  <c r="J86" i="8" s="1"/>
  <c r="J22" i="8" a="1"/>
  <c r="J22" i="8" s="1"/>
  <c r="J307" i="8" a="1"/>
  <c r="J307" i="8" s="1"/>
  <c r="J237" i="8" a="1"/>
  <c r="J237" i="8" s="1"/>
  <c r="J177" i="8" a="1"/>
  <c r="J177" i="8" s="1"/>
  <c r="J113" i="8" a="1"/>
  <c r="J113" i="8" s="1"/>
  <c r="J49" i="8" a="1"/>
  <c r="J49" i="8" s="1"/>
  <c r="J336" i="8" a="1"/>
  <c r="J336" i="8" s="1"/>
  <c r="J277" i="8" a="1"/>
  <c r="J277" i="8" s="1"/>
  <c r="J212" i="8" a="1"/>
  <c r="J212" i="8" s="1"/>
  <c r="J148" i="8" a="1"/>
  <c r="J148" i="8" s="1"/>
  <c r="J286" i="8" a="1"/>
  <c r="J286" i="8" s="1"/>
  <c r="J230" i="8" a="1"/>
  <c r="J230" i="8" s="1"/>
  <c r="J175" i="8" a="1"/>
  <c r="J175" i="8" s="1"/>
  <c r="J111" i="8" a="1"/>
  <c r="J111" i="8" s="1"/>
  <c r="J47" i="8" a="1"/>
  <c r="J47" i="8" s="1"/>
  <c r="J241" i="8" a="1"/>
  <c r="J241" i="8" s="1"/>
  <c r="J39" i="8" a="1"/>
  <c r="J39" i="8" s="1"/>
  <c r="J131" i="8" a="1"/>
  <c r="J131" i="8" s="1"/>
  <c r="J118" i="8" a="1"/>
  <c r="J118" i="8" s="1"/>
  <c r="J126" i="8" a="1"/>
  <c r="J126" i="8" s="1"/>
  <c r="J321" i="8" a="1"/>
  <c r="J321" i="8" s="1"/>
  <c r="J48" i="8" a="1"/>
  <c r="J48" i="8" s="1"/>
  <c r="J276" i="8" a="1"/>
  <c r="J276" i="8" s="1"/>
  <c r="J67" i="8" a="1"/>
  <c r="J67" i="8" s="1"/>
  <c r="J316" i="8" a="1"/>
  <c r="J316" i="8" s="1"/>
  <c r="J82" i="8" a="1"/>
  <c r="J82" i="8" s="1"/>
  <c r="J195" i="8" a="1"/>
  <c r="J195" i="8" s="1"/>
  <c r="J347" i="8" a="1"/>
  <c r="J347" i="8" s="1"/>
  <c r="J294" i="8" a="1"/>
  <c r="J294" i="8" s="1"/>
  <c r="J228" i="8" a="1"/>
  <c r="J228" i="8" s="1"/>
  <c r="J166" i="8" a="1"/>
  <c r="J166" i="8" s="1"/>
  <c r="J102" i="8" a="1"/>
  <c r="J102" i="8" s="1"/>
  <c r="J38" i="8" a="1"/>
  <c r="J38" i="8" s="1"/>
  <c r="J309" i="8" a="1"/>
  <c r="J309" i="8" s="1"/>
  <c r="J233" i="8" a="1"/>
  <c r="J233" i="8" s="1"/>
  <c r="J172" i="8" a="1"/>
  <c r="J172" i="8" s="1"/>
  <c r="J108" i="8" a="1"/>
  <c r="J108" i="8" s="1"/>
  <c r="J44" i="8" a="1"/>
  <c r="J44" i="8" s="1"/>
  <c r="J325" i="8" a="1"/>
  <c r="J325" i="8" s="1"/>
  <c r="J267" i="8" a="1"/>
  <c r="J267" i="8" s="1"/>
  <c r="J206" i="8" a="1"/>
  <c r="J206" i="8" s="1"/>
  <c r="J142" i="8" a="1"/>
  <c r="J142" i="8" s="1"/>
  <c r="J78" i="8" a="1"/>
  <c r="J78" i="8" s="1"/>
  <c r="J14" i="8" a="1"/>
  <c r="J14" i="8" s="1"/>
  <c r="J297" i="8" a="1"/>
  <c r="J297" i="8" s="1"/>
  <c r="J231" i="8" a="1"/>
  <c r="J231" i="8" s="1"/>
  <c r="J170" i="8" a="1"/>
  <c r="J170" i="8" s="1"/>
  <c r="J106" i="8" a="1"/>
  <c r="J106" i="8" s="1"/>
  <c r="J42" i="8" a="1"/>
  <c r="J42" i="8" s="1"/>
  <c r="J329" i="8" a="1"/>
  <c r="J329" i="8" s="1"/>
  <c r="J271" i="8" a="1"/>
  <c r="J271" i="8" s="1"/>
  <c r="J198" i="8" a="1"/>
  <c r="J198" i="8" s="1"/>
  <c r="J134" i="8" a="1"/>
  <c r="J134" i="8" s="1"/>
  <c r="J281" i="8" a="1"/>
  <c r="J281" i="8" s="1"/>
  <c r="J224" i="8" a="1"/>
  <c r="J224" i="8" s="1"/>
  <c r="J161" i="8" a="1"/>
  <c r="J161" i="8" s="1"/>
  <c r="J97" i="8" a="1"/>
  <c r="J97" i="8" s="1"/>
  <c r="J33" i="8" a="1"/>
  <c r="J33" i="8" s="1"/>
  <c r="J217" i="8" a="1"/>
  <c r="J217" i="8" s="1"/>
  <c r="J18" i="8" a="1"/>
  <c r="J18" i="8" s="1"/>
  <c r="J110" i="8" a="1"/>
  <c r="J110" i="8" s="1"/>
  <c r="J81" i="8" a="1"/>
  <c r="J81" i="8" s="1"/>
  <c r="J109" i="8" a="1"/>
  <c r="J109" i="8" s="1"/>
  <c r="J299" i="8" a="1"/>
  <c r="J299" i="8" s="1"/>
  <c r="J31" i="8" a="1"/>
  <c r="J31" i="8" s="1"/>
  <c r="J229" i="8" a="1"/>
  <c r="J229" i="8" s="1"/>
  <c r="J46" i="8" a="1"/>
  <c r="J46" i="8" s="1"/>
  <c r="J275" i="8" a="1"/>
  <c r="J275" i="8" s="1"/>
  <c r="J62" i="8" a="1"/>
  <c r="J62" i="8" s="1"/>
  <c r="J167" i="8" a="1"/>
  <c r="J167" i="8" s="1"/>
  <c r="J340" i="8" a="1"/>
  <c r="J340" i="8" s="1"/>
  <c r="J284" i="8" a="1"/>
  <c r="J284" i="8" s="1"/>
  <c r="J222" i="8" a="1"/>
  <c r="J222" i="8" s="1"/>
  <c r="J158" i="8" a="1"/>
  <c r="J158" i="8" s="1"/>
  <c r="J94" i="8" a="1"/>
  <c r="J94" i="8" s="1"/>
  <c r="J30" i="8" a="1"/>
  <c r="J30" i="8" s="1"/>
  <c r="J298" i="8" a="1"/>
  <c r="J298" i="8" s="1"/>
  <c r="J227" i="8" a="1"/>
  <c r="J227" i="8" s="1"/>
  <c r="J165" i="8" a="1"/>
  <c r="J165" i="8" s="1"/>
  <c r="J101" i="8" a="1"/>
  <c r="J101" i="8" s="1"/>
  <c r="J37" i="8" a="1"/>
  <c r="J37" i="8" s="1"/>
  <c r="J319" i="8" a="1"/>
  <c r="J319" i="8" s="1"/>
  <c r="J261" i="8" a="1"/>
  <c r="J261" i="8" s="1"/>
  <c r="J200" i="8" a="1"/>
  <c r="J200" i="8" s="1"/>
  <c r="J136" i="8" a="1"/>
  <c r="J136" i="8" s="1"/>
  <c r="J72" i="8" a="1"/>
  <c r="J72" i="8" s="1"/>
  <c r="J8" i="8" a="1"/>
  <c r="J8" i="8" s="1"/>
  <c r="J292" i="8" a="1"/>
  <c r="J292" i="8" s="1"/>
  <c r="J226" i="8" a="1"/>
  <c r="J226" i="8" s="1"/>
  <c r="J163" i="8" a="1"/>
  <c r="J163" i="8" s="1"/>
  <c r="J99" i="8" a="1"/>
  <c r="J99" i="8" s="1"/>
  <c r="J35" i="8" a="1"/>
  <c r="J35" i="8" s="1"/>
  <c r="J323" i="8" a="1"/>
  <c r="J323" i="8" s="1"/>
  <c r="J266" i="8" a="1"/>
  <c r="J266" i="8" s="1"/>
  <c r="J190" i="8" a="1"/>
  <c r="J190" i="8" s="1"/>
  <c r="J349" i="8" a="1"/>
  <c r="J349" i="8" s="1"/>
  <c r="J265" i="8" a="1"/>
  <c r="J265" i="8" s="1"/>
  <c r="J218" i="8" a="1"/>
  <c r="J218" i="8" s="1"/>
  <c r="J154" i="8" a="1"/>
  <c r="J154" i="8" s="1"/>
  <c r="J90" i="8" a="1"/>
  <c r="J90" i="8" s="1"/>
  <c r="J26" i="8" a="1"/>
  <c r="J26" i="8" s="1"/>
  <c r="J160" i="8" a="1"/>
  <c r="J160" i="8" s="1"/>
  <c r="J270" i="8" a="1"/>
  <c r="J270" i="8" s="1"/>
  <c r="J91" i="8" a="1"/>
  <c r="J91" i="8" s="1"/>
  <c r="J348" i="8" a="1"/>
  <c r="J348" i="8" s="1"/>
  <c r="J89" i="8" a="1"/>
  <c r="J89" i="8" s="1"/>
  <c r="J280" i="8" a="1"/>
  <c r="J280" i="8" s="1"/>
  <c r="J11" i="8" a="1"/>
  <c r="J11" i="8" s="1"/>
  <c r="J203" i="8" a="1"/>
  <c r="J203" i="8" s="1"/>
  <c r="J27" i="8" a="1"/>
  <c r="J27" i="8" s="1"/>
  <c r="J252" i="8" a="1"/>
  <c r="J252" i="8" s="1"/>
  <c r="J45" i="8" a="1"/>
  <c r="J45" i="8" s="1"/>
  <c r="J138" i="8" a="1"/>
  <c r="J138" i="8" s="1"/>
  <c r="J332" i="8" a="1"/>
  <c r="J332" i="8" s="1"/>
  <c r="J279" i="8" a="1"/>
  <c r="J279" i="8" s="1"/>
  <c r="J216" i="8" a="1"/>
  <c r="J216" i="8" s="1"/>
  <c r="J152" i="8" a="1"/>
  <c r="J152" i="8" s="1"/>
  <c r="J88" i="8" a="1"/>
  <c r="J88" i="8" s="1"/>
  <c r="J24" i="8" a="1"/>
  <c r="J24" i="8" s="1"/>
  <c r="J289" i="8" a="1"/>
  <c r="J289" i="8" s="1"/>
  <c r="J221" i="8" a="1"/>
  <c r="J221" i="8" s="1"/>
  <c r="J157" i="8" a="1"/>
  <c r="J157" i="8" s="1"/>
  <c r="J93" i="8" a="1"/>
  <c r="J93" i="8" s="1"/>
  <c r="J29" i="8" a="1"/>
  <c r="J29" i="8" s="1"/>
  <c r="J308" i="8" a="1"/>
  <c r="J308" i="8" s="1"/>
  <c r="J255" i="8" a="1"/>
  <c r="J255" i="8" s="1"/>
  <c r="J192" i="8" a="1"/>
  <c r="J192" i="8" s="1"/>
  <c r="J128" i="8" a="1"/>
  <c r="J128" i="8" s="1"/>
  <c r="J64" i="8" a="1"/>
  <c r="J64" i="8" s="1"/>
  <c r="J344" i="8" a="1"/>
  <c r="J344" i="8" s="1"/>
  <c r="J287" i="8" a="1"/>
  <c r="J287" i="8" s="1"/>
  <c r="J220" i="8" a="1"/>
  <c r="J220" i="8" s="1"/>
  <c r="J156" i="8" a="1"/>
  <c r="J156" i="8" s="1"/>
  <c r="J92" i="8" a="1"/>
  <c r="J92" i="8" s="1"/>
  <c r="J28" i="8" a="1"/>
  <c r="J28" i="8" s="1"/>
  <c r="J318" i="8" a="1"/>
  <c r="J318" i="8" s="1"/>
  <c r="J260" i="8" a="1"/>
  <c r="J260" i="8" s="1"/>
  <c r="J184" i="8" a="1"/>
  <c r="J184" i="8" s="1"/>
  <c r="J335" i="8" a="1"/>
  <c r="J335" i="8" s="1"/>
  <c r="J259" i="8" a="1"/>
  <c r="J259" i="8" s="1"/>
  <c r="J211" i="8" a="1"/>
  <c r="J211" i="8" s="1"/>
  <c r="J147" i="8" a="1"/>
  <c r="J147" i="8" s="1"/>
  <c r="J83" i="8" a="1"/>
  <c r="J83" i="8" s="1"/>
  <c r="J19" i="8" a="1"/>
  <c r="J19" i="8" s="1"/>
  <c r="J132" i="8" a="1"/>
  <c r="J132" i="8" s="1"/>
  <c r="J285" i="8" a="1"/>
  <c r="J285" i="8" s="1"/>
  <c r="J74" i="8" a="1"/>
  <c r="J74" i="8" s="1"/>
  <c r="J322" i="8" a="1"/>
  <c r="J322" i="8" s="1"/>
  <c r="J70" i="8" a="1"/>
  <c r="J70" i="8" s="1"/>
  <c r="J258" i="8" a="1"/>
  <c r="J258" i="8" s="1"/>
  <c r="J196" i="8" a="1"/>
  <c r="J196" i="8" s="1"/>
  <c r="J174" i="8" a="1"/>
  <c r="J174" i="8" s="1"/>
  <c r="J10" i="8" a="1"/>
  <c r="J10" i="8" s="1"/>
  <c r="J202" i="8" a="1"/>
  <c r="J202" i="8" s="1"/>
  <c r="J25" i="8" a="1"/>
  <c r="J25" i="8" s="1"/>
  <c r="J117" i="8" a="1"/>
  <c r="J117" i="8" s="1"/>
  <c r="J326" i="8" a="1"/>
  <c r="J326" i="8" s="1"/>
  <c r="J257" i="8" a="1"/>
  <c r="J257" i="8" s="1"/>
  <c r="J208" i="8" a="1"/>
  <c r="J208" i="8" s="1"/>
  <c r="J144" i="8" a="1"/>
  <c r="J144" i="8" s="1"/>
  <c r="J80" i="8" a="1"/>
  <c r="J80" i="8" s="1"/>
  <c r="J16" i="8" a="1"/>
  <c r="J16" i="8" s="1"/>
  <c r="J283" i="8" a="1"/>
  <c r="J283" i="8" s="1"/>
  <c r="J215" i="8" a="1"/>
  <c r="J215" i="8" s="1"/>
  <c r="J151" i="8" a="1"/>
  <c r="J151" i="8" s="1"/>
  <c r="J87" i="8" a="1"/>
  <c r="J87" i="8" s="1"/>
  <c r="J23" i="8" a="1"/>
  <c r="J23" i="8" s="1"/>
  <c r="J302" i="8" a="1"/>
  <c r="J302" i="8" s="1"/>
  <c r="J250" i="8" a="1"/>
  <c r="J250" i="8" s="1"/>
  <c r="J185" i="8" a="1"/>
  <c r="J185" i="8" s="1"/>
  <c r="J121" i="8" a="1"/>
  <c r="J121" i="8" s="1"/>
  <c r="J57" i="8" a="1"/>
  <c r="J57" i="8" s="1"/>
  <c r="J337" i="8" a="1"/>
  <c r="J337" i="8" s="1"/>
  <c r="J282" i="8" a="1"/>
  <c r="J282" i="8" s="1"/>
  <c r="J213" i="8" a="1"/>
  <c r="J213" i="8" s="1"/>
  <c r="J149" i="8" a="1"/>
  <c r="J149" i="8" s="1"/>
  <c r="J85" i="8" a="1"/>
  <c r="J85" i="8" s="1"/>
  <c r="J21" i="8" a="1"/>
  <c r="J21" i="8" s="1"/>
  <c r="J312" i="8" a="1"/>
  <c r="J312" i="8" s="1"/>
  <c r="J254" i="8" a="1"/>
  <c r="J254" i="8" s="1"/>
  <c r="J176" i="8" a="1"/>
  <c r="J176" i="8" s="1"/>
  <c r="J328" i="8" a="1"/>
  <c r="J328" i="8" s="1"/>
  <c r="J253" i="8" a="1"/>
  <c r="J253" i="8" s="1"/>
  <c r="J204" i="8" a="1"/>
  <c r="J204" i="8" s="1"/>
  <c r="J140" i="8" a="1"/>
  <c r="J140" i="8" s="1"/>
  <c r="J76" i="8" a="1"/>
  <c r="J76" i="8" s="1"/>
  <c r="J12" i="8" a="1"/>
  <c r="J12" i="8" s="1"/>
  <c r="J112" i="8" a="1"/>
  <c r="J112" i="8" s="1"/>
  <c r="J263" i="8" a="1"/>
  <c r="J263" i="8" s="1"/>
  <c r="J54" i="8" a="1"/>
  <c r="J54" i="8" s="1"/>
  <c r="J235" i="8" a="1"/>
  <c r="J235" i="8" s="1"/>
  <c r="J53" i="8" a="1"/>
  <c r="J53" i="8" s="1"/>
  <c r="J209" i="8" a="1"/>
  <c r="J209" i="8" s="1"/>
  <c r="J41" i="8" a="1"/>
  <c r="J41" i="8" s="1"/>
  <c r="J146" i="8" a="1"/>
  <c r="J146" i="8" s="1"/>
  <c r="J334" i="8" a="1"/>
  <c r="J334" i="8" s="1"/>
  <c r="J173" i="8" a="1"/>
  <c r="J173" i="8" s="1"/>
  <c r="J333" i="8" a="1"/>
  <c r="J333" i="8" s="1"/>
  <c r="J96" i="8" a="1"/>
  <c r="J96" i="8" s="1"/>
  <c r="J315" i="8" a="1"/>
  <c r="J315" i="8" s="1"/>
  <c r="J245" i="8" a="1"/>
  <c r="J245" i="8" s="1"/>
  <c r="J194" i="8" a="1"/>
  <c r="J194" i="8" s="1"/>
  <c r="J130" i="8" a="1"/>
  <c r="J130" i="8" s="1"/>
  <c r="J66" i="8" a="1"/>
  <c r="J66" i="8" s="1"/>
  <c r="J346" i="8" a="1"/>
  <c r="J346" i="8" s="1"/>
  <c r="J268" i="8" a="1"/>
  <c r="J268" i="8" s="1"/>
  <c r="J193" i="8" a="1"/>
  <c r="J193" i="8" s="1"/>
  <c r="J129" i="8" a="1"/>
  <c r="J129" i="8" s="1"/>
  <c r="J65" i="8" a="1"/>
  <c r="J65" i="8" s="1"/>
  <c r="J345" i="8" a="1"/>
  <c r="J345" i="8" s="1"/>
  <c r="J288" i="8" a="1"/>
  <c r="J288" i="8" s="1"/>
  <c r="J238" i="8" a="1"/>
  <c r="J238" i="8" s="1"/>
  <c r="J171" i="8" a="1"/>
  <c r="J171" i="8" s="1"/>
  <c r="J107" i="8" a="1"/>
  <c r="J107" i="8" s="1"/>
  <c r="J43" i="8" a="1"/>
  <c r="J43" i="8" s="1"/>
  <c r="J324" i="8" a="1"/>
  <c r="J324" i="8" s="1"/>
  <c r="J249" i="8" a="1"/>
  <c r="J249" i="8" s="1"/>
  <c r="J199" i="8" a="1"/>
  <c r="J199" i="8" s="1"/>
  <c r="J135" i="8" a="1"/>
  <c r="J135" i="8" s="1"/>
  <c r="J71" i="8" a="1"/>
  <c r="J71" i="8" s="1"/>
  <c r="J350" i="8" a="1"/>
  <c r="J350" i="8" s="1"/>
  <c r="J301" i="8" a="1"/>
  <c r="J301" i="8" s="1"/>
  <c r="J225" i="8" a="1"/>
  <c r="J225" i="8" s="1"/>
  <c r="J162" i="8" a="1"/>
  <c r="J162" i="8" s="1"/>
  <c r="J300" i="8" a="1"/>
  <c r="J300" i="8" s="1"/>
  <c r="J242" i="8" a="1"/>
  <c r="J242" i="8" s="1"/>
  <c r="J189" i="8" a="1"/>
  <c r="J189" i="8" s="1"/>
  <c r="J125" i="8" a="1"/>
  <c r="J125" i="8" s="1"/>
  <c r="J61" i="8" a="1"/>
  <c r="J61" i="8" s="1"/>
  <c r="J304" i="8" a="1"/>
  <c r="J304" i="8" s="1"/>
  <c r="J75" i="8" a="1"/>
  <c r="J75" i="8" s="1"/>
  <c r="J188" i="8" a="1"/>
  <c r="J188" i="8" s="1"/>
  <c r="J17" i="8" a="1"/>
  <c r="J17" i="8" s="1"/>
  <c r="J182" i="8" a="1"/>
  <c r="J182" i="8" s="1"/>
  <c r="J311" i="8" a="1"/>
  <c r="J311" i="8" s="1"/>
  <c r="J105" i="8" a="1"/>
  <c r="J105" i="8" s="1"/>
  <c r="J317" i="8" a="1"/>
  <c r="J317" i="8" s="1"/>
  <c r="J104" i="8" a="1"/>
  <c r="J104" i="8" s="1"/>
  <c r="J98" i="8" a="1"/>
  <c r="J98" i="8" s="1"/>
  <c r="J120" i="8" a="1"/>
  <c r="J120" i="8" s="1"/>
  <c r="J269" i="8" a="1"/>
  <c r="J269" i="8" s="1"/>
  <c r="J40" i="8" a="1"/>
  <c r="J40" i="8" s="1"/>
  <c r="J346" i="7" a="1"/>
  <c r="J346" i="7" s="1"/>
  <c r="J161" i="7" a="1"/>
  <c r="J161" i="7" s="1"/>
  <c r="J332" i="7" a="1"/>
  <c r="J332" i="7" s="1"/>
  <c r="J256" i="7" a="1"/>
  <c r="J256" i="7" s="1"/>
  <c r="J8" i="7" a="1"/>
  <c r="J8" i="7" s="1"/>
  <c r="J221" i="7" a="1"/>
  <c r="J221" i="7" s="1"/>
  <c r="J118" i="7" a="1"/>
  <c r="J118" i="7" s="1"/>
  <c r="J111" i="7" a="1"/>
  <c r="J111" i="7" s="1"/>
  <c r="J282" i="7" a="1"/>
  <c r="J282" i="7" s="1"/>
  <c r="J33" i="7" a="1"/>
  <c r="J33" i="7" s="1"/>
  <c r="J207" i="7" a="1"/>
  <c r="J207" i="7" s="1"/>
  <c r="J16" i="7" a="1"/>
  <c r="J16" i="7" s="1"/>
  <c r="J18" i="7" a="1"/>
  <c r="J18" i="7" s="1"/>
  <c r="J192" i="7" a="1"/>
  <c r="J192" i="7" s="1"/>
  <c r="J23" i="7" a="1"/>
  <c r="J23" i="7" s="1"/>
  <c r="J178" i="7" a="1"/>
  <c r="J178" i="7" s="1"/>
  <c r="J349" i="7" a="1"/>
  <c r="J349" i="7" s="1"/>
  <c r="J104" i="7" a="1"/>
  <c r="J104" i="7" s="1"/>
  <c r="J296" i="7" a="1"/>
  <c r="J296" i="7" s="1"/>
  <c r="J30" i="7" a="1"/>
  <c r="J30" i="7" s="1"/>
  <c r="J240" i="7" a="1"/>
  <c r="J240" i="7" s="1"/>
  <c r="J196" i="7" a="1"/>
  <c r="J196" i="7" s="1"/>
  <c r="J128" i="7" a="1"/>
  <c r="J128" i="7" s="1"/>
  <c r="J299" i="7" a="1"/>
  <c r="J299" i="7" s="1"/>
  <c r="J52" i="7" a="1"/>
  <c r="J52" i="7" s="1"/>
  <c r="J226" i="7" a="1"/>
  <c r="J226" i="7" s="1"/>
  <c r="J37" i="7" a="1"/>
  <c r="J37" i="7" s="1"/>
  <c r="J191" i="7" a="1"/>
  <c r="J191" i="7" s="1"/>
  <c r="J10" i="7" a="1"/>
  <c r="J10" i="7" s="1"/>
  <c r="J68" i="7" a="1"/>
  <c r="J68" i="7" s="1"/>
  <c r="J127" i="7" a="1"/>
  <c r="J127" i="7" s="1"/>
  <c r="J184" i="7" a="1"/>
  <c r="J184" i="7" s="1"/>
  <c r="J248" i="7" a="1"/>
  <c r="J248" i="7" s="1"/>
  <c r="J312" i="7" a="1"/>
  <c r="J312" i="7" s="1"/>
  <c r="J34" i="7" a="1"/>
  <c r="J34" i="7" s="1"/>
  <c r="J92" i="7" a="1"/>
  <c r="J92" i="7" s="1"/>
  <c r="J164" i="7" a="1"/>
  <c r="J164" i="7" s="1"/>
  <c r="J228" i="7" a="1"/>
  <c r="J228" i="7" s="1"/>
  <c r="J292" i="7" a="1"/>
  <c r="J292" i="7" s="1"/>
  <c r="J13" i="7" a="1"/>
  <c r="J13" i="7" s="1"/>
  <c r="J79" i="7" a="1"/>
  <c r="J79" i="7" s="1"/>
  <c r="J137" i="7" a="1"/>
  <c r="J137" i="7" s="1"/>
  <c r="J201" i="7" a="1"/>
  <c r="J201" i="7" s="1"/>
  <c r="J265" i="7" a="1"/>
  <c r="J265" i="7" s="1"/>
  <c r="J329" i="7" a="1"/>
  <c r="J329" i="7" s="1"/>
  <c r="J57" i="7" a="1"/>
  <c r="J57" i="7" s="1"/>
  <c r="J131" i="7" a="1"/>
  <c r="J131" i="7" s="1"/>
  <c r="J195" i="7" a="1"/>
  <c r="J195" i="7" s="1"/>
  <c r="J259" i="7" a="1"/>
  <c r="J259" i="7" s="1"/>
  <c r="J323" i="7" a="1"/>
  <c r="J323" i="7" s="1"/>
  <c r="J44" i="7" a="1"/>
  <c r="J44" i="7" s="1"/>
  <c r="J102" i="7" a="1"/>
  <c r="J102" i="7" s="1"/>
  <c r="J167" i="7" a="1"/>
  <c r="J167" i="7" s="1"/>
  <c r="J231" i="7" a="1"/>
  <c r="J231" i="7" s="1"/>
  <c r="J295" i="7" a="1"/>
  <c r="J295" i="7" s="1"/>
  <c r="J26" i="10" a="1"/>
  <c r="J26" i="10" s="1"/>
  <c r="J96" i="10" a="1"/>
  <c r="J96" i="10" s="1"/>
  <c r="J282" i="10" a="1"/>
  <c r="J282" i="10" s="1"/>
  <c r="J143" i="10" a="1"/>
  <c r="J143" i="10" s="1"/>
  <c r="J141" i="10" a="1"/>
  <c r="J141" i="10" s="1"/>
  <c r="J48" i="10" a="1"/>
  <c r="J48" i="10" s="1"/>
  <c r="J306" i="10" a="1"/>
  <c r="J306" i="10" s="1"/>
  <c r="J313" i="10" a="1"/>
  <c r="J313" i="10" s="1"/>
  <c r="J75" i="10" a="1"/>
  <c r="J75" i="10" s="1"/>
  <c r="J258" i="10" a="1"/>
  <c r="J258" i="10" s="1"/>
  <c r="J322" i="10" a="1"/>
  <c r="J322" i="10" s="1"/>
  <c r="J286" i="10" a="1"/>
  <c r="J286" i="10" s="1"/>
  <c r="J134" i="6" a="1"/>
  <c r="J134" i="6" s="1"/>
  <c r="J65" i="6" a="1"/>
  <c r="J65" i="6" s="1"/>
  <c r="J22" i="6" a="1"/>
  <c r="J22" i="6" s="1"/>
  <c r="J209" i="6" a="1"/>
  <c r="J209" i="6" s="1"/>
  <c r="J250" i="6" a="1"/>
  <c r="J250" i="6" s="1"/>
  <c r="J181" i="8" a="1"/>
  <c r="J181" i="8" s="1"/>
  <c r="J133" i="8" a="1"/>
  <c r="J133" i="8" s="1"/>
  <c r="J77" i="8" a="1"/>
  <c r="J77" i="8" s="1"/>
  <c r="J244" i="8" a="1"/>
  <c r="J244" i="8" s="1"/>
  <c r="J73" i="8" a="1"/>
  <c r="J73" i="8" s="1"/>
  <c r="J332" i="13" a="1"/>
  <c r="J332" i="13" s="1"/>
  <c r="J275" i="13" a="1"/>
  <c r="J275" i="13" s="1"/>
  <c r="J218" i="13" a="1"/>
  <c r="J218" i="13" s="1"/>
  <c r="J161" i="13" a="1"/>
  <c r="J161" i="13" s="1"/>
  <c r="J105" i="13" a="1"/>
  <c r="J105" i="13" s="1"/>
  <c r="J288" i="13" a="1"/>
  <c r="J288" i="13" s="1"/>
  <c r="J210" i="13" a="1"/>
  <c r="J210" i="13" s="1"/>
  <c r="J139" i="13" a="1"/>
  <c r="J139" i="13" s="1"/>
  <c r="J322" i="13" a="1"/>
  <c r="J322" i="13" s="1"/>
  <c r="J251" i="13" a="1"/>
  <c r="J251" i="13" s="1"/>
  <c r="J180" i="13" a="1"/>
  <c r="J180" i="13" s="1"/>
  <c r="J109" i="13" a="1"/>
  <c r="J109" i="13" s="1"/>
  <c r="J307" i="13" a="1"/>
  <c r="J307" i="13" s="1"/>
  <c r="J250" i="13" a="1"/>
  <c r="J250" i="13" s="1"/>
  <c r="J193" i="13" a="1"/>
  <c r="J193" i="13" s="1"/>
  <c r="J137" i="13" a="1"/>
  <c r="J137" i="13" s="1"/>
  <c r="J323" i="13" a="1"/>
  <c r="J323" i="13" s="1"/>
  <c r="J209" i="13" a="1"/>
  <c r="J209" i="13" s="1"/>
  <c r="J95" i="13" a="1"/>
  <c r="J95" i="13" s="1"/>
  <c r="J37" i="13" a="1"/>
  <c r="J37" i="13" s="1"/>
  <c r="J292" i="13" a="1"/>
  <c r="J292" i="13" s="1"/>
  <c r="J291" i="13" a="1"/>
  <c r="J291" i="13" s="1"/>
  <c r="J177" i="13" a="1"/>
  <c r="J177" i="13" s="1"/>
  <c r="J78" i="13" a="1"/>
  <c r="J78" i="13" s="1"/>
  <c r="J21" i="13" a="1"/>
  <c r="J21" i="13" s="1"/>
  <c r="J248" i="13" a="1"/>
  <c r="J248" i="13" s="1"/>
  <c r="J91" i="13" a="1"/>
  <c r="J91" i="13" s="1"/>
  <c r="J20" i="13" a="1"/>
  <c r="J20" i="13" s="1"/>
  <c r="J259" i="13" a="1"/>
  <c r="J259" i="13" s="1"/>
  <c r="J145" i="13" a="1"/>
  <c r="J145" i="13" s="1"/>
  <c r="J62" i="13" a="1"/>
  <c r="J62" i="13" s="1"/>
  <c r="J342" i="13" a="1"/>
  <c r="J342" i="13" s="1"/>
  <c r="J61" i="13" a="1"/>
  <c r="J61" i="13" s="1"/>
  <c r="J170" i="13" a="1"/>
  <c r="J170" i="13" s="1"/>
  <c r="J17" i="13" a="1"/>
  <c r="J17" i="13" s="1"/>
  <c r="J88" i="13" a="1"/>
  <c r="J88" i="13" s="1"/>
  <c r="J164" i="13" a="1"/>
  <c r="J164" i="13" s="1"/>
  <c r="J285" i="13" a="1"/>
  <c r="J285" i="13" s="1"/>
  <c r="J40" i="13" a="1"/>
  <c r="J40" i="13" s="1"/>
  <c r="J127" i="13" a="1"/>
  <c r="J127" i="13" s="1"/>
  <c r="J212" i="13" a="1"/>
  <c r="J212" i="13" s="1"/>
  <c r="J313" i="13" a="1"/>
  <c r="J313" i="13" s="1"/>
  <c r="J66" i="13" a="1"/>
  <c r="J66" i="13" s="1"/>
  <c r="J325" i="13" a="1"/>
  <c r="J325" i="13" s="1"/>
  <c r="J268" i="13" a="1"/>
  <c r="J268" i="13" s="1"/>
  <c r="J211" i="13" a="1"/>
  <c r="J211" i="13" s="1"/>
  <c r="J154" i="13" a="1"/>
  <c r="J154" i="13" s="1"/>
  <c r="J97" i="13" a="1"/>
  <c r="J97" i="13" s="1"/>
  <c r="J274" i="13" a="1"/>
  <c r="J274" i="13" s="1"/>
  <c r="J203" i="13" a="1"/>
  <c r="J203" i="13" s="1"/>
  <c r="J132" i="13" a="1"/>
  <c r="J132" i="13" s="1"/>
  <c r="J315" i="13" a="1"/>
  <c r="J315" i="13" s="1"/>
  <c r="J244" i="13" a="1"/>
  <c r="J244" i="13" s="1"/>
  <c r="J173" i="13" a="1"/>
  <c r="J173" i="13" s="1"/>
  <c r="J102" i="13" a="1"/>
  <c r="J102" i="13" s="1"/>
  <c r="J300" i="13" a="1"/>
  <c r="J300" i="13" s="1"/>
  <c r="J243" i="13" a="1"/>
  <c r="J243" i="13" s="1"/>
  <c r="J186" i="13" a="1"/>
  <c r="J186" i="13" s="1"/>
  <c r="J129" i="13" a="1"/>
  <c r="J129" i="13" s="1"/>
  <c r="J309" i="13" a="1"/>
  <c r="J309" i="13" s="1"/>
  <c r="J195" i="13" a="1"/>
  <c r="J195" i="13" s="1"/>
  <c r="J87" i="13" a="1"/>
  <c r="J87" i="13" s="1"/>
  <c r="J30" i="13" a="1"/>
  <c r="J30" i="13" s="1"/>
  <c r="J278" i="13" a="1"/>
  <c r="J278" i="13" s="1"/>
  <c r="J277" i="13" a="1"/>
  <c r="J277" i="13" s="1"/>
  <c r="J163" i="13" a="1"/>
  <c r="J163" i="13" s="1"/>
  <c r="J71" i="13" a="1"/>
  <c r="J71" i="13" s="1"/>
  <c r="J14" i="13" a="1"/>
  <c r="J14" i="13" s="1"/>
  <c r="J219" i="13" a="1"/>
  <c r="J219" i="13" s="1"/>
  <c r="J84" i="13" a="1"/>
  <c r="J84" i="13" s="1"/>
  <c r="J13" i="13" a="1"/>
  <c r="J13" i="13" s="1"/>
  <c r="J245" i="13" a="1"/>
  <c r="J245" i="13" s="1"/>
  <c r="J131" i="13" a="1"/>
  <c r="J131" i="13" s="1"/>
  <c r="J55" i="13" a="1"/>
  <c r="J55" i="13" s="1"/>
  <c r="J312" i="13" a="1"/>
  <c r="J312" i="13" s="1"/>
  <c r="J32" i="13" a="1"/>
  <c r="J32" i="13" s="1"/>
  <c r="J142" i="13" a="1"/>
  <c r="J142" i="13" s="1"/>
  <c r="J340" i="13" a="1"/>
  <c r="J340" i="13" s="1"/>
  <c r="J59" i="13" a="1"/>
  <c r="J59" i="13" s="1"/>
  <c r="J136" i="13" a="1"/>
  <c r="J136" i="13" s="1"/>
  <c r="J214" i="13" a="1"/>
  <c r="J214" i="13" s="1"/>
  <c r="J11" i="13" a="1"/>
  <c r="J11" i="13" s="1"/>
  <c r="J99" i="13" a="1"/>
  <c r="J99" i="13" s="1"/>
  <c r="J98" i="13" a="1"/>
  <c r="J98" i="13" s="1"/>
  <c r="J178" i="13" a="1"/>
  <c r="J178" i="13" s="1"/>
  <c r="J50" i="13" a="1"/>
  <c r="J50" i="13" s="1"/>
  <c r="J318" i="13" a="1"/>
  <c r="J318" i="13" s="1"/>
  <c r="J261" i="13" a="1"/>
  <c r="J261" i="13" s="1"/>
  <c r="J204" i="13" a="1"/>
  <c r="J204" i="13" s="1"/>
  <c r="J147" i="13" a="1"/>
  <c r="J147" i="13" s="1"/>
  <c r="J338" i="13" a="1"/>
  <c r="J338" i="13" s="1"/>
  <c r="J267" i="13" a="1"/>
  <c r="J267" i="13" s="1"/>
  <c r="J196" i="13" a="1"/>
  <c r="J196" i="13" s="1"/>
  <c r="J125" i="13" a="1"/>
  <c r="J125" i="13" s="1"/>
  <c r="J308" i="13" a="1"/>
  <c r="J308" i="13" s="1"/>
  <c r="J237" i="13" a="1"/>
  <c r="J237" i="13" s="1"/>
  <c r="J166" i="13" a="1"/>
  <c r="J166" i="13" s="1"/>
  <c r="J350" i="13" a="1"/>
  <c r="J350" i="13" s="1"/>
  <c r="J293" i="13" a="1"/>
  <c r="J293" i="13" s="1"/>
  <c r="J236" i="13" a="1"/>
  <c r="J236" i="13" s="1"/>
  <c r="J179" i="13" a="1"/>
  <c r="J179" i="13" s="1"/>
  <c r="J122" i="13" a="1"/>
  <c r="J122" i="13" s="1"/>
  <c r="J295" i="13" a="1"/>
  <c r="J295" i="13" s="1"/>
  <c r="J181" i="13" a="1"/>
  <c r="J181" i="13" s="1"/>
  <c r="J79" i="13" a="1"/>
  <c r="J79" i="13" s="1"/>
  <c r="J23" i="13" a="1"/>
  <c r="J23" i="13" s="1"/>
  <c r="J264" i="13" a="1"/>
  <c r="J264" i="13" s="1"/>
  <c r="J263" i="13" a="1"/>
  <c r="J263" i="13" s="1"/>
  <c r="J149" i="13" a="1"/>
  <c r="J149" i="13" s="1"/>
  <c r="J63" i="13" a="1"/>
  <c r="J63" i="13" s="1"/>
  <c r="J347" i="13" a="1"/>
  <c r="J347" i="13" s="1"/>
  <c r="J205" i="13" a="1"/>
  <c r="J205" i="13" s="1"/>
  <c r="J77" i="13" a="1"/>
  <c r="J77" i="13" s="1"/>
  <c r="J345" i="13" a="1"/>
  <c r="J345" i="13" s="1"/>
  <c r="J231" i="13" a="1"/>
  <c r="J231" i="13" s="1"/>
  <c r="J117" i="13" a="1"/>
  <c r="J117" i="13" s="1"/>
  <c r="J47" i="13" a="1"/>
  <c r="J47" i="13" s="1"/>
  <c r="J270" i="13" a="1"/>
  <c r="J270" i="13" s="1"/>
  <c r="J18" i="13" a="1"/>
  <c r="J18" i="13" s="1"/>
  <c r="J113" i="13" a="1"/>
  <c r="J113" i="13" s="1"/>
  <c r="J298" i="13" a="1"/>
  <c r="J298" i="13" s="1"/>
  <c r="J45" i="13" a="1"/>
  <c r="J45" i="13" s="1"/>
  <c r="J107" i="13" a="1"/>
  <c r="J107" i="13" s="1"/>
  <c r="J157" i="13" a="1"/>
  <c r="J157" i="13" s="1"/>
  <c r="J326" i="13" a="1"/>
  <c r="J326" i="13" s="1"/>
  <c r="J81" i="13" a="1"/>
  <c r="J81" i="13" s="1"/>
  <c r="J38" i="13" a="1"/>
  <c r="J38" i="13" s="1"/>
  <c r="J22" i="13" a="1"/>
  <c r="J22" i="13" s="1"/>
  <c r="J283" i="13" a="1"/>
  <c r="J283" i="13" s="1"/>
  <c r="J311" i="13" a="1"/>
  <c r="J311" i="13" s="1"/>
  <c r="J254" i="13" a="1"/>
  <c r="J254" i="13" s="1"/>
  <c r="J197" i="13" a="1"/>
  <c r="J197" i="13" s="1"/>
  <c r="J140" i="13" a="1"/>
  <c r="J140" i="13" s="1"/>
  <c r="J331" i="13" a="1"/>
  <c r="J331" i="13" s="1"/>
  <c r="J260" i="13" a="1"/>
  <c r="J260" i="13" s="1"/>
  <c r="J189" i="13" a="1"/>
  <c r="J189" i="13" s="1"/>
  <c r="J118" i="13" a="1"/>
  <c r="J118" i="13" s="1"/>
  <c r="J301" i="13" a="1"/>
  <c r="J301" i="13" s="1"/>
  <c r="J230" i="13" a="1"/>
  <c r="J230" i="13" s="1"/>
  <c r="J152" i="13" a="1"/>
  <c r="J152" i="13" s="1"/>
  <c r="J343" i="13" a="1"/>
  <c r="J343" i="13" s="1"/>
  <c r="J286" i="13" a="1"/>
  <c r="J286" i="13" s="1"/>
  <c r="J229" i="13" a="1"/>
  <c r="J229" i="13" s="1"/>
  <c r="J172" i="13" a="1"/>
  <c r="J172" i="13" s="1"/>
  <c r="J115" i="13" a="1"/>
  <c r="J115" i="13" s="1"/>
  <c r="J281" i="13" a="1"/>
  <c r="J281" i="13" s="1"/>
  <c r="J167" i="13" a="1"/>
  <c r="J167" i="13" s="1"/>
  <c r="J73" i="13" a="1"/>
  <c r="J73" i="13" s="1"/>
  <c r="J15" i="13" a="1"/>
  <c r="J15" i="13" s="1"/>
  <c r="J235" i="13" a="1"/>
  <c r="J235" i="13" s="1"/>
  <c r="J249" i="13" a="1"/>
  <c r="J249" i="13" s="1"/>
  <c r="J135" i="13" a="1"/>
  <c r="J135" i="13" s="1"/>
  <c r="J57" i="13" a="1"/>
  <c r="J57" i="13" s="1"/>
  <c r="J333" i="13" a="1"/>
  <c r="J333" i="13" s="1"/>
  <c r="J176" i="13" a="1"/>
  <c r="J176" i="13" s="1"/>
  <c r="J70" i="13" a="1"/>
  <c r="J70" i="13" s="1"/>
  <c r="J330" i="13" a="1"/>
  <c r="J330" i="13" s="1"/>
  <c r="J217" i="13" a="1"/>
  <c r="J217" i="13" s="1"/>
  <c r="J103" i="13" a="1"/>
  <c r="J103" i="13" s="1"/>
  <c r="J41" i="13" a="1"/>
  <c r="J41" i="13" s="1"/>
  <c r="J228" i="13" a="1"/>
  <c r="J228" i="13" s="1"/>
  <c r="J341" i="13" a="1"/>
  <c r="J341" i="13" s="1"/>
  <c r="J89" i="13" a="1"/>
  <c r="J89" i="13" s="1"/>
  <c r="J256" i="13" a="1"/>
  <c r="J256" i="13" s="1"/>
  <c r="J16" i="13" a="1"/>
  <c r="J16" i="13" s="1"/>
  <c r="J86" i="13" a="1"/>
  <c r="J86" i="13" s="1"/>
  <c r="J128" i="13" a="1"/>
  <c r="J128" i="13" s="1"/>
  <c r="J284" i="13" a="1"/>
  <c r="J284" i="13" s="1"/>
  <c r="J67" i="13" a="1"/>
  <c r="J67" i="13" s="1"/>
  <c r="J93" i="13" a="1"/>
  <c r="J93" i="13" s="1"/>
  <c r="J150" i="13" a="1"/>
  <c r="J150" i="13" s="1"/>
  <c r="J240" i="13" a="1"/>
  <c r="J240" i="13" s="1"/>
  <c r="J303" i="13" a="1"/>
  <c r="J303" i="13" s="1"/>
  <c r="J247" i="13" a="1"/>
  <c r="J247" i="13" s="1"/>
  <c r="J190" i="13" a="1"/>
  <c r="J190" i="13" s="1"/>
  <c r="J133" i="13" a="1"/>
  <c r="J133" i="13" s="1"/>
  <c r="J324" i="13" a="1"/>
  <c r="J324" i="13" s="1"/>
  <c r="J253" i="13" a="1"/>
  <c r="J253" i="13" s="1"/>
  <c r="J182" i="13" a="1"/>
  <c r="J182" i="13" s="1"/>
  <c r="J104" i="13" a="1"/>
  <c r="J104" i="13" s="1"/>
  <c r="J294" i="13" a="1"/>
  <c r="J294" i="13" s="1"/>
  <c r="J216" i="13" a="1"/>
  <c r="J216" i="13" s="1"/>
  <c r="J144" i="13" a="1"/>
  <c r="J144" i="13" s="1"/>
  <c r="J335" i="13" a="1"/>
  <c r="J335" i="13" s="1"/>
  <c r="J279" i="13" a="1"/>
  <c r="J279" i="13" s="1"/>
  <c r="J222" i="13" a="1"/>
  <c r="J222" i="13" s="1"/>
  <c r="J165" i="13" a="1"/>
  <c r="J165" i="13" s="1"/>
  <c r="J108" i="13" a="1"/>
  <c r="J108" i="13" s="1"/>
  <c r="J266" i="13" a="1"/>
  <c r="J266" i="13" s="1"/>
  <c r="J153" i="13" a="1"/>
  <c r="J153" i="13" s="1"/>
  <c r="J65" i="13" a="1"/>
  <c r="J65" i="13" s="1"/>
  <c r="J9" i="13" a="1"/>
  <c r="J9" i="13" s="1"/>
  <c r="J348" i="13" a="1"/>
  <c r="J348" i="13" s="1"/>
  <c r="J234" i="13" a="1"/>
  <c r="J234" i="13" s="1"/>
  <c r="J121" i="13" a="1"/>
  <c r="J121" i="13" s="1"/>
  <c r="J49" i="13" a="1"/>
  <c r="J49" i="13" s="1"/>
  <c r="J304" i="13" a="1"/>
  <c r="J304" i="13" s="1"/>
  <c r="J162" i="13" a="1"/>
  <c r="J162" i="13" s="1"/>
  <c r="J56" i="13" a="1"/>
  <c r="J56" i="13" s="1"/>
  <c r="J316" i="13" a="1"/>
  <c r="J316" i="13" s="1"/>
  <c r="J202" i="13" a="1"/>
  <c r="J202" i="13" s="1"/>
  <c r="J90" i="13" a="1"/>
  <c r="J90" i="13" s="1"/>
  <c r="J33" i="13" a="1"/>
  <c r="J33" i="13" s="1"/>
  <c r="J200" i="13" a="1"/>
  <c r="J200" i="13" s="1"/>
  <c r="J299" i="13" a="1"/>
  <c r="J299" i="13" s="1"/>
  <c r="J74" i="13" a="1"/>
  <c r="J74" i="13" s="1"/>
  <c r="J226" i="13" a="1"/>
  <c r="J226" i="13" s="1"/>
  <c r="J328" i="13" a="1"/>
  <c r="J328" i="13" s="1"/>
  <c r="J72" i="13" a="1"/>
  <c r="J72" i="13" s="1"/>
  <c r="J100" i="13" a="1"/>
  <c r="J100" i="13" s="1"/>
  <c r="J242" i="13" a="1"/>
  <c r="J242" i="13" s="1"/>
  <c r="J53" i="13" a="1"/>
  <c r="J53" i="13" s="1"/>
  <c r="J36" i="13" a="1"/>
  <c r="J36" i="13" s="1"/>
  <c r="J64" i="13" a="1"/>
  <c r="J64" i="13" s="1"/>
  <c r="J155" i="13" a="1"/>
  <c r="J155" i="13" s="1"/>
  <c r="J297" i="13" a="1"/>
  <c r="J297" i="13" s="1"/>
  <c r="J239" i="13" a="1"/>
  <c r="J239" i="13" s="1"/>
  <c r="J183" i="13" a="1"/>
  <c r="J183" i="13" s="1"/>
  <c r="J126" i="13" a="1"/>
  <c r="J126" i="13" s="1"/>
  <c r="J317" i="13" a="1"/>
  <c r="J317" i="13" s="1"/>
  <c r="J246" i="13" a="1"/>
  <c r="J246" i="13" s="1"/>
  <c r="J168" i="13" a="1"/>
  <c r="J168" i="13" s="1"/>
  <c r="J96" i="13" a="1"/>
  <c r="J96" i="13" s="1"/>
  <c r="J280" i="13" a="1"/>
  <c r="J280" i="13" s="1"/>
  <c r="J208" i="13" a="1"/>
  <c r="J208" i="13" s="1"/>
  <c r="J130" i="13" a="1"/>
  <c r="J130" i="13" s="1"/>
  <c r="J329" i="13" a="1"/>
  <c r="J329" i="13" s="1"/>
  <c r="J271" i="13" a="1"/>
  <c r="J271" i="13" s="1"/>
  <c r="J215" i="13" a="1"/>
  <c r="J215" i="13" s="1"/>
  <c r="J158" i="13" a="1"/>
  <c r="J158" i="13" s="1"/>
  <c r="J101" i="13" a="1"/>
  <c r="J101" i="13" s="1"/>
  <c r="J252" i="13" a="1"/>
  <c r="J252" i="13" s="1"/>
  <c r="J138" i="13" a="1"/>
  <c r="J138" i="13" s="1"/>
  <c r="J58" i="13" a="1"/>
  <c r="J58" i="13" s="1"/>
  <c r="J349" i="13" a="1"/>
  <c r="J349" i="13" s="1"/>
  <c r="J334" i="13" a="1"/>
  <c r="J334" i="13" s="1"/>
  <c r="J220" i="13" a="1"/>
  <c r="J220" i="13" s="1"/>
  <c r="J106" i="13" a="1"/>
  <c r="J106" i="13" s="1"/>
  <c r="J42" i="13" a="1"/>
  <c r="J42" i="13" s="1"/>
  <c r="J290" i="13" a="1"/>
  <c r="J290" i="13" s="1"/>
  <c r="J148" i="13" a="1"/>
  <c r="J148" i="13" s="1"/>
  <c r="J48" i="13" a="1"/>
  <c r="J48" i="13" s="1"/>
  <c r="J302" i="13" a="1"/>
  <c r="J302" i="13" s="1"/>
  <c r="J188" i="13" a="1"/>
  <c r="J188" i="13" s="1"/>
  <c r="J83" i="13" a="1"/>
  <c r="J83" i="13" s="1"/>
  <c r="J26" i="13" a="1"/>
  <c r="J26" i="13" s="1"/>
  <c r="J171" i="13" a="1"/>
  <c r="J171" i="13" s="1"/>
  <c r="J269" i="13" a="1"/>
  <c r="J269" i="13" s="1"/>
  <c r="J60" i="13" a="1"/>
  <c r="J60" i="13" s="1"/>
  <c r="J198" i="13" a="1"/>
  <c r="J198" i="13" s="1"/>
  <c r="J255" i="13" a="1"/>
  <c r="J255" i="13" s="1"/>
  <c r="J43" i="13" a="1"/>
  <c r="J43" i="13" s="1"/>
  <c r="J82" i="13" a="1"/>
  <c r="J82" i="13" s="1"/>
  <c r="J213" i="13" a="1"/>
  <c r="J213" i="13" s="1"/>
  <c r="J39" i="13" a="1"/>
  <c r="J39" i="13" s="1"/>
  <c r="J184" i="13" a="1"/>
  <c r="J184" i="13" s="1"/>
  <c r="J8" i="13" a="1"/>
  <c r="J8" i="13" s="1"/>
  <c r="J339" i="13" a="1"/>
  <c r="J339" i="13" s="1"/>
  <c r="J282" i="13" a="1"/>
  <c r="J282" i="13" s="1"/>
  <c r="J225" i="13" a="1"/>
  <c r="J225" i="13" s="1"/>
  <c r="J169" i="13" a="1"/>
  <c r="J169" i="13" s="1"/>
  <c r="J111" i="13" a="1"/>
  <c r="J111" i="13" s="1"/>
  <c r="J296" i="13" a="1"/>
  <c r="J296" i="13" s="1"/>
  <c r="J224" i="13" a="1"/>
  <c r="J224" i="13" s="1"/>
  <c r="J146" i="13" a="1"/>
  <c r="J146" i="13" s="1"/>
  <c r="J336" i="13" a="1"/>
  <c r="J336" i="13" s="1"/>
  <c r="J258" i="13" a="1"/>
  <c r="J258" i="13" s="1"/>
  <c r="J187" i="13" a="1"/>
  <c r="J187" i="13" s="1"/>
  <c r="J116" i="13" a="1"/>
  <c r="J116" i="13" s="1"/>
  <c r="J314" i="13" a="1"/>
  <c r="J314" i="13" s="1"/>
  <c r="J257" i="13" a="1"/>
  <c r="J257" i="13" s="1"/>
  <c r="J201" i="13" a="1"/>
  <c r="J201" i="13" s="1"/>
  <c r="J143" i="13" a="1"/>
  <c r="J143" i="13" s="1"/>
  <c r="J337" i="13" a="1"/>
  <c r="J337" i="13" s="1"/>
  <c r="J223" i="13" a="1"/>
  <c r="J223" i="13" s="1"/>
  <c r="J110" i="13" a="1"/>
  <c r="J110" i="13" s="1"/>
  <c r="J44" i="13" a="1"/>
  <c r="J44" i="13" s="1"/>
  <c r="J306" i="13" a="1"/>
  <c r="J306" i="13" s="1"/>
  <c r="J305" i="13" a="1"/>
  <c r="J305" i="13" s="1"/>
  <c r="J191" i="13" a="1"/>
  <c r="J191" i="13" s="1"/>
  <c r="J85" i="13" a="1"/>
  <c r="J85" i="13" s="1"/>
  <c r="J28" i="13" a="1"/>
  <c r="J28" i="13" s="1"/>
  <c r="J262" i="13" a="1"/>
  <c r="J262" i="13" s="1"/>
  <c r="J120" i="13" a="1"/>
  <c r="J120" i="13" s="1"/>
  <c r="J27" i="13" a="1"/>
  <c r="J27" i="13" s="1"/>
  <c r="J273" i="13" a="1"/>
  <c r="J273" i="13" s="1"/>
  <c r="J159" i="13" a="1"/>
  <c r="J159" i="13" s="1"/>
  <c r="J69" i="13" a="1"/>
  <c r="J69" i="13" s="1"/>
  <c r="J12" i="13" a="1"/>
  <c r="J12" i="13" s="1"/>
  <c r="J75" i="13" a="1"/>
  <c r="J75" i="13" s="1"/>
  <c r="J199" i="13" a="1"/>
  <c r="J199" i="13" s="1"/>
  <c r="J31" i="13" a="1"/>
  <c r="J31" i="13" s="1"/>
  <c r="J112" i="13" a="1"/>
  <c r="J112" i="13" s="1"/>
  <c r="J192" i="13" a="1"/>
  <c r="J192" i="13" s="1"/>
  <c r="J327" i="13" a="1"/>
  <c r="J327" i="13" s="1"/>
  <c r="J54" i="13" a="1"/>
  <c r="J54" i="13" s="1"/>
  <c r="J156" i="13" a="1"/>
  <c r="J156" i="13" s="1"/>
  <c r="J10" i="13" a="1"/>
  <c r="J10" i="13" s="1"/>
  <c r="J24" i="13" a="1"/>
  <c r="J24" i="13" s="1"/>
  <c r="J52" i="13" a="1"/>
  <c r="J52" i="13" s="1"/>
  <c r="J221" i="13" a="1"/>
  <c r="J221" i="13" s="1"/>
  <c r="J287" i="13" a="1"/>
  <c r="J287" i="13" s="1"/>
  <c r="J320" i="13" a="1"/>
  <c r="J320" i="13" s="1"/>
  <c r="J321" i="13" a="1"/>
  <c r="J321" i="13" s="1"/>
  <c r="J119" i="13" a="1"/>
  <c r="J119" i="13" s="1"/>
  <c r="J155" i="7" a="1"/>
  <c r="J155" i="7" s="1"/>
  <c r="J67" i="7" a="1"/>
  <c r="J67" i="7" s="1"/>
  <c r="J334" i="10" a="1"/>
  <c r="J334" i="10" s="1"/>
  <c r="J272" i="10" a="1"/>
  <c r="J272" i="10" s="1"/>
  <c r="J202" i="10" a="1"/>
  <c r="J202" i="10" s="1"/>
  <c r="J132" i="10" a="1"/>
  <c r="J132" i="10" s="1"/>
  <c r="J325" i="10" a="1"/>
  <c r="J325" i="10" s="1"/>
  <c r="J263" i="10" a="1"/>
  <c r="J263" i="10" s="1"/>
  <c r="J201" i="10" a="1"/>
  <c r="J201" i="10" s="1"/>
  <c r="J139" i="10" a="1"/>
  <c r="J139" i="10" s="1"/>
  <c r="J332" i="10" a="1"/>
  <c r="J332" i="10" s="1"/>
  <c r="J270" i="10" a="1"/>
  <c r="J270" i="10" s="1"/>
  <c r="J208" i="10" a="1"/>
  <c r="J208" i="10" s="1"/>
  <c r="J138" i="10" a="1"/>
  <c r="J138" i="10" s="1"/>
  <c r="J331" i="10" a="1"/>
  <c r="J331" i="10" s="1"/>
  <c r="J269" i="10" a="1"/>
  <c r="J269" i="10" s="1"/>
  <c r="J207" i="10" a="1"/>
  <c r="J207" i="10" s="1"/>
  <c r="J145" i="10" a="1"/>
  <c r="J145" i="10" s="1"/>
  <c r="J346" i="10" a="1"/>
  <c r="J346" i="10" s="1"/>
  <c r="J276" i="10" a="1"/>
  <c r="J276" i="10" s="1"/>
  <c r="J214" i="10" a="1"/>
  <c r="J214" i="10" s="1"/>
  <c r="J152" i="10" a="1"/>
  <c r="J152" i="10" s="1"/>
  <c r="J343" i="10" a="1"/>
  <c r="J343" i="10" s="1"/>
  <c r="J157" i="10" a="1"/>
  <c r="J157" i="10" s="1"/>
  <c r="J53" i="10" a="1"/>
  <c r="J53" i="10" s="1"/>
  <c r="J298" i="10" a="1"/>
  <c r="J298" i="10" s="1"/>
  <c r="J111" i="10" a="1"/>
  <c r="J111" i="10" s="1"/>
  <c r="J37" i="10" a="1"/>
  <c r="J37" i="10" s="1"/>
  <c r="J252" i="10" a="1"/>
  <c r="J252" i="10" s="1"/>
  <c r="J93" i="10" a="1"/>
  <c r="J93" i="10" s="1"/>
  <c r="J20" i="10" a="1"/>
  <c r="J20" i="10" s="1"/>
  <c r="J211" i="10" a="1"/>
  <c r="J211" i="10" s="1"/>
  <c r="J73" i="10" a="1"/>
  <c r="J73" i="10" s="1"/>
  <c r="J11" i="10" a="1"/>
  <c r="J11" i="10" s="1"/>
  <c r="J182" i="10" a="1"/>
  <c r="J182" i="10" s="1"/>
  <c r="J64" i="10" a="1"/>
  <c r="J64" i="10" s="1"/>
  <c r="J345" i="10" a="1"/>
  <c r="J345" i="10" s="1"/>
  <c r="J181" i="10" a="1"/>
  <c r="J181" i="10" s="1"/>
  <c r="J63" i="10" a="1"/>
  <c r="J63" i="10" s="1"/>
  <c r="J312" i="10" a="1"/>
  <c r="J312" i="10" s="1"/>
  <c r="J135" i="10" a="1"/>
  <c r="J135" i="10" s="1"/>
  <c r="J42" i="10" a="1"/>
  <c r="J42" i="10" s="1"/>
  <c r="J188" i="10" a="1"/>
  <c r="J188" i="10" s="1"/>
  <c r="J326" i="10" a="1"/>
  <c r="J326" i="10" s="1"/>
  <c r="J264" i="10" a="1"/>
  <c r="J264" i="10" s="1"/>
  <c r="J194" i="10" a="1"/>
  <c r="J194" i="10" s="1"/>
  <c r="J125" i="10" a="1"/>
  <c r="J125" i="10" s="1"/>
  <c r="J318" i="10" a="1"/>
  <c r="J318" i="10" s="1"/>
  <c r="J256" i="10" a="1"/>
  <c r="J256" i="10" s="1"/>
  <c r="J193" i="10" a="1"/>
  <c r="J193" i="10" s="1"/>
  <c r="J131" i="10" a="1"/>
  <c r="J131" i="10" s="1"/>
  <c r="J324" i="10" a="1"/>
  <c r="J324" i="10" s="1"/>
  <c r="J262" i="10" a="1"/>
  <c r="J262" i="10" s="1"/>
  <c r="J200" i="10" a="1"/>
  <c r="J200" i="10" s="1"/>
  <c r="J130" i="10" a="1"/>
  <c r="J130" i="10" s="1"/>
  <c r="J323" i="10" a="1"/>
  <c r="J323" i="10" s="1"/>
  <c r="J261" i="10" a="1"/>
  <c r="J261" i="10" s="1"/>
  <c r="J199" i="10" a="1"/>
  <c r="J199" i="10" s="1"/>
  <c r="J137" i="10" a="1"/>
  <c r="J137" i="10" s="1"/>
  <c r="J338" i="10" a="1"/>
  <c r="J338" i="10" s="1"/>
  <c r="J268" i="10" a="1"/>
  <c r="J268" i="10" s="1"/>
  <c r="J206" i="10" a="1"/>
  <c r="J206" i="10" s="1"/>
  <c r="J144" i="10" a="1"/>
  <c r="J144" i="10" s="1"/>
  <c r="J299" i="10" a="1"/>
  <c r="J299" i="10" s="1"/>
  <c r="J134" i="10" a="1"/>
  <c r="J134" i="10" s="1"/>
  <c r="J45" i="10" a="1"/>
  <c r="J45" i="10" s="1"/>
  <c r="J275" i="10" a="1"/>
  <c r="J275" i="10" s="1"/>
  <c r="J94" i="10" a="1"/>
  <c r="J94" i="10" s="1"/>
  <c r="J29" i="10" a="1"/>
  <c r="J29" i="10" s="1"/>
  <c r="J235" i="10" a="1"/>
  <c r="J235" i="10" s="1"/>
  <c r="J82" i="10" a="1"/>
  <c r="J82" i="10" s="1"/>
  <c r="J12" i="10" a="1"/>
  <c r="J12" i="10" s="1"/>
  <c r="J189" i="10" a="1"/>
  <c r="J189" i="10" s="1"/>
  <c r="J65" i="10" a="1"/>
  <c r="J65" i="10" s="1"/>
  <c r="J328" i="10" a="1"/>
  <c r="J328" i="10" s="1"/>
  <c r="J319" i="10" a="1"/>
  <c r="J319" i="10" s="1"/>
  <c r="J249" i="10" a="1"/>
  <c r="J249" i="10" s="1"/>
  <c r="J187" i="10" a="1"/>
  <c r="J187" i="10" s="1"/>
  <c r="J117" i="10" a="1"/>
  <c r="J117" i="10" s="1"/>
  <c r="J310" i="10" a="1"/>
  <c r="J310" i="10" s="1"/>
  <c r="J248" i="10" a="1"/>
  <c r="J248" i="10" s="1"/>
  <c r="J186" i="10" a="1"/>
  <c r="J186" i="10" s="1"/>
  <c r="J124" i="10" a="1"/>
  <c r="J124" i="10" s="1"/>
  <c r="J317" i="10" a="1"/>
  <c r="J317" i="10" s="1"/>
  <c r="J255" i="10" a="1"/>
  <c r="J255" i="10" s="1"/>
  <c r="J185" i="10" a="1"/>
  <c r="J185" i="10" s="1"/>
  <c r="J123" i="10" a="1"/>
  <c r="J123" i="10" s="1"/>
  <c r="J316" i="10" a="1"/>
  <c r="J316" i="10" s="1"/>
  <c r="J254" i="10" a="1"/>
  <c r="J254" i="10" s="1"/>
  <c r="J192" i="10" a="1"/>
  <c r="J192" i="10" s="1"/>
  <c r="J129" i="10" a="1"/>
  <c r="J129" i="10" s="1"/>
  <c r="J330" i="10" a="1"/>
  <c r="J330" i="10" s="1"/>
  <c r="J260" i="10" a="1"/>
  <c r="J260" i="10" s="1"/>
  <c r="J198" i="10" a="1"/>
  <c r="J198" i="10" s="1"/>
  <c r="J136" i="10" a="1"/>
  <c r="J136" i="10" s="1"/>
  <c r="J281" i="10" a="1"/>
  <c r="J281" i="10" s="1"/>
  <c r="J112" i="10" a="1"/>
  <c r="J112" i="10" s="1"/>
  <c r="J38" i="10" a="1"/>
  <c r="J38" i="10" s="1"/>
  <c r="J257" i="10" a="1"/>
  <c r="J257" i="10" s="1"/>
  <c r="J83" i="10" a="1"/>
  <c r="J83" i="10" s="1"/>
  <c r="J21" i="10" a="1"/>
  <c r="J21" i="10" s="1"/>
  <c r="J212" i="10" a="1"/>
  <c r="J212" i="10" s="1"/>
  <c r="J74" i="10" a="1"/>
  <c r="J74" i="10" s="1"/>
  <c r="J335" i="10" a="1"/>
  <c r="J335" i="10" s="1"/>
  <c r="J311" i="10" a="1"/>
  <c r="J311" i="10" s="1"/>
  <c r="J241" i="10" a="1"/>
  <c r="J241" i="10" s="1"/>
  <c r="J179" i="10" a="1"/>
  <c r="J179" i="10" s="1"/>
  <c r="J109" i="10" a="1"/>
  <c r="J109" i="10" s="1"/>
  <c r="J302" i="10" a="1"/>
  <c r="J302" i="10" s="1"/>
  <c r="J240" i="10" a="1"/>
  <c r="J240" i="10" s="1"/>
  <c r="J178" i="10" a="1"/>
  <c r="J178" i="10" s="1"/>
  <c r="J116" i="10" a="1"/>
  <c r="J116" i="10" s="1"/>
  <c r="J309" i="10" a="1"/>
  <c r="J309" i="10" s="1"/>
  <c r="J247" i="10" a="1"/>
  <c r="J247" i="10" s="1"/>
  <c r="J177" i="10" a="1"/>
  <c r="J177" i="10" s="1"/>
  <c r="J115" i="10" a="1"/>
  <c r="J115" i="10" s="1"/>
  <c r="J308" i="10" a="1"/>
  <c r="J308" i="10" s="1"/>
  <c r="J246" i="10" a="1"/>
  <c r="J246" i="10" s="1"/>
  <c r="J184" i="10" a="1"/>
  <c r="J184" i="10" s="1"/>
  <c r="J122" i="10" a="1"/>
  <c r="J122" i="10" s="1"/>
  <c r="J303" i="10" a="1"/>
  <c r="J303" i="10" s="1"/>
  <c r="J234" i="10" a="1"/>
  <c r="J234" i="10" s="1"/>
  <c r="J164" i="10" a="1"/>
  <c r="J164" i="10" s="1"/>
  <c r="J102" i="10" a="1"/>
  <c r="J102" i="10" s="1"/>
  <c r="J295" i="10" a="1"/>
  <c r="J295" i="10" s="1"/>
  <c r="J233" i="10" a="1"/>
  <c r="J233" i="10" s="1"/>
  <c r="J171" i="10" a="1"/>
  <c r="J171" i="10" s="1"/>
  <c r="J108" i="10" a="1"/>
  <c r="J108" i="10" s="1"/>
  <c r="J301" i="10" a="1"/>
  <c r="J301" i="10" s="1"/>
  <c r="J239" i="10" a="1"/>
  <c r="J239" i="10" s="1"/>
  <c r="J170" i="10" a="1"/>
  <c r="J170" i="10" s="1"/>
  <c r="J100" i="10" a="1"/>
  <c r="J100" i="10" s="1"/>
  <c r="J300" i="10" a="1"/>
  <c r="J300" i="10" s="1"/>
  <c r="J238" i="10" a="1"/>
  <c r="J238" i="10" s="1"/>
  <c r="J176" i="10" a="1"/>
  <c r="J176" i="10" s="1"/>
  <c r="J114" i="10" a="1"/>
  <c r="J114" i="10" s="1"/>
  <c r="J315" i="10" a="1"/>
  <c r="J315" i="10" s="1"/>
  <c r="J245" i="10" a="1"/>
  <c r="J245" i="10" s="1"/>
  <c r="J183" i="10" a="1"/>
  <c r="J183" i="10" s="1"/>
  <c r="J113" i="10" a="1"/>
  <c r="J113" i="10" s="1"/>
  <c r="J236" i="10" a="1"/>
  <c r="J236" i="10" s="1"/>
  <c r="J84" i="10" a="1"/>
  <c r="J84" i="10" s="1"/>
  <c r="J22" i="10" a="1"/>
  <c r="J22" i="10" s="1"/>
  <c r="J195" i="10" a="1"/>
  <c r="J195" i="10" s="1"/>
  <c r="J67" i="10" a="1"/>
  <c r="J67" i="10" s="1"/>
  <c r="J336" i="10" a="1"/>
  <c r="J336" i="10" s="1"/>
  <c r="J172" i="10" a="1"/>
  <c r="J172" i="10" s="1"/>
  <c r="J59" i="10" a="1"/>
  <c r="J59" i="10" s="1"/>
  <c r="J291" i="10" a="1"/>
  <c r="J291" i="10" s="1"/>
  <c r="J127" i="10" a="1"/>
  <c r="J127" i="10" s="1"/>
  <c r="J43" i="10" a="1"/>
  <c r="J43" i="10" s="1"/>
  <c r="J266" i="10" a="1"/>
  <c r="J266" i="10" s="1"/>
  <c r="J103" i="10" a="1"/>
  <c r="J103" i="10" s="1"/>
  <c r="J33" i="10" a="1"/>
  <c r="J33" i="10" s="1"/>
  <c r="J265" i="10" a="1"/>
  <c r="J265" i="10" s="1"/>
  <c r="J97" i="10" a="1"/>
  <c r="J97" i="10" s="1"/>
  <c r="J32" i="10" a="1"/>
  <c r="J32" i="10" s="1"/>
  <c r="J49" i="10" a="1"/>
  <c r="J49" i="10" s="1"/>
  <c r="J290" i="10" a="1"/>
  <c r="J290" i="10" s="1"/>
  <c r="J118" i="10" a="1"/>
  <c r="J118" i="10" s="1"/>
  <c r="J296" i="10" a="1"/>
  <c r="J296" i="10" s="1"/>
  <c r="J226" i="10" a="1"/>
  <c r="J226" i="10" s="1"/>
  <c r="J156" i="10" a="1"/>
  <c r="J156" i="10" s="1"/>
  <c r="J349" i="10" a="1"/>
  <c r="J349" i="10" s="1"/>
  <c r="J287" i="10" a="1"/>
  <c r="J287" i="10" s="1"/>
  <c r="J225" i="10" a="1"/>
  <c r="J225" i="10" s="1"/>
  <c r="J163" i="10" a="1"/>
  <c r="J163" i="10" s="1"/>
  <c r="J101" i="10" a="1"/>
  <c r="J101" i="10" s="1"/>
  <c r="J294" i="10" a="1"/>
  <c r="J294" i="10" s="1"/>
  <c r="J232" i="10" a="1"/>
  <c r="J232" i="10" s="1"/>
  <c r="J162" i="10" a="1"/>
  <c r="J162" i="10" s="1"/>
  <c r="J92" i="10" a="1"/>
  <c r="J92" i="10" s="1"/>
  <c r="J293" i="10" a="1"/>
  <c r="J293" i="10" s="1"/>
  <c r="J231" i="10" a="1"/>
  <c r="J231" i="10" s="1"/>
  <c r="J169" i="10" a="1"/>
  <c r="J169" i="10" s="1"/>
  <c r="J107" i="10" a="1"/>
  <c r="J107" i="10" s="1"/>
  <c r="J307" i="10" a="1"/>
  <c r="J307" i="10" s="1"/>
  <c r="J237" i="10" a="1"/>
  <c r="J237" i="10" s="1"/>
  <c r="J175" i="10" a="1"/>
  <c r="J175" i="10" s="1"/>
  <c r="J106" i="10" a="1"/>
  <c r="J106" i="10" s="1"/>
  <c r="J219" i="10" a="1"/>
  <c r="J219" i="10" s="1"/>
  <c r="J76" i="10" a="1"/>
  <c r="J76" i="10" s="1"/>
  <c r="J14" i="10" a="1"/>
  <c r="J14" i="10" s="1"/>
  <c r="J173" i="10" a="1"/>
  <c r="J173" i="10" s="1"/>
  <c r="J60" i="10" a="1"/>
  <c r="J60" i="10" s="1"/>
  <c r="J314" i="10" a="1"/>
  <c r="J314" i="10" s="1"/>
  <c r="J150" i="10" a="1"/>
  <c r="J150" i="10" s="1"/>
  <c r="J51" i="10" a="1"/>
  <c r="J51" i="10" s="1"/>
  <c r="J273" i="10" a="1"/>
  <c r="J273" i="10" s="1"/>
  <c r="J105" i="10" a="1"/>
  <c r="J105" i="10" s="1"/>
  <c r="J35" i="10" a="1"/>
  <c r="J35" i="10" s="1"/>
  <c r="J244" i="10" a="1"/>
  <c r="J244" i="10" s="1"/>
  <c r="J87" i="10" a="1"/>
  <c r="J87" i="10" s="1"/>
  <c r="J25" i="10" a="1"/>
  <c r="J25" i="10" s="1"/>
  <c r="J243" i="10" a="1"/>
  <c r="J243" i="10" s="1"/>
  <c r="J86" i="10" a="1"/>
  <c r="J86" i="10" s="1"/>
  <c r="J24" i="10" a="1"/>
  <c r="J24" i="10" s="1"/>
  <c r="J18" i="10" a="1"/>
  <c r="J18" i="10" s="1"/>
  <c r="J205" i="10" a="1"/>
  <c r="J205" i="10" s="1"/>
  <c r="J69" i="10" a="1"/>
  <c r="J69" i="10" s="1"/>
  <c r="J342" i="10" a="1"/>
  <c r="J342" i="10" s="1"/>
  <c r="J280" i="10" a="1"/>
  <c r="J280" i="10" s="1"/>
  <c r="J210" i="10" a="1"/>
  <c r="J210" i="10" s="1"/>
  <c r="J140" i="10" a="1"/>
  <c r="J140" i="10" s="1"/>
  <c r="J333" i="10" a="1"/>
  <c r="J333" i="10" s="1"/>
  <c r="J271" i="10" a="1"/>
  <c r="J271" i="10" s="1"/>
  <c r="J209" i="10" a="1"/>
  <c r="J209" i="10" s="1"/>
  <c r="J147" i="10" a="1"/>
  <c r="J147" i="10" s="1"/>
  <c r="J340" i="10" a="1"/>
  <c r="J340" i="10" s="1"/>
  <c r="J278" i="10" a="1"/>
  <c r="J278" i="10" s="1"/>
  <c r="J216" i="10" a="1"/>
  <c r="J216" i="10" s="1"/>
  <c r="J146" i="10" a="1"/>
  <c r="J146" i="10" s="1"/>
  <c r="J339" i="10" a="1"/>
  <c r="J339" i="10" s="1"/>
  <c r="J277" i="10" a="1"/>
  <c r="J277" i="10" s="1"/>
  <c r="J215" i="10" a="1"/>
  <c r="J215" i="10" s="1"/>
  <c r="J153" i="10" a="1"/>
  <c r="J153" i="10" s="1"/>
  <c r="J91" i="10" a="1"/>
  <c r="J91" i="10" s="1"/>
  <c r="J284" i="10" a="1"/>
  <c r="J284" i="10" s="1"/>
  <c r="J222" i="10" a="1"/>
  <c r="J222" i="10" s="1"/>
  <c r="J160" i="10" a="1"/>
  <c r="J160" i="10" s="1"/>
  <c r="J90" i="10" a="1"/>
  <c r="J90" i="10" s="1"/>
  <c r="J174" i="10" a="1"/>
  <c r="J174" i="10" s="1"/>
  <c r="J61" i="10" a="1"/>
  <c r="J61" i="10" s="1"/>
  <c r="J320" i="10" a="1"/>
  <c r="J320" i="10" s="1"/>
  <c r="J133" i="10" a="1"/>
  <c r="J133" i="10" s="1"/>
  <c r="J44" i="10" a="1"/>
  <c r="J44" i="10" s="1"/>
  <c r="J274" i="10" a="1"/>
  <c r="J274" i="10" s="1"/>
  <c r="J110" i="10" a="1"/>
  <c r="J110" i="10" s="1"/>
  <c r="J28" i="10" a="1"/>
  <c r="J28" i="10" s="1"/>
  <c r="J229" i="10" a="1"/>
  <c r="J229" i="10" s="1"/>
  <c r="J81" i="10" a="1"/>
  <c r="J81" i="10" s="1"/>
  <c r="J19" i="10" a="1"/>
  <c r="J19" i="10" s="1"/>
  <c r="J204" i="10" a="1"/>
  <c r="J204" i="10" s="1"/>
  <c r="J71" i="10" a="1"/>
  <c r="J71" i="10" s="1"/>
  <c r="J9" i="10" a="1"/>
  <c r="J9" i="10" s="1"/>
  <c r="J203" i="10" a="1"/>
  <c r="J203" i="10" s="1"/>
  <c r="J70" i="10" a="1"/>
  <c r="J70" i="10" s="1"/>
  <c r="J8" i="10" a="1"/>
  <c r="J8" i="10" s="1"/>
  <c r="J220" i="10" a="1"/>
  <c r="J220" i="10" s="1"/>
  <c r="J72" i="10" a="1"/>
  <c r="J72" i="10" s="1"/>
  <c r="J267" i="10" a="1"/>
  <c r="J267" i="10" s="1"/>
  <c r="J38" i="7" a="1"/>
  <c r="J38" i="7" s="1"/>
  <c r="J232" i="7" a="1"/>
  <c r="J232" i="7" s="1"/>
  <c r="J45" i="7" a="1"/>
  <c r="J45" i="7" s="1"/>
  <c r="J197" i="7" a="1"/>
  <c r="J197" i="7" s="1"/>
  <c r="J81" i="7" a="1"/>
  <c r="J81" i="7" s="1"/>
  <c r="J125" i="7" a="1"/>
  <c r="J125" i="7" s="1"/>
  <c r="J313" i="7" a="1"/>
  <c r="J313" i="7" s="1"/>
  <c r="J88" i="7" a="1"/>
  <c r="J88" i="7" s="1"/>
  <c r="J260" i="7" a="1"/>
  <c r="J260" i="7" s="1"/>
  <c r="J254" i="7" a="1"/>
  <c r="J254" i="7" s="1"/>
  <c r="J168" i="7" a="1"/>
  <c r="J168" i="7" s="1"/>
  <c r="J319" i="7" a="1"/>
  <c r="J319" i="7" s="1"/>
  <c r="J74" i="7" a="1"/>
  <c r="J74" i="7" s="1"/>
  <c r="J246" i="7" a="1"/>
  <c r="J246" i="7" s="1"/>
  <c r="J54" i="7" a="1"/>
  <c r="J54" i="7" s="1"/>
  <c r="J211" i="7" a="1"/>
  <c r="J211" i="7" s="1"/>
  <c r="J17" i="7" a="1"/>
  <c r="J17" i="7" s="1"/>
  <c r="J76" i="7" a="1"/>
  <c r="J76" i="7" s="1"/>
  <c r="J134" i="7" a="1"/>
  <c r="J134" i="7" s="1"/>
  <c r="J198" i="7" a="1"/>
  <c r="J198" i="7" s="1"/>
  <c r="J262" i="7" a="1"/>
  <c r="J262" i="7" s="1"/>
  <c r="J326" i="7" a="1"/>
  <c r="J326" i="7" s="1"/>
  <c r="J41" i="7" a="1"/>
  <c r="J41" i="7" s="1"/>
  <c r="J107" i="7" a="1"/>
  <c r="J107" i="7" s="1"/>
  <c r="J172" i="7" a="1"/>
  <c r="J172" i="7" s="1"/>
  <c r="J236" i="7" a="1"/>
  <c r="J236" i="7" s="1"/>
  <c r="J300" i="7" a="1"/>
  <c r="J300" i="7" s="1"/>
  <c r="J27" i="7" a="1"/>
  <c r="J27" i="7" s="1"/>
  <c r="J85" i="7" a="1"/>
  <c r="J85" i="7" s="1"/>
  <c r="J144" i="7" a="1"/>
  <c r="J144" i="7" s="1"/>
  <c r="J208" i="7" a="1"/>
  <c r="J208" i="7" s="1"/>
  <c r="J272" i="7" a="1"/>
  <c r="J272" i="7" s="1"/>
  <c r="J336" i="7" a="1"/>
  <c r="J336" i="7" s="1"/>
  <c r="J65" i="7" a="1"/>
  <c r="J65" i="7" s="1"/>
  <c r="J138" i="7" a="1"/>
  <c r="J138" i="7" s="1"/>
  <c r="J202" i="7" a="1"/>
  <c r="J202" i="7" s="1"/>
  <c r="J266" i="7" a="1"/>
  <c r="J266" i="7" s="1"/>
  <c r="J330" i="7" a="1"/>
  <c r="J330" i="7" s="1"/>
  <c r="J51" i="7" a="1"/>
  <c r="J51" i="7" s="1"/>
  <c r="J110" i="7" a="1"/>
  <c r="J110" i="7" s="1"/>
  <c r="J175" i="7" a="1"/>
  <c r="J175" i="7" s="1"/>
  <c r="J239" i="7" a="1"/>
  <c r="J239" i="7" s="1"/>
  <c r="J303" i="7" a="1"/>
  <c r="J303" i="7" s="1"/>
  <c r="J250" i="10" a="1"/>
  <c r="J250" i="10" s="1"/>
  <c r="J180" i="10" a="1"/>
  <c r="J180" i="10" s="1"/>
  <c r="J10" i="10" a="1"/>
  <c r="J10" i="10" s="1"/>
  <c r="J228" i="10" a="1"/>
  <c r="J228" i="10" s="1"/>
  <c r="J159" i="10" a="1"/>
  <c r="J159" i="10" s="1"/>
  <c r="J56" i="10" a="1"/>
  <c r="J56" i="10" s="1"/>
  <c r="J27" i="10" a="1"/>
  <c r="J27" i="10" s="1"/>
  <c r="J36" i="10" a="1"/>
  <c r="J36" i="10" s="1"/>
  <c r="J151" i="10" a="1"/>
  <c r="J151" i="10" s="1"/>
  <c r="J98" i="10" a="1"/>
  <c r="J98" i="10" s="1"/>
  <c r="J99" i="10" a="1"/>
  <c r="J99" i="10" s="1"/>
  <c r="J348" i="10" a="1"/>
  <c r="J348" i="10" s="1"/>
  <c r="J350" i="10" a="1"/>
  <c r="J350" i="10" s="1"/>
  <c r="J185" i="6" a="1"/>
  <c r="J185" i="6" s="1"/>
  <c r="J116" i="6" a="1"/>
  <c r="J116" i="6" s="1"/>
  <c r="J73" i="6" a="1"/>
  <c r="J73" i="6" s="1"/>
  <c r="J260" i="6" a="1"/>
  <c r="J260" i="6" s="1"/>
  <c r="J32" i="8" a="1"/>
  <c r="J32" i="8" s="1"/>
  <c r="J197" i="8" a="1"/>
  <c r="J197" i="8" s="1"/>
  <c r="J141" i="8" a="1"/>
  <c r="J141" i="8" s="1"/>
  <c r="J293" i="8" a="1"/>
  <c r="J293" i="8" s="1"/>
  <c r="J137" i="8" a="1"/>
  <c r="J137" i="8" s="1"/>
  <c r="J321" i="10" a="1"/>
  <c r="J321" i="10" s="1"/>
  <c r="J283" i="10" a="1"/>
  <c r="J283" i="10" s="1"/>
  <c r="J342" i="6" a="1"/>
  <c r="J342" i="6" s="1"/>
  <c r="J277" i="6" a="1"/>
  <c r="J277" i="6" s="1"/>
  <c r="J348" i="6" a="1"/>
  <c r="J348" i="6" s="1"/>
  <c r="J290" i="6" a="1"/>
  <c r="J290" i="6" s="1"/>
  <c r="J238" i="6" a="1"/>
  <c r="J238" i="6" s="1"/>
  <c r="J347" i="6" a="1"/>
  <c r="J347" i="6" s="1"/>
  <c r="J275" i="6" a="1"/>
  <c r="J275" i="6" s="1"/>
  <c r="J192" i="6" a="1"/>
  <c r="J192" i="6" s="1"/>
  <c r="J295" i="6" a="1"/>
  <c r="J295" i="6" s="1"/>
  <c r="J242" i="6" a="1"/>
  <c r="J242" i="6" s="1"/>
  <c r="J308" i="6" a="1"/>
  <c r="J308" i="6" s="1"/>
  <c r="J247" i="6" a="1"/>
  <c r="J247" i="6" s="1"/>
  <c r="J196" i="6" a="1"/>
  <c r="J196" i="6" s="1"/>
  <c r="J189" i="6" a="1"/>
  <c r="J189" i="6" s="1"/>
  <c r="J99" i="6" a="1"/>
  <c r="J99" i="6" s="1"/>
  <c r="J16" i="6" a="1"/>
  <c r="J16" i="6" s="1"/>
  <c r="J246" i="6" a="1"/>
  <c r="J246" i="6" s="1"/>
  <c r="J162" i="6" a="1"/>
  <c r="J162" i="6" s="1"/>
  <c r="J111" i="6" a="1"/>
  <c r="J111" i="6" s="1"/>
  <c r="J60" i="6" a="1"/>
  <c r="J60" i="6" s="1"/>
  <c r="J9" i="6" a="1"/>
  <c r="J9" i="6" s="1"/>
  <c r="J314" i="6" a="1"/>
  <c r="J314" i="6" s="1"/>
  <c r="J181" i="6" a="1"/>
  <c r="J181" i="6" s="1"/>
  <c r="J91" i="6" a="1"/>
  <c r="J91" i="6" s="1"/>
  <c r="J8" i="6" a="1"/>
  <c r="J8" i="6" s="1"/>
  <c r="J258" i="6" a="1"/>
  <c r="J258" i="6" s="1"/>
  <c r="J154" i="6" a="1"/>
  <c r="J154" i="6" s="1"/>
  <c r="J103" i="6" a="1"/>
  <c r="J103" i="6" s="1"/>
  <c r="J52" i="6" a="1"/>
  <c r="J52" i="6" s="1"/>
  <c r="J204" i="6" a="1"/>
  <c r="J204" i="6" s="1"/>
  <c r="J292" i="6" a="1"/>
  <c r="J292" i="6" s="1"/>
  <c r="J160" i="6" a="1"/>
  <c r="J160" i="6" s="1"/>
  <c r="J77" i="6" a="1"/>
  <c r="J77" i="6" s="1"/>
  <c r="J252" i="6" a="1"/>
  <c r="J252" i="6" s="1"/>
  <c r="J271" i="6" a="1"/>
  <c r="J271" i="6" s="1"/>
  <c r="J172" i="6" a="1"/>
  <c r="J172" i="6" s="1"/>
  <c r="J121" i="6" a="1"/>
  <c r="J121" i="6" s="1"/>
  <c r="J70" i="6" a="1"/>
  <c r="J70" i="6" s="1"/>
  <c r="J18" i="6" a="1"/>
  <c r="J18" i="6" s="1"/>
  <c r="J216" i="6" a="1"/>
  <c r="J216" i="6" s="1"/>
  <c r="J145" i="6" a="1"/>
  <c r="J145" i="6" s="1"/>
  <c r="J94" i="6" a="1"/>
  <c r="J94" i="6" s="1"/>
  <c r="J42" i="6" a="1"/>
  <c r="J42" i="6" s="1"/>
  <c r="J334" i="6" a="1"/>
  <c r="J334" i="6" s="1"/>
  <c r="J264" i="6" a="1"/>
  <c r="J264" i="6" s="1"/>
  <c r="J341" i="6" a="1"/>
  <c r="J341" i="6" s="1"/>
  <c r="J282" i="6" a="1"/>
  <c r="J282" i="6" s="1"/>
  <c r="J231" i="6" a="1"/>
  <c r="J231" i="6" s="1"/>
  <c r="J340" i="6" a="1"/>
  <c r="J340" i="6" s="1"/>
  <c r="J269" i="6" a="1"/>
  <c r="J269" i="6" s="1"/>
  <c r="J346" i="6" a="1"/>
  <c r="J346" i="6" s="1"/>
  <c r="J288" i="6" a="1"/>
  <c r="J288" i="6" s="1"/>
  <c r="J236" i="6" a="1"/>
  <c r="J236" i="6" s="1"/>
  <c r="J300" i="6" a="1"/>
  <c r="J300" i="6" s="1"/>
  <c r="J241" i="6" a="1"/>
  <c r="J241" i="6" s="1"/>
  <c r="J190" i="6" a="1"/>
  <c r="J190" i="6" s="1"/>
  <c r="J176" i="6" a="1"/>
  <c r="J176" i="6" s="1"/>
  <c r="J93" i="6" a="1"/>
  <c r="J93" i="6" s="1"/>
  <c r="J285" i="6" a="1"/>
  <c r="J285" i="6" s="1"/>
  <c r="J227" i="6" a="1"/>
  <c r="J227" i="6" s="1"/>
  <c r="J156" i="6" a="1"/>
  <c r="J156" i="6" s="1"/>
  <c r="J105" i="6" a="1"/>
  <c r="J105" i="6" s="1"/>
  <c r="J54" i="6" a="1"/>
  <c r="J54" i="6" s="1"/>
  <c r="J324" i="6" a="1"/>
  <c r="J324" i="6" s="1"/>
  <c r="J294" i="6" a="1"/>
  <c r="J294" i="6" s="1"/>
  <c r="J168" i="6" a="1"/>
  <c r="J168" i="6" s="1"/>
  <c r="J85" i="6" a="1"/>
  <c r="J85" i="6" s="1"/>
  <c r="J306" i="6" a="1"/>
  <c r="J306" i="6" s="1"/>
  <c r="J240" i="6" a="1"/>
  <c r="J240" i="6" s="1"/>
  <c r="J148" i="6" a="1"/>
  <c r="J148" i="6" s="1"/>
  <c r="J97" i="6" a="1"/>
  <c r="J97" i="6" s="1"/>
  <c r="J46" i="6" a="1"/>
  <c r="J46" i="6" s="1"/>
  <c r="J171" i="6" a="1"/>
  <c r="J171" i="6" s="1"/>
  <c r="J272" i="6" a="1"/>
  <c r="J272" i="6" s="1"/>
  <c r="J147" i="6" a="1"/>
  <c r="J147" i="6" s="1"/>
  <c r="J64" i="6" a="1"/>
  <c r="J64" i="6" s="1"/>
  <c r="J184" i="6" a="1"/>
  <c r="J184" i="6" s="1"/>
  <c r="J253" i="6" a="1"/>
  <c r="J253" i="6" s="1"/>
  <c r="J166" i="6" a="1"/>
  <c r="J166" i="6" s="1"/>
  <c r="J114" i="6" a="1"/>
  <c r="J114" i="6" s="1"/>
  <c r="J63" i="6" a="1"/>
  <c r="J63" i="6" s="1"/>
  <c r="J12" i="6" a="1"/>
  <c r="J12" i="6" s="1"/>
  <c r="J203" i="6" a="1"/>
  <c r="J203" i="6" s="1"/>
  <c r="J138" i="6" a="1"/>
  <c r="J138" i="6" s="1"/>
  <c r="J87" i="6" a="1"/>
  <c r="J87" i="6" s="1"/>
  <c r="J36" i="6" a="1"/>
  <c r="J36" i="6" s="1"/>
  <c r="J327" i="6" a="1"/>
  <c r="J327" i="6" s="1"/>
  <c r="J251" i="6" a="1"/>
  <c r="J251" i="6" s="1"/>
  <c r="J333" i="6" a="1"/>
  <c r="J333" i="6" s="1"/>
  <c r="J276" i="6" a="1"/>
  <c r="J276" i="6" s="1"/>
  <c r="J225" i="6" a="1"/>
  <c r="J225" i="6" s="1"/>
  <c r="J332" i="6" a="1"/>
  <c r="J332" i="6" s="1"/>
  <c r="J256" i="6" a="1"/>
  <c r="J256" i="6" s="1"/>
  <c r="J339" i="6" a="1"/>
  <c r="J339" i="6" s="1"/>
  <c r="J281" i="6" a="1"/>
  <c r="J281" i="6" s="1"/>
  <c r="J230" i="6" a="1"/>
  <c r="J230" i="6" s="1"/>
  <c r="J286" i="6" a="1"/>
  <c r="J286" i="6" s="1"/>
  <c r="J234" i="6" a="1"/>
  <c r="J234" i="6" s="1"/>
  <c r="J338" i="6" a="1"/>
  <c r="J338" i="6" s="1"/>
  <c r="J163" i="6" a="1"/>
  <c r="J163" i="6" s="1"/>
  <c r="J80" i="6" a="1"/>
  <c r="J80" i="6" s="1"/>
  <c r="J139" i="6" a="1"/>
  <c r="J139" i="6" s="1"/>
  <c r="J214" i="6" a="1"/>
  <c r="J214" i="6" s="1"/>
  <c r="J150" i="6" a="1"/>
  <c r="J150" i="6" s="1"/>
  <c r="J98" i="6" a="1"/>
  <c r="J98" i="6" s="1"/>
  <c r="J47" i="6" a="1"/>
  <c r="J47" i="6" s="1"/>
  <c r="J217" i="6" a="1"/>
  <c r="J217" i="6" s="1"/>
  <c r="J278" i="6" a="1"/>
  <c r="J278" i="6" s="1"/>
  <c r="J155" i="6" a="1"/>
  <c r="J155" i="6" s="1"/>
  <c r="J72" i="6" a="1"/>
  <c r="J72" i="6" s="1"/>
  <c r="J191" i="6" a="1"/>
  <c r="J191" i="6" s="1"/>
  <c r="J197" i="6" a="1"/>
  <c r="J197" i="6" s="1"/>
  <c r="J142" i="6" a="1"/>
  <c r="J142" i="6" s="1"/>
  <c r="J90" i="6" a="1"/>
  <c r="J90" i="6" s="1"/>
  <c r="J39" i="6" a="1"/>
  <c r="J39" i="6" s="1"/>
  <c r="J133" i="6" a="1"/>
  <c r="J133" i="6" s="1"/>
  <c r="J239" i="6" a="1"/>
  <c r="J239" i="6" s="1"/>
  <c r="J141" i="6" a="1"/>
  <c r="J141" i="6" s="1"/>
  <c r="J51" i="6" a="1"/>
  <c r="J51" i="6" s="1"/>
  <c r="J152" i="6" a="1"/>
  <c r="J152" i="6" s="1"/>
  <c r="J235" i="6" a="1"/>
  <c r="J235" i="6" s="1"/>
  <c r="J159" i="6" a="1"/>
  <c r="J159" i="6" s="1"/>
  <c r="J108" i="6" a="1"/>
  <c r="J108" i="6" s="1"/>
  <c r="J57" i="6" a="1"/>
  <c r="J57" i="6" s="1"/>
  <c r="J343" i="6" a="1"/>
  <c r="J343" i="6" s="1"/>
  <c r="J183" i="6" a="1"/>
  <c r="J183" i="6" s="1"/>
  <c r="J132" i="6" a="1"/>
  <c r="J132" i="6" s="1"/>
  <c r="J81" i="6" a="1"/>
  <c r="J81" i="6" s="1"/>
  <c r="J30" i="6" a="1"/>
  <c r="J30" i="6" s="1"/>
  <c r="J320" i="6" a="1"/>
  <c r="J320" i="6" s="1"/>
  <c r="J245" i="6" a="1"/>
  <c r="J245" i="6" s="1"/>
  <c r="J326" i="6" a="1"/>
  <c r="J326" i="6" s="1"/>
  <c r="J270" i="6" a="1"/>
  <c r="J270" i="6" s="1"/>
  <c r="J218" i="6" a="1"/>
  <c r="J218" i="6" s="1"/>
  <c r="J318" i="6" a="1"/>
  <c r="J318" i="6" s="1"/>
  <c r="J243" i="6" a="1"/>
  <c r="J243" i="6" s="1"/>
  <c r="J331" i="6" a="1"/>
  <c r="J331" i="6" s="1"/>
  <c r="J274" i="6" a="1"/>
  <c r="J274" i="6" s="1"/>
  <c r="J223" i="6" a="1"/>
  <c r="J223" i="6" s="1"/>
  <c r="J279" i="6" a="1"/>
  <c r="J279" i="6" s="1"/>
  <c r="J228" i="6" a="1"/>
  <c r="J228" i="6" s="1"/>
  <c r="J321" i="6" a="1"/>
  <c r="J321" i="6" s="1"/>
  <c r="J157" i="6" a="1"/>
  <c r="J157" i="6" s="1"/>
  <c r="J67" i="6" a="1"/>
  <c r="J67" i="6" s="1"/>
  <c r="J75" i="6" a="1"/>
  <c r="J75" i="6" s="1"/>
  <c r="J201" i="6" a="1"/>
  <c r="J201" i="6" s="1"/>
  <c r="J143" i="6" a="1"/>
  <c r="J143" i="6" s="1"/>
  <c r="J92" i="6" a="1"/>
  <c r="J92" i="6" s="1"/>
  <c r="J41" i="6" a="1"/>
  <c r="J41" i="6" s="1"/>
  <c r="J165" i="6" a="1"/>
  <c r="J165" i="6" s="1"/>
  <c r="J259" i="6" a="1"/>
  <c r="J259" i="6" s="1"/>
  <c r="J149" i="6" a="1"/>
  <c r="J149" i="6" s="1"/>
  <c r="J59" i="6" a="1"/>
  <c r="J59" i="6" s="1"/>
  <c r="J120" i="6" a="1"/>
  <c r="J120" i="6" s="1"/>
  <c r="J186" i="6" a="1"/>
  <c r="J186" i="6" s="1"/>
  <c r="J135" i="6" a="1"/>
  <c r="J135" i="6" s="1"/>
  <c r="J84" i="6" a="1"/>
  <c r="J84" i="6" s="1"/>
  <c r="J33" i="6" a="1"/>
  <c r="J33" i="6" s="1"/>
  <c r="J43" i="6" a="1"/>
  <c r="J43" i="6" s="1"/>
  <c r="J221" i="6" a="1"/>
  <c r="J221" i="6" s="1"/>
  <c r="J128" i="6" a="1"/>
  <c r="J128" i="6" s="1"/>
  <c r="J45" i="6" a="1"/>
  <c r="J45" i="6" s="1"/>
  <c r="J107" i="6" a="1"/>
  <c r="J107" i="6" s="1"/>
  <c r="J220" i="6" a="1"/>
  <c r="J220" i="6" s="1"/>
  <c r="J153" i="6" a="1"/>
  <c r="J153" i="6" s="1"/>
  <c r="J102" i="6" a="1"/>
  <c r="J102" i="6" s="1"/>
  <c r="J50" i="6" a="1"/>
  <c r="J50" i="6" s="1"/>
  <c r="J322" i="6" a="1"/>
  <c r="J322" i="6" s="1"/>
  <c r="J177" i="6" a="1"/>
  <c r="J177" i="6" s="1"/>
  <c r="J126" i="6" a="1"/>
  <c r="J126" i="6" s="1"/>
  <c r="J74" i="6" a="1"/>
  <c r="J74" i="6" s="1"/>
  <c r="J23" i="6" a="1"/>
  <c r="J23" i="6" s="1"/>
  <c r="J313" i="6" a="1"/>
  <c r="J313" i="6" s="1"/>
  <c r="J232" i="6" a="1"/>
  <c r="J232" i="6" s="1"/>
  <c r="J319" i="6" a="1"/>
  <c r="J319" i="6" s="1"/>
  <c r="J263" i="6" a="1"/>
  <c r="J263" i="6" s="1"/>
  <c r="J212" i="6" a="1"/>
  <c r="J212" i="6" s="1"/>
  <c r="J311" i="6" a="1"/>
  <c r="J311" i="6" s="1"/>
  <c r="J237" i="6" a="1"/>
  <c r="J237" i="6" s="1"/>
  <c r="J325" i="6" a="1"/>
  <c r="J325" i="6" s="1"/>
  <c r="J268" i="6" a="1"/>
  <c r="J268" i="6" s="1"/>
  <c r="J345" i="6" a="1"/>
  <c r="J345" i="6" s="1"/>
  <c r="J273" i="6" a="1"/>
  <c r="J273" i="6" s="1"/>
  <c r="J222" i="6" a="1"/>
  <c r="J222" i="6" s="1"/>
  <c r="J299" i="6" a="1"/>
  <c r="J299" i="6" s="1"/>
  <c r="J144" i="6" a="1"/>
  <c r="J144" i="6" s="1"/>
  <c r="J61" i="6" a="1"/>
  <c r="J61" i="6" s="1"/>
  <c r="J336" i="6" a="1"/>
  <c r="J336" i="6" s="1"/>
  <c r="J188" i="6" a="1"/>
  <c r="J188" i="6" s="1"/>
  <c r="J137" i="6" a="1"/>
  <c r="J137" i="6" s="1"/>
  <c r="J86" i="6" a="1"/>
  <c r="J86" i="6" s="1"/>
  <c r="J34" i="6" a="1"/>
  <c r="J34" i="6" s="1"/>
  <c r="J101" i="6" a="1"/>
  <c r="J101" i="6" s="1"/>
  <c r="J226" i="6" a="1"/>
  <c r="J226" i="6" s="1"/>
  <c r="J136" i="6" a="1"/>
  <c r="J136" i="6" s="1"/>
  <c r="J53" i="6" a="1"/>
  <c r="J53" i="6" s="1"/>
  <c r="J88" i="6" a="1"/>
  <c r="J88" i="6" s="1"/>
  <c r="J180" i="6" a="1"/>
  <c r="J180" i="6" s="1"/>
  <c r="J129" i="6" a="1"/>
  <c r="J129" i="6" s="1"/>
  <c r="J78" i="6" a="1"/>
  <c r="J78" i="6" s="1"/>
  <c r="J26" i="6" a="1"/>
  <c r="J26" i="6" s="1"/>
  <c r="J11" i="6" a="1"/>
  <c r="J11" i="6" s="1"/>
  <c r="J208" i="6" a="1"/>
  <c r="J208" i="6" s="1"/>
  <c r="J115" i="6" a="1"/>
  <c r="J115" i="6" s="1"/>
  <c r="J32" i="6" a="1"/>
  <c r="J32" i="6" s="1"/>
  <c r="J56" i="6" a="1"/>
  <c r="J56" i="6" s="1"/>
  <c r="J207" i="6" a="1"/>
  <c r="J207" i="6" s="1"/>
  <c r="J146" i="6" a="1"/>
  <c r="J146" i="6" s="1"/>
  <c r="J95" i="6" a="1"/>
  <c r="J95" i="6" s="1"/>
  <c r="J44" i="6" a="1"/>
  <c r="J44" i="6" s="1"/>
  <c r="J301" i="6" a="1"/>
  <c r="J301" i="6" s="1"/>
  <c r="J170" i="6" a="1"/>
  <c r="J170" i="6" s="1"/>
  <c r="J119" i="6" a="1"/>
  <c r="J119" i="6" s="1"/>
  <c r="J68" i="6" a="1"/>
  <c r="J68" i="6" s="1"/>
  <c r="J17" i="6" a="1"/>
  <c r="J17" i="6" s="1"/>
  <c r="J305" i="6" a="1"/>
  <c r="J305" i="6" s="1"/>
  <c r="J219" i="6" a="1"/>
  <c r="J219" i="6" s="1"/>
  <c r="J312" i="6" a="1"/>
  <c r="J312" i="6" s="1"/>
  <c r="J257" i="6" a="1"/>
  <c r="J257" i="6" s="1"/>
  <c r="J206" i="6" a="1"/>
  <c r="J206" i="6" s="1"/>
  <c r="J303" i="6" a="1"/>
  <c r="J303" i="6" s="1"/>
  <c r="J224" i="6" a="1"/>
  <c r="J224" i="6" s="1"/>
  <c r="J317" i="6" a="1"/>
  <c r="J317" i="6" s="1"/>
  <c r="J262" i="6" a="1"/>
  <c r="J262" i="6" s="1"/>
  <c r="J337" i="6" a="1"/>
  <c r="J337" i="6" s="1"/>
  <c r="J266" i="6" a="1"/>
  <c r="J266" i="6" s="1"/>
  <c r="J215" i="6" a="1"/>
  <c r="J215" i="6" s="1"/>
  <c r="J280" i="6" a="1"/>
  <c r="J280" i="6" s="1"/>
  <c r="J131" i="6" a="1"/>
  <c r="J131" i="6" s="1"/>
  <c r="J48" i="6" a="1"/>
  <c r="J48" i="6" s="1"/>
  <c r="J316" i="6" a="1"/>
  <c r="J316" i="6" s="1"/>
  <c r="J182" i="6" a="1"/>
  <c r="J182" i="6" s="1"/>
  <c r="J130" i="6" a="1"/>
  <c r="J130" i="6" s="1"/>
  <c r="J79" i="6" a="1"/>
  <c r="J79" i="6" s="1"/>
  <c r="J28" i="6" a="1"/>
  <c r="J28" i="6" s="1"/>
  <c r="J69" i="6" a="1"/>
  <c r="J69" i="6" s="1"/>
  <c r="J210" i="6" a="1"/>
  <c r="J210" i="6" s="1"/>
  <c r="J123" i="6" a="1"/>
  <c r="J123" i="6" s="1"/>
  <c r="J40" i="6" a="1"/>
  <c r="J40" i="6" s="1"/>
  <c r="J37" i="6" a="1"/>
  <c r="J37" i="6" s="1"/>
  <c r="J174" i="6" a="1"/>
  <c r="J174" i="6" s="1"/>
  <c r="J122" i="6" a="1"/>
  <c r="J122" i="6" s="1"/>
  <c r="J71" i="6" a="1"/>
  <c r="J71" i="6" s="1"/>
  <c r="J20" i="6" a="1"/>
  <c r="J20" i="6" s="1"/>
  <c r="J350" i="6" a="1"/>
  <c r="J350" i="6" s="1"/>
  <c r="J195" i="6" a="1"/>
  <c r="J195" i="6" s="1"/>
  <c r="J109" i="6" a="1"/>
  <c r="J109" i="6" s="1"/>
  <c r="J19" i="6" a="1"/>
  <c r="J19" i="6" s="1"/>
  <c r="J328" i="6" a="1"/>
  <c r="J328" i="6" s="1"/>
  <c r="J194" i="6" a="1"/>
  <c r="J194" i="6" s="1"/>
  <c r="J140" i="6" a="1"/>
  <c r="J140" i="6" s="1"/>
  <c r="J89" i="6" a="1"/>
  <c r="J89" i="6" s="1"/>
  <c r="J38" i="6" a="1"/>
  <c r="J38" i="6" s="1"/>
  <c r="J284" i="6" a="1"/>
  <c r="J284" i="6" s="1"/>
  <c r="J164" i="6" a="1"/>
  <c r="J164" i="6" s="1"/>
  <c r="J113" i="6" a="1"/>
  <c r="J113" i="6" s="1"/>
  <c r="J62" i="6" a="1"/>
  <c r="J62" i="6" s="1"/>
  <c r="J10" i="6" a="1"/>
  <c r="J10" i="6" s="1"/>
  <c r="J349" i="6" a="1"/>
  <c r="J349" i="6" s="1"/>
  <c r="J283" i="6" a="1"/>
  <c r="J283" i="6" s="1"/>
  <c r="J200" i="6" a="1"/>
  <c r="J200" i="6" s="1"/>
  <c r="J297" i="6" a="1"/>
  <c r="J297" i="6" s="1"/>
  <c r="J244" i="6" a="1"/>
  <c r="J244" i="6" s="1"/>
  <c r="J193" i="6" a="1"/>
  <c r="J193" i="6" s="1"/>
  <c r="J289" i="6" a="1"/>
  <c r="J289" i="6" s="1"/>
  <c r="J205" i="6" a="1"/>
  <c r="J205" i="6" s="1"/>
  <c r="J302" i="6" a="1"/>
  <c r="J302" i="6" s="1"/>
  <c r="J249" i="6" a="1"/>
  <c r="J249" i="6" s="1"/>
  <c r="J315" i="6" a="1"/>
  <c r="J315" i="6" s="1"/>
  <c r="J254" i="6" a="1"/>
  <c r="J254" i="6" s="1"/>
  <c r="J202" i="6" a="1"/>
  <c r="J202" i="6" s="1"/>
  <c r="J229" i="6" a="1"/>
  <c r="J229" i="6" s="1"/>
  <c r="J112" i="6" a="1"/>
  <c r="J112" i="6" s="1"/>
  <c r="J29" i="6" a="1"/>
  <c r="J29" i="6" s="1"/>
  <c r="J261" i="6" a="1"/>
  <c r="J261" i="6" s="1"/>
  <c r="J169" i="6" a="1"/>
  <c r="J169" i="6" s="1"/>
  <c r="J118" i="6" a="1"/>
  <c r="J118" i="6" s="1"/>
  <c r="J66" i="6" a="1"/>
  <c r="J66" i="6" s="1"/>
  <c r="J15" i="6" a="1"/>
  <c r="J15" i="6" s="1"/>
  <c r="J335" i="6" a="1"/>
  <c r="J335" i="6" s="1"/>
  <c r="J187" i="6" a="1"/>
  <c r="J187" i="6" s="1"/>
  <c r="J104" i="6" a="1"/>
  <c r="J104" i="6" s="1"/>
  <c r="J21" i="6" a="1"/>
  <c r="J21" i="6" s="1"/>
  <c r="J293" i="6" a="1"/>
  <c r="J293" i="6" s="1"/>
  <c r="J161" i="6" a="1"/>
  <c r="J161" i="6" s="1"/>
  <c r="J110" i="6" a="1"/>
  <c r="J110" i="6" s="1"/>
  <c r="J58" i="6" a="1"/>
  <c r="J58" i="6" s="1"/>
  <c r="J267" i="6" a="1"/>
  <c r="J267" i="6" s="1"/>
  <c r="J309" i="6" a="1"/>
  <c r="J309" i="6" s="1"/>
  <c r="J173" i="6" a="1"/>
  <c r="J173" i="6" s="1"/>
  <c r="J83" i="6" a="1"/>
  <c r="J83" i="6" s="1"/>
  <c r="J344" i="6" a="1"/>
  <c r="J344" i="6" s="1"/>
  <c r="J287" i="6" a="1"/>
  <c r="J287" i="6" s="1"/>
  <c r="J178" i="6" a="1"/>
  <c r="J178" i="6" s="1"/>
  <c r="J127" i="6" a="1"/>
  <c r="J127" i="6" s="1"/>
  <c r="J76" i="6" a="1"/>
  <c r="J76" i="6" s="1"/>
  <c r="J25" i="6" a="1"/>
  <c r="J25" i="6" s="1"/>
  <c r="J233" i="6" a="1"/>
  <c r="J233" i="6" s="1"/>
  <c r="J151" i="6" a="1"/>
  <c r="J151" i="6" s="1"/>
  <c r="J100" i="6" a="1"/>
  <c r="J100" i="6" s="1"/>
  <c r="J49" i="6" a="1"/>
  <c r="J49" i="6" s="1"/>
  <c r="J59" i="7" a="1"/>
  <c r="J59" i="7" s="1"/>
  <c r="J249" i="7" a="1"/>
  <c r="J249" i="7" s="1"/>
  <c r="J62" i="7" a="1"/>
  <c r="J62" i="7" s="1"/>
  <c r="J218" i="7" a="1"/>
  <c r="J218" i="7" s="1"/>
  <c r="J176" i="7" a="1"/>
  <c r="J176" i="7" s="1"/>
  <c r="J143" i="7" a="1"/>
  <c r="J143" i="7" s="1"/>
  <c r="J333" i="7" a="1"/>
  <c r="J333" i="7" s="1"/>
  <c r="J106" i="7" a="1"/>
  <c r="J106" i="7" s="1"/>
  <c r="J277" i="7" a="1"/>
  <c r="J277" i="7" s="1"/>
  <c r="J347" i="7" a="1"/>
  <c r="J347" i="7" s="1"/>
  <c r="J185" i="7" a="1"/>
  <c r="J185" i="7" s="1"/>
  <c r="J339" i="7" a="1"/>
  <c r="J339" i="7" s="1"/>
  <c r="J91" i="7" a="1"/>
  <c r="J91" i="7" s="1"/>
  <c r="J263" i="7" a="1"/>
  <c r="J263" i="7" s="1"/>
  <c r="J75" i="7" a="1"/>
  <c r="J75" i="7" s="1"/>
  <c r="J247" i="7" a="1"/>
  <c r="J247" i="7" s="1"/>
  <c r="J24" i="7" a="1"/>
  <c r="J24" i="7" s="1"/>
  <c r="J83" i="7" a="1"/>
  <c r="J83" i="7" s="1"/>
  <c r="J142" i="7" a="1"/>
  <c r="J142" i="7" s="1"/>
  <c r="J206" i="7" a="1"/>
  <c r="J206" i="7" s="1"/>
  <c r="J270" i="7" a="1"/>
  <c r="J270" i="7" s="1"/>
  <c r="J334" i="7" a="1"/>
  <c r="J334" i="7" s="1"/>
  <c r="J48" i="7" a="1"/>
  <c r="J48" i="7" s="1"/>
  <c r="J114" i="7" a="1"/>
  <c r="J114" i="7" s="1"/>
  <c r="J179" i="7" a="1"/>
  <c r="J179" i="7" s="1"/>
  <c r="J243" i="7" a="1"/>
  <c r="J243" i="7" s="1"/>
  <c r="J307" i="7" a="1"/>
  <c r="J307" i="7" s="1"/>
  <c r="J35" i="7" a="1"/>
  <c r="J35" i="7" s="1"/>
  <c r="J93" i="7" a="1"/>
  <c r="J93" i="7" s="1"/>
  <c r="J151" i="7" a="1"/>
  <c r="J151" i="7" s="1"/>
  <c r="J215" i="7" a="1"/>
  <c r="J215" i="7" s="1"/>
  <c r="J279" i="7" a="1"/>
  <c r="J279" i="7" s="1"/>
  <c r="J343" i="7" a="1"/>
  <c r="J343" i="7" s="1"/>
  <c r="J72" i="7" a="1"/>
  <c r="J72" i="7" s="1"/>
  <c r="J145" i="7" a="1"/>
  <c r="J145" i="7" s="1"/>
  <c r="J209" i="7" a="1"/>
  <c r="J209" i="7" s="1"/>
  <c r="J273" i="7" a="1"/>
  <c r="J273" i="7" s="1"/>
  <c r="J337" i="7" a="1"/>
  <c r="J337" i="7" s="1"/>
  <c r="J58" i="7" a="1"/>
  <c r="J58" i="7" s="1"/>
  <c r="J116" i="7" a="1"/>
  <c r="J116" i="7" s="1"/>
  <c r="J181" i="7" a="1"/>
  <c r="J181" i="7" s="1"/>
  <c r="J245" i="7" a="1"/>
  <c r="J245" i="7" s="1"/>
  <c r="J85" i="10" a="1"/>
  <c r="J85" i="10" s="1"/>
  <c r="J54" i="10" a="1"/>
  <c r="J54" i="10" s="1"/>
  <c r="J259" i="10" a="1"/>
  <c r="J259" i="10" s="1"/>
  <c r="J126" i="10" a="1"/>
  <c r="J126" i="10" s="1"/>
  <c r="J16" i="10" a="1"/>
  <c r="J16" i="10" s="1"/>
  <c r="J221" i="10" a="1"/>
  <c r="J221" i="10" s="1"/>
  <c r="J79" i="10" a="1"/>
  <c r="J79" i="10" s="1"/>
  <c r="J50" i="10" a="1"/>
  <c r="J50" i="10" s="1"/>
  <c r="J66" i="10" a="1"/>
  <c r="J66" i="10" s="1"/>
  <c r="J213" i="10" a="1"/>
  <c r="J213" i="10" s="1"/>
  <c r="J121" i="10" a="1"/>
  <c r="J121" i="10" s="1"/>
  <c r="J161" i="10" a="1"/>
  <c r="J161" i="10" s="1"/>
  <c r="J155" i="10" a="1"/>
  <c r="J155" i="10" s="1"/>
  <c r="J55" i="6" a="1"/>
  <c r="J55" i="6" s="1"/>
  <c r="J307" i="6" a="1"/>
  <c r="J307" i="6" s="1"/>
  <c r="J167" i="6" a="1"/>
  <c r="J167" i="6" s="1"/>
  <c r="J124" i="6" a="1"/>
  <c r="J124" i="6" s="1"/>
  <c r="J323" i="6" a="1"/>
  <c r="J323" i="6" s="1"/>
  <c r="J213" i="6" a="1"/>
  <c r="J213" i="6" s="1"/>
  <c r="J60" i="8" a="1"/>
  <c r="J60" i="8" s="1"/>
  <c r="J210" i="8" a="1"/>
  <c r="J210" i="8" s="1"/>
  <c r="J247" i="8" a="1"/>
  <c r="J247" i="8" s="1"/>
  <c r="J205" i="8" a="1"/>
  <c r="J205" i="8" s="1"/>
  <c r="J15" i="8" a="1"/>
  <c r="J15" i="8" s="1"/>
  <c r="J201" i="8" a="1"/>
  <c r="J201" i="8" s="1"/>
  <c r="CA146" i="3"/>
  <c r="BM61" i="3"/>
  <c r="BK40" i="3"/>
  <c r="BE55" i="3"/>
  <c r="AC136" i="3"/>
  <c r="BK121" i="3"/>
  <c r="BO138" i="3"/>
  <c r="AA21" i="3"/>
  <c r="O88" i="3"/>
  <c r="AA150" i="3"/>
  <c r="AS87" i="3"/>
  <c r="AA69" i="3"/>
  <c r="AY138" i="3"/>
  <c r="BI149" i="3"/>
  <c r="AM15" i="3"/>
  <c r="AS109" i="3"/>
  <c r="AA99" i="3"/>
  <c r="BW24" i="3"/>
  <c r="BE113" i="3"/>
  <c r="AC124" i="3"/>
  <c r="AK33" i="3"/>
  <c r="CC32" i="3"/>
  <c r="AK130" i="3"/>
  <c r="AK54" i="3"/>
  <c r="AA135" i="3"/>
  <c r="CE154" i="3"/>
  <c r="AA93" i="3"/>
  <c r="CE84" i="3"/>
  <c r="BP145" i="3"/>
  <c r="S52" i="3"/>
  <c r="BD42" i="3"/>
  <c r="AA108" i="3"/>
  <c r="AN46" i="3"/>
  <c r="BD72" i="3"/>
  <c r="CE71" i="3"/>
  <c r="AN88" i="3"/>
  <c r="I40" i="3"/>
  <c r="CE161" i="3"/>
  <c r="CA103" i="3"/>
  <c r="S16" i="3"/>
  <c r="CA90" i="3"/>
  <c r="AK66" i="3"/>
  <c r="CF23" i="3"/>
  <c r="BK157" i="3"/>
  <c r="AH85" i="3"/>
  <c r="AH106" i="3"/>
  <c r="AN118" i="3"/>
  <c r="Z46" i="3"/>
  <c r="BO92" i="3"/>
  <c r="V37" i="3"/>
  <c r="I58" i="3"/>
  <c r="BO128" i="3"/>
  <c r="N16" i="3"/>
  <c r="AK34" i="3"/>
  <c r="AN11" i="3"/>
  <c r="BD135" i="3"/>
  <c r="AS114" i="3"/>
  <c r="CA158" i="3"/>
  <c r="AS38" i="3"/>
  <c r="CA83" i="3"/>
  <c r="N24" i="3"/>
  <c r="AA47" i="3"/>
  <c r="BE25" i="3"/>
  <c r="AV51" i="3"/>
  <c r="AC15" i="3"/>
  <c r="BK17" i="3"/>
  <c r="O89" i="3"/>
  <c r="T23" i="3"/>
  <c r="AS40" i="3"/>
  <c r="AA48" i="3"/>
  <c r="BP72" i="3"/>
  <c r="BO74" i="3"/>
  <c r="BJ33" i="3"/>
  <c r="BE120" i="3"/>
  <c r="G32" i="3"/>
  <c r="AA39" i="3"/>
  <c r="J100" i="3"/>
  <c r="BO11" i="3"/>
  <c r="X89" i="3"/>
  <c r="CE48" i="3"/>
  <c r="AS138" i="3"/>
  <c r="AA92" i="3"/>
  <c r="J68" i="3"/>
  <c r="BV9" i="3"/>
  <c r="CE30" i="3"/>
  <c r="CA101" i="3"/>
  <c r="AK113" i="3"/>
  <c r="AC134" i="3"/>
  <c r="CA41" i="3"/>
  <c r="AC58" i="3"/>
  <c r="AA58" i="3"/>
  <c r="AA68" i="3"/>
  <c r="AA13" i="3"/>
  <c r="AN18" i="3"/>
  <c r="AN19" i="3"/>
  <c r="BZ24" i="3"/>
  <c r="AC13" i="3"/>
  <c r="BR49" i="3"/>
  <c r="BE111" i="3"/>
  <c r="CA117" i="3"/>
  <c r="BP88" i="3"/>
  <c r="AU89" i="3"/>
  <c r="AC51" i="3"/>
  <c r="BV145" i="3"/>
  <c r="Z8" i="3"/>
  <c r="AS141" i="3"/>
  <c r="BO90" i="3"/>
  <c r="Y104" i="3"/>
  <c r="I15" i="3"/>
  <c r="AS122" i="3"/>
  <c r="AO145" i="3"/>
  <c r="I59" i="3"/>
  <c r="BO15" i="3"/>
  <c r="AN148" i="3"/>
  <c r="G20" i="3"/>
  <c r="S37" i="3"/>
  <c r="AC138" i="3"/>
  <c r="BK104" i="3"/>
  <c r="CA134" i="3"/>
  <c r="BE13" i="3"/>
  <c r="CA64" i="3"/>
  <c r="AA124" i="3"/>
  <c r="AA20" i="3"/>
  <c r="AC121" i="3"/>
  <c r="AS56" i="3"/>
  <c r="Y74" i="3"/>
  <c r="CA66" i="3"/>
  <c r="AK140" i="3"/>
  <c r="AS130" i="3"/>
  <c r="N72" i="3"/>
  <c r="CE109" i="3"/>
  <c r="BE41" i="3"/>
  <c r="AV36" i="3"/>
  <c r="BE46" i="3"/>
  <c r="AC137" i="3"/>
  <c r="BE117" i="3"/>
  <c r="AS140" i="3"/>
  <c r="BE11" i="3"/>
  <c r="AS101" i="3"/>
  <c r="BE149" i="3"/>
  <c r="BC28" i="3"/>
  <c r="J52" i="3"/>
  <c r="BN29" i="3"/>
  <c r="CA157" i="3"/>
  <c r="AV17" i="3"/>
  <c r="AS104" i="3"/>
  <c r="AA109" i="3"/>
  <c r="S23" i="3"/>
  <c r="AS131" i="3"/>
  <c r="AJ18" i="3"/>
  <c r="BK15" i="3"/>
  <c r="BK77" i="3"/>
  <c r="BE17" i="3"/>
  <c r="I140" i="3"/>
  <c r="BO122" i="3"/>
  <c r="BK25" i="3"/>
  <c r="BK87" i="3"/>
  <c r="I36" i="3"/>
  <c r="AK95" i="3"/>
  <c r="J8" i="3"/>
  <c r="Z31" i="3"/>
  <c r="CE124" i="3"/>
  <c r="CC57" i="3"/>
  <c r="BE20" i="3"/>
  <c r="AC98" i="3"/>
  <c r="CA97" i="3"/>
  <c r="BE142" i="3"/>
  <c r="BX37" i="3"/>
  <c r="BE69" i="3"/>
  <c r="AA100" i="3"/>
  <c r="AN101" i="3"/>
  <c r="AN62" i="3"/>
  <c r="BC87" i="3"/>
  <c r="AA83" i="3"/>
  <c r="S68" i="3"/>
  <c r="BO42" i="3"/>
  <c r="CA68" i="3"/>
  <c r="I102" i="3"/>
  <c r="AC111" i="3"/>
  <c r="AK32" i="3"/>
  <c r="AO9" i="3"/>
  <c r="AV49" i="3"/>
  <c r="AK150" i="3"/>
  <c r="BM130" i="3"/>
  <c r="AK77" i="3"/>
  <c r="BD18" i="3"/>
  <c r="AN100" i="3"/>
  <c r="J48" i="3"/>
  <c r="AS63" i="3"/>
  <c r="CA85" i="3"/>
  <c r="AS57" i="3"/>
  <c r="BE124" i="3"/>
  <c r="AA26" i="3"/>
  <c r="BO102" i="3"/>
  <c r="AS13" i="3"/>
  <c r="BK146" i="3"/>
  <c r="BE93" i="3"/>
  <c r="BK73" i="3"/>
  <c r="I119" i="3"/>
  <c r="CE76" i="3"/>
  <c r="BE24" i="3"/>
  <c r="AN111" i="3"/>
  <c r="CA145" i="3"/>
  <c r="CA160" i="3"/>
  <c r="AS14" i="3"/>
  <c r="T24" i="3"/>
  <c r="P23" i="3"/>
  <c r="AU71" i="3"/>
  <c r="AG38" i="3"/>
  <c r="W30" i="3"/>
  <c r="CA98" i="3"/>
  <c r="AN97" i="3"/>
  <c r="CA32" i="3"/>
  <c r="AC33" i="3"/>
  <c r="X120" i="3"/>
  <c r="BO20" i="3"/>
  <c r="Y57" i="3"/>
  <c r="AC104" i="3"/>
  <c r="CE43" i="3"/>
  <c r="BV40" i="3"/>
  <c r="BD134" i="3"/>
  <c r="CE142" i="3"/>
  <c r="BN27" i="3"/>
  <c r="G39" i="3"/>
  <c r="BO56" i="3"/>
  <c r="AK42" i="3"/>
  <c r="BE146" i="3"/>
  <c r="BK117" i="3"/>
  <c r="BE72" i="3"/>
  <c r="Y40" i="3"/>
  <c r="CE82" i="3"/>
  <c r="CA112" i="3"/>
  <c r="AC53" i="3"/>
  <c r="BK152" i="3"/>
  <c r="V17" i="3"/>
  <c r="BO32" i="3"/>
  <c r="V24" i="3"/>
  <c r="I110" i="3"/>
  <c r="BO95" i="3"/>
  <c r="AN114" i="3"/>
  <c r="BJ19" i="3"/>
  <c r="CA59" i="3"/>
  <c r="BD35" i="3"/>
  <c r="F17" i="3"/>
  <c r="AK81" i="3"/>
  <c r="AX85" i="3"/>
  <c r="CF147" i="3"/>
  <c r="AY53" i="3"/>
  <c r="AO36" i="3"/>
  <c r="R21" i="3"/>
  <c r="AC76" i="3"/>
  <c r="CA55" i="3"/>
  <c r="AK125" i="3"/>
  <c r="AI11" i="3"/>
  <c r="CA130" i="3"/>
  <c r="BK50" i="3"/>
  <c r="AC73" i="3"/>
  <c r="BO45" i="3"/>
  <c r="AN133" i="3"/>
  <c r="CE146" i="3"/>
  <c r="AN44" i="3"/>
  <c r="BI40" i="3"/>
  <c r="BI58" i="3"/>
  <c r="I27" i="3"/>
  <c r="BE34" i="3"/>
  <c r="AC107" i="3"/>
  <c r="CA54" i="3"/>
  <c r="AK123" i="3"/>
  <c r="AS97" i="3"/>
  <c r="BZ26" i="3"/>
  <c r="AN128" i="3"/>
  <c r="I136" i="3"/>
  <c r="BO83" i="3"/>
  <c r="BM78" i="3"/>
  <c r="I141" i="3"/>
  <c r="V23" i="3"/>
  <c r="G28" i="3"/>
  <c r="BD34" i="3"/>
  <c r="BK135" i="3"/>
  <c r="W43" i="3"/>
  <c r="BZ28" i="3"/>
  <c r="BO55" i="3"/>
  <c r="AC31" i="3"/>
  <c r="I76" i="3"/>
  <c r="BE31" i="3"/>
  <c r="AA132" i="3"/>
  <c r="CE55" i="3"/>
  <c r="AN74" i="3"/>
  <c r="BD97" i="3"/>
  <c r="O78" i="3"/>
  <c r="CA139" i="3"/>
  <c r="AS85" i="3"/>
  <c r="CE155" i="3"/>
  <c r="I41" i="3"/>
  <c r="AN141" i="3"/>
  <c r="AN56" i="3"/>
  <c r="AC116" i="3"/>
  <c r="BK106" i="3"/>
  <c r="BE121" i="3"/>
  <c r="AC55" i="3"/>
  <c r="AK106" i="3"/>
  <c r="AN70" i="3"/>
  <c r="AC99" i="3"/>
  <c r="BO134" i="3"/>
  <c r="BM52" i="3"/>
  <c r="CE160" i="3"/>
  <c r="AS147" i="3"/>
  <c r="CE88" i="3"/>
  <c r="AA131" i="3"/>
  <c r="AN87" i="3"/>
  <c r="I44" i="3"/>
  <c r="BO132" i="3"/>
  <c r="BO109" i="3"/>
  <c r="AO52" i="3"/>
  <c r="CA35" i="3"/>
  <c r="CE100" i="3"/>
  <c r="BO106" i="3"/>
  <c r="AC61" i="3"/>
  <c r="AC37" i="3"/>
  <c r="BK119" i="3"/>
  <c r="AZ11" i="3"/>
  <c r="AA82" i="3"/>
  <c r="AZ14" i="3"/>
  <c r="BK78" i="3"/>
  <c r="J40" i="3"/>
  <c r="AG35" i="3"/>
  <c r="X39" i="3"/>
  <c r="I72" i="3"/>
  <c r="AS55" i="3"/>
  <c r="AA40" i="3"/>
  <c r="AU78" i="3"/>
  <c r="AS106" i="3"/>
  <c r="AC45" i="3"/>
  <c r="BK144" i="3"/>
  <c r="AN26" i="3"/>
  <c r="BO146" i="3"/>
  <c r="AC47" i="3"/>
  <c r="BO85" i="3"/>
  <c r="BU36" i="3"/>
  <c r="CA95" i="3"/>
  <c r="AS88" i="3"/>
  <c r="BE110" i="3"/>
  <c r="CE50" i="3"/>
  <c r="BO142" i="3"/>
  <c r="BV24" i="3"/>
  <c r="AA111" i="3"/>
  <c r="CE108" i="3"/>
  <c r="AN24" i="3"/>
  <c r="AA137" i="3"/>
  <c r="I31" i="3"/>
  <c r="BJ26" i="3"/>
  <c r="BE128" i="3"/>
  <c r="AD45" i="3"/>
  <c r="BE73" i="3"/>
  <c r="AM105" i="3"/>
  <c r="AM41" i="3"/>
  <c r="AX20" i="3"/>
  <c r="BK81" i="3"/>
  <c r="BE82" i="3"/>
  <c r="CA115" i="3"/>
  <c r="AH29" i="3"/>
  <c r="AS49" i="3"/>
  <c r="AN119" i="3"/>
  <c r="BZ9" i="3"/>
  <c r="J80" i="3"/>
  <c r="BK45" i="3"/>
  <c r="AC29" i="3"/>
  <c r="CA36" i="3"/>
  <c r="AN126" i="3"/>
  <c r="N145" i="3"/>
  <c r="BK18" i="3"/>
  <c r="BO14" i="3"/>
  <c r="BE94" i="3"/>
  <c r="CA19" i="3"/>
  <c r="AK62" i="3"/>
  <c r="AA76" i="3"/>
  <c r="CE111" i="3"/>
  <c r="AN43" i="3"/>
  <c r="BP40" i="3"/>
  <c r="CE140" i="3"/>
  <c r="AA110" i="3"/>
  <c r="CE95" i="3"/>
  <c r="AK149" i="3"/>
  <c r="BO64" i="3"/>
  <c r="CA65" i="3"/>
  <c r="BK58" i="3"/>
  <c r="AN73" i="3"/>
  <c r="BD136" i="3"/>
  <c r="CE58" i="3"/>
  <c r="AN145" i="3"/>
  <c r="K24" i="3"/>
  <c r="AS37" i="3"/>
  <c r="AA30" i="3"/>
  <c r="AU72" i="3"/>
  <c r="CA118" i="3"/>
  <c r="AK76" i="3"/>
  <c r="CA46" i="3"/>
  <c r="BE32" i="3"/>
  <c r="BX145" i="3"/>
  <c r="I137" i="3"/>
  <c r="AA120" i="3"/>
  <c r="AA107" i="3"/>
  <c r="S51" i="3"/>
  <c r="BO78" i="3"/>
  <c r="AM20" i="3"/>
  <c r="BK29" i="3"/>
  <c r="AA16" i="3"/>
  <c r="CE62" i="3"/>
  <c r="AH27" i="3"/>
  <c r="BV152" i="3"/>
  <c r="AU49" i="3"/>
  <c r="AN143" i="3"/>
  <c r="AK147" i="3"/>
  <c r="CA162" i="3"/>
  <c r="AO72" i="3"/>
  <c r="BO141" i="3"/>
  <c r="BC36" i="3"/>
  <c r="AN57" i="3"/>
  <c r="AC27" i="3"/>
  <c r="BK91" i="3"/>
  <c r="AS123" i="3"/>
  <c r="BJ9" i="3"/>
  <c r="AN90" i="3"/>
  <c r="I64" i="3"/>
  <c r="CE9" i="3"/>
  <c r="BO54" i="3"/>
  <c r="BD110" i="3"/>
  <c r="BE65" i="3"/>
  <c r="AA103" i="3"/>
  <c r="BE62" i="3"/>
  <c r="BC54" i="3"/>
  <c r="I96" i="3"/>
  <c r="AG120" i="3"/>
  <c r="CE67" i="3"/>
  <c r="AG10" i="3"/>
  <c r="AK72" i="3"/>
  <c r="F26" i="3"/>
  <c r="CA106" i="3"/>
  <c r="CE36" i="3"/>
  <c r="BO116" i="3"/>
  <c r="AA28" i="3"/>
  <c r="AN107" i="3"/>
  <c r="I94" i="3"/>
  <c r="AN45" i="3"/>
  <c r="I68" i="3"/>
  <c r="I54" i="3"/>
  <c r="J35" i="3"/>
  <c r="AC103" i="3"/>
  <c r="AS11" i="3"/>
  <c r="AN68" i="3"/>
  <c r="AK91" i="3"/>
  <c r="CA87" i="3"/>
  <c r="AJ24" i="3"/>
  <c r="AS142" i="3"/>
  <c r="AA14" i="3"/>
  <c r="BP71" i="3"/>
  <c r="CE35" i="3"/>
  <c r="I134" i="3"/>
  <c r="AC22" i="3"/>
  <c r="I70" i="3"/>
  <c r="N71" i="3"/>
  <c r="M50" i="3"/>
  <c r="AH105" i="3"/>
  <c r="AM63" i="3"/>
  <c r="BO97" i="3"/>
  <c r="AC18" i="3"/>
  <c r="AK30" i="3"/>
  <c r="BE125" i="3"/>
  <c r="CA61" i="3"/>
  <c r="AA105" i="3"/>
  <c r="CE39" i="3"/>
  <c r="BD128" i="3"/>
  <c r="CE144" i="3"/>
  <c r="I42" i="3"/>
  <c r="BO21" i="3"/>
  <c r="BD140" i="3"/>
  <c r="CE147" i="3"/>
  <c r="AU40" i="3"/>
  <c r="CE13" i="3"/>
  <c r="V89" i="3"/>
  <c r="BM145" i="3"/>
  <c r="BK130" i="3"/>
  <c r="AC38" i="3"/>
  <c r="BK82" i="3"/>
  <c r="BE84" i="3"/>
  <c r="AC143" i="3"/>
  <c r="AK29" i="3"/>
  <c r="BO48" i="3"/>
  <c r="R50" i="3"/>
  <c r="AN28" i="3"/>
  <c r="AA139" i="3"/>
  <c r="O16" i="3"/>
  <c r="AA72" i="3"/>
  <c r="CF9" i="3"/>
  <c r="CF122" i="3"/>
  <c r="AA52" i="3"/>
  <c r="BO28" i="3"/>
  <c r="CA143" i="3"/>
  <c r="S89" i="3"/>
  <c r="AS51" i="3"/>
  <c r="BD98" i="3"/>
  <c r="BE127" i="3"/>
  <c r="CA57" i="3"/>
  <c r="Z48" i="3"/>
  <c r="AC19" i="3"/>
  <c r="BK124" i="3"/>
  <c r="BO157" i="3"/>
  <c r="BK69" i="3"/>
  <c r="AS98" i="3"/>
  <c r="I26" i="3"/>
  <c r="AA138" i="3"/>
  <c r="BC17" i="3"/>
  <c r="AD41" i="3"/>
  <c r="AO78" i="3"/>
  <c r="AN12" i="3"/>
  <c r="AA85" i="3"/>
  <c r="BO13" i="3"/>
  <c r="BZ30" i="3"/>
  <c r="AS53" i="3"/>
  <c r="AC144" i="3"/>
  <c r="CA127" i="3"/>
  <c r="Y55" i="3"/>
  <c r="I81" i="3"/>
  <c r="BE136" i="3"/>
  <c r="AN40" i="3"/>
  <c r="CA27" i="3"/>
  <c r="AA25" i="3"/>
  <c r="BO77" i="3"/>
  <c r="CA43" i="3"/>
  <c r="BW16" i="3"/>
  <c r="AN132" i="3"/>
  <c r="I115" i="3"/>
  <c r="BO123" i="3"/>
  <c r="AD26" i="3"/>
  <c r="AA19" i="3"/>
  <c r="BE9" i="3"/>
  <c r="AK132" i="3"/>
  <c r="AS96" i="3"/>
  <c r="AK69" i="3"/>
  <c r="AS34" i="3"/>
  <c r="H109" i="3"/>
  <c r="BO39" i="3"/>
  <c r="CA86" i="3"/>
  <c r="AS59" i="3"/>
  <c r="BK22" i="3"/>
  <c r="BE18" i="3"/>
  <c r="AC123" i="3"/>
  <c r="BK159" i="3"/>
  <c r="BU16" i="3"/>
  <c r="AN71" i="3"/>
  <c r="AK44" i="3"/>
  <c r="AA98" i="3"/>
  <c r="CE61" i="3"/>
  <c r="AA53" i="3"/>
  <c r="CE37" i="3"/>
  <c r="BO145" i="3"/>
  <c r="U40" i="3"/>
  <c r="BD126" i="3"/>
  <c r="AC77" i="3"/>
  <c r="AA49" i="3"/>
  <c r="BE77" i="3"/>
  <c r="Z13" i="3"/>
  <c r="AK26" i="3"/>
  <c r="CA8" i="3"/>
  <c r="AK35" i="3"/>
  <c r="BE145" i="3"/>
  <c r="AS12" i="3"/>
  <c r="CE130" i="3"/>
  <c r="AQ23" i="3"/>
  <c r="CE74" i="3"/>
  <c r="AA147" i="3"/>
  <c r="AK137" i="3"/>
  <c r="BK59" i="3"/>
  <c r="AH140" i="3"/>
  <c r="AN29" i="3"/>
  <c r="BD138" i="3"/>
  <c r="BO155" i="3"/>
  <c r="AC67" i="3"/>
  <c r="BK101" i="3"/>
  <c r="BE44" i="3"/>
  <c r="AS90" i="3"/>
  <c r="BP49" i="3"/>
  <c r="O52" i="3"/>
  <c r="CE54" i="3"/>
  <c r="O36" i="3"/>
  <c r="AU61" i="3"/>
  <c r="AS83" i="3"/>
  <c r="AA18" i="3"/>
  <c r="BC12" i="3"/>
  <c r="AA149" i="3"/>
  <c r="BP129" i="3"/>
  <c r="BO76" i="3"/>
  <c r="AU16" i="3"/>
  <c r="BO59" i="3"/>
  <c r="BM23" i="3"/>
  <c r="I123" i="3"/>
  <c r="BO104" i="3"/>
  <c r="BV68" i="3"/>
  <c r="BD94" i="3"/>
  <c r="CA122" i="3"/>
  <c r="AN54" i="3"/>
  <c r="CA48" i="3"/>
  <c r="AK71" i="3"/>
  <c r="H81" i="3"/>
  <c r="H150" i="3"/>
  <c r="BS17" i="3"/>
  <c r="BD84" i="3"/>
  <c r="AV78" i="3"/>
  <c r="BW52" i="3"/>
  <c r="BE27" i="3"/>
  <c r="BJ24" i="3"/>
  <c r="AS124" i="3"/>
  <c r="AA67" i="3"/>
  <c r="AO16" i="3"/>
  <c r="AS134" i="3"/>
  <c r="BE81" i="3"/>
  <c r="AS75" i="3"/>
  <c r="BE100" i="3"/>
  <c r="AV68" i="3"/>
  <c r="AK80" i="3"/>
  <c r="AU24" i="3"/>
  <c r="AC20" i="3"/>
  <c r="CA77" i="3"/>
  <c r="BE29" i="3"/>
  <c r="AS86" i="3"/>
  <c r="AD9" i="3"/>
  <c r="AS65" i="3"/>
  <c r="CA44" i="3"/>
  <c r="AS136" i="3"/>
  <c r="N130" i="3"/>
  <c r="CA132" i="3"/>
  <c r="AC148" i="3"/>
  <c r="I131" i="3"/>
  <c r="AS118" i="3"/>
  <c r="J55" i="3"/>
  <c r="BD76" i="3"/>
  <c r="AS8" i="3"/>
  <c r="AS52" i="3"/>
  <c r="BE47" i="3"/>
  <c r="CE143" i="3"/>
  <c r="I19" i="3"/>
  <c r="BW40" i="3"/>
  <c r="R27" i="3"/>
  <c r="BO124" i="3"/>
  <c r="AC132" i="3"/>
  <c r="BD104" i="3"/>
  <c r="AJ11" i="3"/>
  <c r="BK41" i="3"/>
  <c r="CA14" i="3"/>
  <c r="BK103" i="3"/>
  <c r="AS36" i="3"/>
  <c r="AC125" i="3"/>
  <c r="AC87" i="3"/>
  <c r="I107" i="3"/>
  <c r="BE122" i="3"/>
  <c r="J13" i="3"/>
  <c r="AH35" i="3"/>
  <c r="BE92" i="3"/>
  <c r="N49" i="3"/>
  <c r="BV16" i="3"/>
  <c r="CE24" i="3"/>
  <c r="BE101" i="3"/>
  <c r="AJ34" i="3"/>
  <c r="H45" i="3"/>
  <c r="CA81" i="3"/>
  <c r="AA42" i="3"/>
  <c r="AN41" i="3"/>
  <c r="BJ62" i="3"/>
  <c r="AC11" i="3"/>
  <c r="AN92" i="3"/>
  <c r="AC12" i="3"/>
  <c r="CA47" i="3"/>
  <c r="BV61" i="3"/>
  <c r="AN25" i="3"/>
  <c r="BO50" i="3"/>
  <c r="CA147" i="3"/>
  <c r="BD125" i="3"/>
  <c r="CE70" i="3"/>
  <c r="BM24" i="3"/>
  <c r="AC89" i="3"/>
  <c r="BC44" i="3"/>
  <c r="AA70" i="3"/>
  <c r="BM51" i="3"/>
  <c r="BD69" i="3"/>
  <c r="BC124" i="3"/>
  <c r="AN77" i="3"/>
  <c r="O68" i="3"/>
  <c r="M59" i="3"/>
  <c r="AM116" i="3"/>
  <c r="M29" i="3"/>
  <c r="CA9" i="3"/>
  <c r="CA135" i="3"/>
  <c r="X86" i="3"/>
  <c r="CA49" i="3"/>
  <c r="AG68" i="3"/>
  <c r="M72" i="3"/>
  <c r="AX96" i="3"/>
  <c r="AV89" i="3"/>
  <c r="BO68" i="3"/>
  <c r="BD148" i="3"/>
  <c r="J11" i="3"/>
  <c r="I91" i="3"/>
  <c r="L136" i="3"/>
  <c r="BD122" i="3"/>
  <c r="L46" i="3"/>
  <c r="J109" i="3"/>
  <c r="AX99" i="3"/>
  <c r="V36" i="3"/>
  <c r="AD141" i="3"/>
  <c r="CE46" i="3"/>
  <c r="CA142" i="3"/>
  <c r="CE21" i="3"/>
  <c r="BO152" i="3"/>
  <c r="BK108" i="3"/>
  <c r="BK140" i="3"/>
  <c r="BE52" i="3"/>
  <c r="CE8" i="3"/>
  <c r="AN117" i="3"/>
  <c r="BO147" i="3"/>
  <c r="M35" i="3"/>
  <c r="AC8" i="3"/>
  <c r="AH148" i="3"/>
  <c r="BU78" i="3"/>
  <c r="AH55" i="3"/>
  <c r="BD67" i="3"/>
  <c r="BD37" i="3"/>
  <c r="AN135" i="3"/>
  <c r="J36" i="3"/>
  <c r="BC137" i="3"/>
  <c r="X102" i="3"/>
  <c r="AG125" i="3"/>
  <c r="CF136" i="3"/>
  <c r="BD145" i="3"/>
  <c r="CF139" i="3"/>
  <c r="BD59" i="3"/>
  <c r="CF77" i="3"/>
  <c r="J82" i="3"/>
  <c r="BS71" i="3"/>
  <c r="BQ88" i="3"/>
  <c r="X71" i="3"/>
  <c r="BO57" i="3"/>
  <c r="M73" i="3"/>
  <c r="BV78" i="3"/>
  <c r="X8" i="3"/>
  <c r="CA92" i="3"/>
  <c r="J95" i="3"/>
  <c r="AS116" i="3"/>
  <c r="AG21" i="3"/>
  <c r="I143" i="3"/>
  <c r="AS58" i="3"/>
  <c r="AX95" i="3"/>
  <c r="BO156" i="3"/>
  <c r="AX15" i="3"/>
  <c r="BK36" i="3"/>
  <c r="BE141" i="3"/>
  <c r="BD25" i="3"/>
  <c r="AP23" i="3"/>
  <c r="AV52" i="3"/>
  <c r="BV72" i="3"/>
  <c r="BC72" i="3"/>
  <c r="BC78" i="3"/>
  <c r="AG86" i="3"/>
  <c r="CF65" i="3"/>
  <c r="BA105" i="3"/>
  <c r="CF108" i="3"/>
  <c r="AA133" i="3"/>
  <c r="AC25" i="3"/>
  <c r="CA11" i="3"/>
  <c r="AN21" i="3"/>
  <c r="M12" i="3"/>
  <c r="BV109" i="3"/>
  <c r="AM34" i="3"/>
  <c r="J133" i="3"/>
  <c r="AC100" i="3"/>
  <c r="J86" i="3"/>
  <c r="BK8" i="3"/>
  <c r="H29" i="3"/>
  <c r="I25" i="3"/>
  <c r="I118" i="3"/>
  <c r="AK39" i="3"/>
  <c r="AM115" i="3"/>
  <c r="X72" i="3"/>
  <c r="J118" i="3"/>
  <c r="AS76" i="3"/>
  <c r="BC38" i="3"/>
  <c r="Y27" i="3"/>
  <c r="AA125" i="3"/>
  <c r="AM127" i="3"/>
  <c r="BE104" i="3"/>
  <c r="AH59" i="3"/>
  <c r="BK53" i="3"/>
  <c r="BO27" i="3"/>
  <c r="AN102" i="3"/>
  <c r="V61" i="3"/>
  <c r="AK61" i="3"/>
  <c r="O37" i="3"/>
  <c r="BK55" i="3"/>
  <c r="AN65" i="3"/>
  <c r="CE129" i="3"/>
  <c r="AC68" i="3"/>
  <c r="CE134" i="3"/>
  <c r="AS82" i="3"/>
  <c r="AN147" i="3"/>
  <c r="CE32" i="3"/>
  <c r="I61" i="3"/>
  <c r="I83" i="3"/>
  <c r="I135" i="3"/>
  <c r="CE65" i="3"/>
  <c r="BE22" i="3"/>
  <c r="AC54" i="3"/>
  <c r="AC108" i="3"/>
  <c r="CE49" i="3"/>
  <c r="AC56" i="3"/>
  <c r="CA76" i="3"/>
  <c r="AC105" i="3"/>
  <c r="AK10" i="3"/>
  <c r="AC84" i="3"/>
  <c r="BO41" i="3"/>
  <c r="BE114" i="3"/>
  <c r="AN72" i="3"/>
  <c r="BK68" i="3"/>
  <c r="I62" i="3"/>
  <c r="AH9" i="3"/>
  <c r="I20" i="3"/>
  <c r="BK13" i="3"/>
  <c r="I90" i="3"/>
  <c r="AA87" i="3"/>
  <c r="AV24" i="3"/>
  <c r="CA105" i="3"/>
  <c r="BO86" i="3"/>
  <c r="BE109" i="3"/>
  <c r="BK95" i="3"/>
  <c r="BX23" i="3"/>
  <c r="BP16" i="3"/>
  <c r="BO150" i="3"/>
  <c r="BK155" i="3"/>
  <c r="AN84" i="3"/>
  <c r="J99" i="3"/>
  <c r="BK74" i="3"/>
  <c r="BK43" i="3"/>
  <c r="BO9" i="3"/>
  <c r="BO71" i="3"/>
  <c r="BK34" i="3"/>
  <c r="BK88" i="3"/>
  <c r="Y115" i="3"/>
  <c r="J31" i="3"/>
  <c r="AK89" i="3"/>
  <c r="AX139" i="3"/>
  <c r="BK133" i="3"/>
  <c r="AH65" i="3"/>
  <c r="I125" i="3"/>
  <c r="AC70" i="3"/>
  <c r="N37" i="3"/>
  <c r="H123" i="3"/>
  <c r="BC121" i="3"/>
  <c r="AS43" i="3"/>
  <c r="AG114" i="3"/>
  <c r="BC42" i="3"/>
  <c r="AH141" i="3"/>
  <c r="AH120" i="3"/>
  <c r="BA82" i="3"/>
  <c r="AM39" i="3"/>
  <c r="V16" i="3"/>
  <c r="AQ17" i="3"/>
  <c r="BC101" i="3"/>
  <c r="CF34" i="3"/>
  <c r="BU52" i="3"/>
  <c r="AG44" i="3"/>
  <c r="AC145" i="3"/>
  <c r="AU9" i="3"/>
  <c r="AA119" i="3"/>
  <c r="AG117" i="3"/>
  <c r="BC58" i="3"/>
  <c r="BC85" i="3"/>
  <c r="CD31" i="3"/>
  <c r="AG127" i="3"/>
  <c r="CE92" i="3"/>
  <c r="G53" i="3"/>
  <c r="AM104" i="3"/>
  <c r="BK67" i="3"/>
  <c r="AM61" i="3"/>
  <c r="CF78" i="3"/>
  <c r="CF91" i="3"/>
  <c r="AN113" i="3"/>
  <c r="CF89" i="3"/>
  <c r="AP9" i="3"/>
  <c r="H77" i="3"/>
  <c r="BE140" i="3"/>
  <c r="BE108" i="3"/>
  <c r="M148" i="3"/>
  <c r="J16" i="3"/>
  <c r="Z62" i="3"/>
  <c r="CE80" i="3"/>
  <c r="F109" i="3"/>
  <c r="AK78" i="3"/>
  <c r="F44" i="3"/>
  <c r="P61" i="3"/>
  <c r="Z146" i="3"/>
  <c r="AG47" i="3"/>
  <c r="AQ36" i="3"/>
  <c r="CE57" i="3"/>
  <c r="BM109" i="3"/>
  <c r="BD120" i="3"/>
  <c r="AA115" i="3"/>
  <c r="AK114" i="3"/>
  <c r="CA124" i="3"/>
  <c r="AH108" i="3"/>
  <c r="BD56" i="3"/>
  <c r="AK104" i="3"/>
  <c r="BK38" i="3"/>
  <c r="AS80" i="3"/>
  <c r="BD47" i="3"/>
  <c r="AZ18" i="3"/>
  <c r="CA21" i="3"/>
  <c r="AA96" i="3"/>
  <c r="BE123" i="3"/>
  <c r="CE90" i="3"/>
  <c r="CE91" i="3"/>
  <c r="AN130" i="3"/>
  <c r="AK109" i="3"/>
  <c r="AS54" i="3"/>
  <c r="CA53" i="3"/>
  <c r="AN106" i="3"/>
  <c r="M70" i="3"/>
  <c r="BE15" i="3"/>
  <c r="BA39" i="3"/>
  <c r="CE97" i="3"/>
  <c r="AS105" i="3"/>
  <c r="AG17" i="3"/>
  <c r="S36" i="3"/>
  <c r="AC50" i="3"/>
  <c r="AA94" i="3"/>
  <c r="AS64" i="3"/>
  <c r="CE19" i="3"/>
  <c r="I56" i="3"/>
  <c r="AV40" i="3"/>
  <c r="BW71" i="3"/>
  <c r="CE107" i="3"/>
  <c r="BJ41" i="3"/>
  <c r="CA110" i="3"/>
  <c r="BO84" i="3"/>
  <c r="AS144" i="3"/>
  <c r="N88" i="3"/>
  <c r="BO43" i="3"/>
  <c r="AC59" i="3"/>
  <c r="BE143" i="3"/>
  <c r="BO119" i="3"/>
  <c r="AD39" i="3"/>
  <c r="M9" i="3"/>
  <c r="R13" i="3"/>
  <c r="BO113" i="3"/>
  <c r="CE157" i="3"/>
  <c r="AC23" i="3"/>
  <c r="BC108" i="3"/>
  <c r="BO100" i="3"/>
  <c r="AS72" i="3"/>
  <c r="AS22" i="3"/>
  <c r="M116" i="3"/>
  <c r="BE118" i="3"/>
  <c r="AS62" i="3"/>
  <c r="M123" i="3"/>
  <c r="BC18" i="3"/>
  <c r="AS102" i="3"/>
  <c r="AS100" i="3"/>
  <c r="M22" i="3"/>
  <c r="CF107" i="3"/>
  <c r="AH117" i="3"/>
  <c r="AG112" i="3"/>
  <c r="AC110" i="3"/>
  <c r="X19" i="3"/>
  <c r="BU23" i="3"/>
  <c r="AG25" i="3"/>
  <c r="CF30" i="3"/>
  <c r="AX80" i="3"/>
  <c r="X124" i="3"/>
  <c r="BO12" i="3"/>
  <c r="BU37" i="3"/>
  <c r="AZ127" i="3"/>
  <c r="AX35" i="3"/>
  <c r="AX73" i="3"/>
  <c r="CF72" i="3"/>
  <c r="BK128" i="3"/>
  <c r="W83" i="3"/>
  <c r="M38" i="3"/>
  <c r="AH18" i="3"/>
  <c r="AN55" i="3"/>
  <c r="X90" i="3"/>
  <c r="AU51" i="3"/>
  <c r="AK117" i="3"/>
  <c r="BE8" i="3"/>
  <c r="BD142" i="3"/>
  <c r="BK89" i="3"/>
  <c r="BM72" i="3"/>
  <c r="AK138" i="3"/>
  <c r="AW9" i="3"/>
  <c r="AG42" i="3"/>
  <c r="H119" i="3"/>
  <c r="AM71" i="3"/>
  <c r="H9" i="3"/>
  <c r="BO159" i="3"/>
  <c r="AK51" i="3"/>
  <c r="M147" i="3"/>
  <c r="AN96" i="3"/>
  <c r="AM149" i="3"/>
  <c r="BC106" i="3"/>
  <c r="AX51" i="3"/>
  <c r="AG110" i="3"/>
  <c r="J93" i="3"/>
  <c r="BK94" i="3"/>
  <c r="BA144" i="3"/>
  <c r="CF127" i="3"/>
  <c r="CF58" i="3"/>
  <c r="CF138" i="3"/>
  <c r="AH92" i="3"/>
  <c r="AM95" i="3"/>
  <c r="AG132" i="3"/>
  <c r="AA8" i="3"/>
  <c r="AA134" i="3"/>
  <c r="AC28" i="3"/>
  <c r="AH126" i="3"/>
  <c r="CE38" i="3"/>
  <c r="G51" i="3"/>
  <c r="BJ12" i="3"/>
  <c r="AS31" i="3"/>
  <c r="BO140" i="3"/>
  <c r="AA74" i="3"/>
  <c r="AG150" i="3"/>
  <c r="X143" i="3"/>
  <c r="AM77" i="3"/>
  <c r="X61" i="3"/>
  <c r="I51" i="3"/>
  <c r="I29" i="3"/>
  <c r="CF103" i="3"/>
  <c r="BK97" i="3"/>
  <c r="I122" i="3"/>
  <c r="N23" i="3"/>
  <c r="AK82" i="3"/>
  <c r="BW36" i="3"/>
  <c r="CE104" i="3"/>
  <c r="AN34" i="3"/>
  <c r="S17" i="3"/>
  <c r="AK139" i="3"/>
  <c r="I12" i="3"/>
  <c r="AA126" i="3"/>
  <c r="AC49" i="3"/>
  <c r="BR24" i="3"/>
  <c r="N36" i="3"/>
  <c r="BO91" i="3"/>
  <c r="BO62" i="3"/>
  <c r="V78" i="3"/>
  <c r="AO23" i="3"/>
  <c r="AC17" i="3"/>
  <c r="I108" i="3"/>
  <c r="AW78" i="3"/>
  <c r="CE139" i="3"/>
  <c r="I38" i="3"/>
  <c r="CA42" i="3"/>
  <c r="AS18" i="3"/>
  <c r="BO118" i="3"/>
  <c r="AD43" i="3"/>
  <c r="AA143" i="3"/>
  <c r="AV16" i="3"/>
  <c r="AU68" i="3"/>
  <c r="AK131" i="3"/>
  <c r="BV52" i="3"/>
  <c r="BO161" i="3"/>
  <c r="AA54" i="3"/>
  <c r="AV61" i="3"/>
  <c r="BO130" i="3"/>
  <c r="AA113" i="3"/>
  <c r="BE85" i="3"/>
  <c r="CE133" i="3"/>
  <c r="CE131" i="3"/>
  <c r="AX83" i="3"/>
  <c r="BC55" i="3"/>
  <c r="BK126" i="3"/>
  <c r="Z95" i="3"/>
  <c r="X56" i="3"/>
  <c r="CE83" i="3"/>
  <c r="AM73" i="3"/>
  <c r="BU152" i="3"/>
  <c r="I69" i="3"/>
  <c r="BX24" i="3"/>
  <c r="BK136" i="3"/>
  <c r="BD31" i="3"/>
  <c r="AX44" i="3"/>
  <c r="I57" i="3"/>
  <c r="BO36" i="3"/>
  <c r="AH70" i="3"/>
  <c r="BE126" i="3"/>
  <c r="CF55" i="3"/>
  <c r="AA117" i="3"/>
  <c r="AC133" i="3"/>
  <c r="I49" i="3"/>
  <c r="BC24" i="3"/>
  <c r="AW88" i="3"/>
  <c r="Q40" i="3"/>
  <c r="BD63" i="3"/>
  <c r="BD78" i="3"/>
  <c r="F128" i="3"/>
  <c r="BJ32" i="3"/>
  <c r="I87" i="3"/>
  <c r="AS26" i="3"/>
  <c r="AS47" i="3"/>
  <c r="AN83" i="3"/>
  <c r="BW68" i="3"/>
  <c r="M41" i="3"/>
  <c r="BK35" i="3"/>
  <c r="AY103" i="3"/>
  <c r="AA56" i="3"/>
  <c r="CE73" i="3"/>
  <c r="BD127" i="3"/>
  <c r="AG59" i="3"/>
  <c r="O9" i="3"/>
  <c r="AX66" i="3"/>
  <c r="AC113" i="3"/>
  <c r="X106" i="3"/>
  <c r="BC149" i="3"/>
  <c r="AU109" i="3"/>
  <c r="BM9" i="3"/>
  <c r="AN137" i="3"/>
  <c r="BC144" i="3"/>
  <c r="M83" i="3"/>
  <c r="AA33" i="3"/>
  <c r="CE145" i="3"/>
  <c r="CE105" i="3"/>
  <c r="AA32" i="3"/>
  <c r="AC34" i="3"/>
  <c r="BE135" i="3"/>
  <c r="AW23" i="3"/>
  <c r="N109" i="3"/>
  <c r="BI111" i="3"/>
  <c r="BO131" i="3"/>
  <c r="AX134" i="3"/>
  <c r="AA41" i="3"/>
  <c r="H25" i="3"/>
  <c r="BO136" i="3"/>
  <c r="Y39" i="3"/>
  <c r="BK62" i="3"/>
  <c r="X55" i="3"/>
  <c r="BW89" i="3"/>
  <c r="AO130" i="3"/>
  <c r="BW9" i="3"/>
  <c r="AN8" i="3"/>
  <c r="BW109" i="3"/>
  <c r="BO26" i="3"/>
  <c r="BO143" i="3"/>
  <c r="G15" i="3"/>
  <c r="BD121" i="3"/>
  <c r="AX24" i="3"/>
  <c r="BD43" i="3"/>
  <c r="CE87" i="3"/>
  <c r="CF92" i="3"/>
  <c r="AQ61" i="3"/>
  <c r="BM16" i="3"/>
  <c r="J138" i="3"/>
  <c r="BE40" i="3"/>
  <c r="X138" i="3"/>
  <c r="AK56" i="3"/>
  <c r="Y99" i="3"/>
  <c r="BK48" i="3"/>
  <c r="W121" i="3"/>
  <c r="BE106" i="3"/>
  <c r="AM113" i="3"/>
  <c r="BW49" i="3"/>
  <c r="BU130" i="3"/>
  <c r="M62" i="3"/>
  <c r="AA37" i="3"/>
  <c r="I128" i="3"/>
  <c r="AZ125" i="3"/>
  <c r="AV23" i="3"/>
  <c r="BV17" i="3"/>
  <c r="AX64" i="3"/>
  <c r="AG43" i="3"/>
  <c r="AG93" i="3"/>
  <c r="AX63" i="3"/>
  <c r="AX117" i="3"/>
  <c r="AS95" i="3"/>
  <c r="AS132" i="3"/>
  <c r="AH44" i="3"/>
  <c r="CF42" i="3"/>
  <c r="AG92" i="3"/>
  <c r="M24" i="3"/>
  <c r="BK75" i="3"/>
  <c r="CE101" i="3"/>
  <c r="AA127" i="3"/>
  <c r="CF25" i="3"/>
  <c r="BD62" i="3"/>
  <c r="AK28" i="3"/>
  <c r="J132" i="3"/>
  <c r="AH94" i="3"/>
  <c r="U145" i="3"/>
  <c r="X43" i="3"/>
  <c r="BI63" i="3"/>
  <c r="BJ127" i="3"/>
  <c r="AA142" i="3"/>
  <c r="J10" i="3"/>
  <c r="CD143" i="3"/>
  <c r="AW17" i="3"/>
  <c r="AX87" i="3"/>
  <c r="AA112" i="3"/>
  <c r="BE78" i="3"/>
  <c r="AA102" i="3"/>
  <c r="AS120" i="3"/>
  <c r="AC69" i="3"/>
  <c r="CE138" i="3"/>
  <c r="BE107" i="3"/>
  <c r="AM46" i="3"/>
  <c r="AC114" i="3"/>
  <c r="H61" i="3"/>
  <c r="AS69" i="3"/>
  <c r="X149" i="3"/>
  <c r="I23" i="3"/>
  <c r="J76" i="3"/>
  <c r="H93" i="3"/>
  <c r="BS37" i="3"/>
  <c r="Y140" i="3"/>
  <c r="AC82" i="3"/>
  <c r="BK99" i="3"/>
  <c r="X80" i="3"/>
  <c r="AX14" i="3"/>
  <c r="AM29" i="3"/>
  <c r="CC54" i="3"/>
  <c r="I34" i="3"/>
  <c r="AY72" i="3"/>
  <c r="BD109" i="3"/>
  <c r="BZ162" i="3"/>
  <c r="AH64" i="3"/>
  <c r="AJ116" i="3"/>
  <c r="AM81" i="3"/>
  <c r="CC13" i="3"/>
  <c r="BE130" i="3"/>
  <c r="CF48" i="3"/>
  <c r="BO160" i="3"/>
  <c r="CE77" i="3"/>
  <c r="AU23" i="3"/>
  <c r="M76" i="3"/>
  <c r="I75" i="3"/>
  <c r="J25" i="3"/>
  <c r="AC149" i="3"/>
  <c r="AS115" i="3"/>
  <c r="AN103" i="3"/>
  <c r="BE16" i="3"/>
  <c r="BI118" i="3"/>
  <c r="AA35" i="3"/>
  <c r="I17" i="3"/>
  <c r="H84" i="3"/>
  <c r="M121" i="3"/>
  <c r="Q68" i="3"/>
  <c r="AM102" i="3"/>
  <c r="AN150" i="3"/>
  <c r="AX50" i="3"/>
  <c r="CF155" i="3"/>
  <c r="AH124" i="3"/>
  <c r="H34" i="3"/>
  <c r="AY95" i="3"/>
  <c r="X133" i="3"/>
  <c r="BP68" i="3"/>
  <c r="BC67" i="3"/>
  <c r="CF82" i="3"/>
  <c r="AH88" i="3"/>
  <c r="Z59" i="3"/>
  <c r="CC118" i="3"/>
  <c r="AG113" i="3"/>
  <c r="Y76" i="3"/>
  <c r="AP78" i="3"/>
  <c r="BK11" i="3"/>
  <c r="AA29" i="3"/>
  <c r="AX105" i="3"/>
  <c r="AT51" i="3"/>
  <c r="BZ161" i="3"/>
  <c r="R81" i="3"/>
  <c r="G115" i="3"/>
  <c r="AB81" i="3"/>
  <c r="AR88" i="3"/>
  <c r="AG141" i="3"/>
  <c r="AS150" i="3"/>
  <c r="AZ40" i="3"/>
  <c r="BE119" i="3"/>
  <c r="BW145" i="3"/>
  <c r="AN124" i="3"/>
  <c r="BD95" i="3"/>
  <c r="AN75" i="3"/>
  <c r="CE149" i="3"/>
  <c r="BW17" i="3"/>
  <c r="AA146" i="3"/>
  <c r="BE95" i="3"/>
  <c r="BE57" i="3"/>
  <c r="BW23" i="3"/>
  <c r="AS125" i="3"/>
  <c r="AC57" i="3"/>
  <c r="R25" i="3"/>
  <c r="BD13" i="3"/>
  <c r="AJ22" i="3"/>
  <c r="CA108" i="3"/>
  <c r="AS110" i="3"/>
  <c r="CE127" i="3"/>
  <c r="AA15" i="3"/>
  <c r="AA141" i="3"/>
  <c r="AA38" i="3"/>
  <c r="I18" i="3"/>
  <c r="AA114" i="3"/>
  <c r="BO149" i="3"/>
  <c r="BE147" i="3"/>
  <c r="BW130" i="3"/>
  <c r="BC26" i="3"/>
  <c r="AN14" i="3"/>
  <c r="CE40" i="3"/>
  <c r="BD115" i="3"/>
  <c r="CA51" i="3"/>
  <c r="AM97" i="3"/>
  <c r="CE10" i="3"/>
  <c r="AY112" i="3"/>
  <c r="BK150" i="3"/>
  <c r="J70" i="3"/>
  <c r="H125" i="3"/>
  <c r="U130" i="3"/>
  <c r="AS45" i="3"/>
  <c r="BC10" i="3"/>
  <c r="BD33" i="3"/>
  <c r="CA140" i="3"/>
  <c r="X38" i="3"/>
  <c r="BU49" i="3"/>
  <c r="BX17" i="3"/>
  <c r="AI21" i="3"/>
  <c r="P145" i="3"/>
  <c r="AA34" i="3"/>
  <c r="I45" i="3"/>
  <c r="AN138" i="3"/>
  <c r="AH143" i="3"/>
  <c r="AG27" i="3"/>
  <c r="CE115" i="3"/>
  <c r="AA86" i="3"/>
  <c r="I48" i="3"/>
  <c r="M44" i="3"/>
  <c r="AN142" i="3"/>
  <c r="AG83" i="3"/>
  <c r="M142" i="3"/>
  <c r="AH78" i="3"/>
  <c r="BX71" i="3"/>
  <c r="AP16" i="3"/>
  <c r="AN127" i="3"/>
  <c r="BC68" i="3"/>
  <c r="Y13" i="3"/>
  <c r="AN115" i="3"/>
  <c r="BD71" i="3"/>
  <c r="CA111" i="3"/>
  <c r="AM106" i="3"/>
  <c r="M141" i="3"/>
  <c r="BD65" i="3"/>
  <c r="AM22" i="3"/>
  <c r="CC17" i="3"/>
  <c r="H99" i="3"/>
  <c r="CE59" i="3"/>
  <c r="AA81" i="3"/>
  <c r="AS93" i="3"/>
  <c r="AG98" i="3"/>
  <c r="BC148" i="3"/>
  <c r="AH149" i="3"/>
  <c r="BC119" i="3"/>
  <c r="AS121" i="3"/>
  <c r="O23" i="3"/>
  <c r="AC75" i="3"/>
  <c r="CE28" i="3"/>
  <c r="CA12" i="3"/>
  <c r="BD82" i="3"/>
  <c r="AG118" i="3"/>
  <c r="BO17" i="3"/>
  <c r="AX49" i="3"/>
  <c r="AH104" i="3"/>
  <c r="AG131" i="3"/>
  <c r="BO18" i="3"/>
  <c r="Y93" i="3"/>
  <c r="S61" i="3"/>
  <c r="J22" i="3"/>
  <c r="AN131" i="3"/>
  <c r="X67" i="3"/>
  <c r="X9" i="3"/>
  <c r="H121" i="3"/>
  <c r="BO65" i="3"/>
  <c r="X36" i="3"/>
  <c r="BD81" i="3"/>
  <c r="AM122" i="3"/>
  <c r="M98" i="3"/>
  <c r="M132" i="3"/>
  <c r="AM126" i="3"/>
  <c r="AG20" i="3"/>
  <c r="AA27" i="3"/>
  <c r="CA17" i="3"/>
  <c r="AY133" i="3"/>
  <c r="H104" i="3"/>
  <c r="AY78" i="3"/>
  <c r="AK98" i="3"/>
  <c r="CE63" i="3"/>
  <c r="CF44" i="3"/>
  <c r="BS89" i="3"/>
  <c r="H98" i="3"/>
  <c r="W28" i="3"/>
  <c r="Y120" i="3"/>
  <c r="BC146" i="3"/>
  <c r="BK52" i="3"/>
  <c r="BK16" i="3"/>
  <c r="AG82" i="3"/>
  <c r="CF97" i="3"/>
  <c r="BZ61" i="3"/>
  <c r="CF21" i="3"/>
  <c r="AJ23" i="3"/>
  <c r="CA29" i="3"/>
  <c r="G95" i="3"/>
  <c r="M124" i="3"/>
  <c r="H136" i="3"/>
  <c r="CE106" i="3"/>
  <c r="AI23" i="3"/>
  <c r="N40" i="3"/>
  <c r="BE58" i="3"/>
  <c r="CA25" i="3"/>
  <c r="S71" i="3"/>
  <c r="AS67" i="3"/>
  <c r="BC61" i="3"/>
  <c r="AH123" i="3"/>
  <c r="CE33" i="3"/>
  <c r="J116" i="3"/>
  <c r="M130" i="3"/>
  <c r="J51" i="3"/>
  <c r="AX26" i="3"/>
  <c r="CA131" i="3"/>
  <c r="BC122" i="3"/>
  <c r="AW40" i="3"/>
  <c r="H50" i="3"/>
  <c r="H38" i="3"/>
  <c r="Y128" i="3"/>
  <c r="Y91" i="3"/>
  <c r="AV72" i="3"/>
  <c r="AM57" i="3"/>
  <c r="BI84" i="3"/>
  <c r="BC93" i="3"/>
  <c r="AY86" i="3"/>
  <c r="AH76" i="3"/>
  <c r="BI76" i="3"/>
  <c r="BI93" i="3"/>
  <c r="AC115" i="3"/>
  <c r="AZ89" i="3"/>
  <c r="AH121" i="3"/>
  <c r="CA37" i="3"/>
  <c r="BM71" i="3"/>
  <c r="H97" i="3"/>
  <c r="AC66" i="3"/>
  <c r="AY111" i="3"/>
  <c r="BK116" i="3"/>
  <c r="AK105" i="3"/>
  <c r="AA122" i="3"/>
  <c r="AC80" i="3"/>
  <c r="AY145" i="3"/>
  <c r="CF154" i="3"/>
  <c r="CA120" i="3"/>
  <c r="CF87" i="3"/>
  <c r="CF131" i="3"/>
  <c r="BK100" i="3"/>
  <c r="AA80" i="3"/>
  <c r="BH18" i="3"/>
  <c r="CE125" i="3"/>
  <c r="CA84" i="3"/>
  <c r="AK96" i="3"/>
  <c r="AK115" i="3"/>
  <c r="I47" i="3"/>
  <c r="AG41" i="3"/>
  <c r="BE30" i="3"/>
  <c r="AN16" i="3"/>
  <c r="BK153" i="3"/>
  <c r="CA119" i="3"/>
  <c r="AK17" i="3"/>
  <c r="AK116" i="3"/>
  <c r="AC46" i="3"/>
  <c r="AO109" i="3"/>
  <c r="AA90" i="3"/>
  <c r="BE131" i="3"/>
  <c r="AS28" i="3"/>
  <c r="AC91" i="3"/>
  <c r="CA88" i="3"/>
  <c r="AS127" i="3"/>
  <c r="AC41" i="3"/>
  <c r="BN21" i="3"/>
  <c r="R8" i="3"/>
  <c r="AN121" i="3"/>
  <c r="BE61" i="3"/>
  <c r="AK21" i="3"/>
  <c r="AO24" i="3"/>
  <c r="AO51" i="3"/>
  <c r="CC21" i="3"/>
  <c r="BK139" i="3"/>
  <c r="BK158" i="3"/>
  <c r="BK138" i="3"/>
  <c r="AS149" i="3"/>
  <c r="AM66" i="3"/>
  <c r="AA106" i="3"/>
  <c r="AK90" i="3"/>
  <c r="M57" i="3"/>
  <c r="AX41" i="3"/>
  <c r="Z56" i="3"/>
  <c r="AK143" i="3"/>
  <c r="AJ136" i="3"/>
  <c r="M101" i="3"/>
  <c r="AG73" i="3"/>
  <c r="AN64" i="3"/>
  <c r="CA91" i="3"/>
  <c r="BK76" i="3"/>
  <c r="CE34" i="3"/>
  <c r="AS128" i="3"/>
  <c r="J98" i="3"/>
  <c r="BD99" i="3"/>
  <c r="J66" i="3"/>
  <c r="BP9" i="3"/>
  <c r="X74" i="3"/>
  <c r="AH37" i="3"/>
  <c r="J23" i="3"/>
  <c r="X87" i="3"/>
  <c r="AK110" i="3"/>
  <c r="AC32" i="3"/>
  <c r="X93" i="3"/>
  <c r="AZ145" i="3"/>
  <c r="Y62" i="3"/>
  <c r="BU17" i="3"/>
  <c r="AN94" i="3"/>
  <c r="CD93" i="3"/>
  <c r="AN38" i="3"/>
  <c r="BM37" i="3"/>
  <c r="AH46" i="3"/>
  <c r="AK38" i="3"/>
  <c r="O49" i="3"/>
  <c r="AC65" i="3"/>
  <c r="AP71" i="3"/>
  <c r="AA118" i="3"/>
  <c r="AS61" i="3"/>
  <c r="AH41" i="3"/>
  <c r="M32" i="3"/>
  <c r="AM140" i="3"/>
  <c r="BX49" i="3"/>
  <c r="J97" i="3"/>
  <c r="N78" i="3"/>
  <c r="X88" i="3"/>
  <c r="H8" i="3"/>
  <c r="BC62" i="3"/>
  <c r="AS148" i="3"/>
  <c r="BO98" i="3"/>
  <c r="AK58" i="3"/>
  <c r="M33" i="3"/>
  <c r="BD113" i="3"/>
  <c r="AQ51" i="3"/>
  <c r="AS35" i="3"/>
  <c r="CF153" i="3"/>
  <c r="BH17" i="3"/>
  <c r="AM26" i="3"/>
  <c r="O61" i="3"/>
  <c r="AH36" i="3"/>
  <c r="AU36" i="3"/>
  <c r="M97" i="3"/>
  <c r="J144" i="3"/>
  <c r="AC40" i="3"/>
  <c r="H19" i="3"/>
  <c r="J14" i="3"/>
  <c r="R37" i="3"/>
  <c r="BI81" i="3"/>
  <c r="CE41" i="3"/>
  <c r="CA96" i="3"/>
  <c r="CA153" i="3"/>
  <c r="V68" i="3"/>
  <c r="BW78" i="3"/>
  <c r="AU17" i="3"/>
  <c r="AC150" i="3"/>
  <c r="AD32" i="3"/>
  <c r="BK114" i="3"/>
  <c r="BK63" i="3"/>
  <c r="BD27" i="3"/>
  <c r="AA12" i="3"/>
  <c r="BC104" i="3"/>
  <c r="AM42" i="3"/>
  <c r="BE50" i="3"/>
  <c r="AS117" i="3"/>
  <c r="BD131" i="3"/>
  <c r="J94" i="3"/>
  <c r="J105" i="3"/>
  <c r="X119" i="3"/>
  <c r="X118" i="3"/>
  <c r="Y78" i="3"/>
  <c r="AH119" i="3"/>
  <c r="M16" i="3"/>
  <c r="X63" i="3"/>
  <c r="AM100" i="3"/>
  <c r="AP61" i="3"/>
  <c r="BU61" i="3"/>
  <c r="AG130" i="3"/>
  <c r="M107" i="3"/>
  <c r="AY47" i="3"/>
  <c r="BK112" i="3"/>
  <c r="BO135" i="3"/>
  <c r="BP24" i="3"/>
  <c r="BX52" i="3"/>
  <c r="AH21" i="3"/>
  <c r="AX59" i="3"/>
  <c r="BE116" i="3"/>
  <c r="BI161" i="3"/>
  <c r="BS129" i="3"/>
  <c r="CE42" i="3"/>
  <c r="AK37" i="3"/>
  <c r="AM31" i="3"/>
  <c r="BC139" i="3"/>
  <c r="AQ71" i="3"/>
  <c r="BU145" i="3"/>
  <c r="AK84" i="3"/>
  <c r="AM44" i="3"/>
  <c r="BD41" i="3"/>
  <c r="U51" i="3"/>
  <c r="J74" i="3"/>
  <c r="AK27" i="3"/>
  <c r="X116" i="3"/>
  <c r="AH100" i="3"/>
  <c r="AH83" i="3"/>
  <c r="AM125" i="3"/>
  <c r="BC135" i="3"/>
  <c r="BJ89" i="3"/>
  <c r="BC13" i="3"/>
  <c r="BR52" i="3"/>
  <c r="AG144" i="3"/>
  <c r="M96" i="3"/>
  <c r="BE38" i="3"/>
  <c r="BD74" i="3"/>
  <c r="CF104" i="3"/>
  <c r="U36" i="3"/>
  <c r="AA46" i="3"/>
  <c r="BK129" i="3"/>
  <c r="AS42" i="3"/>
  <c r="AN95" i="3"/>
  <c r="S130" i="3"/>
  <c r="BD139" i="3"/>
  <c r="CF110" i="3"/>
  <c r="AS73" i="3"/>
  <c r="M64" i="3"/>
  <c r="AS25" i="3"/>
  <c r="BE59" i="3"/>
  <c r="BE51" i="3"/>
  <c r="BD30" i="3"/>
  <c r="AX23" i="3"/>
  <c r="H36" i="3"/>
  <c r="AC92" i="3"/>
  <c r="AC119" i="3"/>
  <c r="BO81" i="3"/>
  <c r="AN86" i="3"/>
  <c r="O71" i="3"/>
  <c r="CA73" i="3"/>
  <c r="BE112" i="3"/>
  <c r="AN89" i="3"/>
  <c r="CA22" i="3"/>
  <c r="Z29" i="3"/>
  <c r="AK49" i="3"/>
  <c r="AN140" i="3"/>
  <c r="AN27" i="3"/>
  <c r="AC128" i="3"/>
  <c r="AA116" i="3"/>
  <c r="CA113" i="3"/>
  <c r="AC118" i="3"/>
  <c r="CE126" i="3"/>
  <c r="BD118" i="3"/>
  <c r="I104" i="3"/>
  <c r="AV71" i="3"/>
  <c r="BW61" i="3"/>
  <c r="H71" i="3"/>
  <c r="AN42" i="3"/>
  <c r="BE148" i="3"/>
  <c r="AX31" i="3"/>
  <c r="BO61" i="3"/>
  <c r="CA62" i="3"/>
  <c r="AC74" i="3"/>
  <c r="AC85" i="3"/>
  <c r="I52" i="3"/>
  <c r="AK100" i="3"/>
  <c r="BI56" i="3"/>
  <c r="BE97" i="3"/>
  <c r="BR9" i="3"/>
  <c r="BD101" i="3"/>
  <c r="BP78" i="3"/>
  <c r="BC97" i="3"/>
  <c r="AY74" i="3"/>
  <c r="AG108" i="3"/>
  <c r="Y116" i="3"/>
  <c r="BC80" i="3"/>
  <c r="BD15" i="3"/>
  <c r="AN125" i="3"/>
  <c r="AA101" i="3"/>
  <c r="Y83" i="3"/>
  <c r="AY110" i="3"/>
  <c r="BK98" i="3"/>
  <c r="M106" i="3"/>
  <c r="AM64" i="3"/>
  <c r="BE144" i="3"/>
  <c r="AA128" i="3"/>
  <c r="AK55" i="3"/>
  <c r="I53" i="3"/>
  <c r="N17" i="3"/>
  <c r="AN66" i="3"/>
  <c r="AH101" i="3"/>
  <c r="AC140" i="3"/>
  <c r="AM119" i="3"/>
  <c r="CF28" i="3"/>
  <c r="AQ52" i="3"/>
  <c r="BM49" i="3"/>
  <c r="AM62" i="3"/>
  <c r="CE116" i="3"/>
  <c r="AN58" i="3"/>
  <c r="BK105" i="3"/>
  <c r="AG72" i="3"/>
  <c r="J145" i="3"/>
  <c r="H54" i="3"/>
  <c r="X148" i="3"/>
  <c r="H64" i="3"/>
  <c r="BC22" i="3"/>
  <c r="CA156" i="3"/>
  <c r="AS139" i="3"/>
  <c r="AS39" i="3"/>
  <c r="CA34" i="3"/>
  <c r="AM43" i="3"/>
  <c r="AM147" i="3"/>
  <c r="X62" i="3"/>
  <c r="AA97" i="3"/>
  <c r="AM9" i="3"/>
  <c r="AH8" i="3"/>
  <c r="X85" i="3"/>
  <c r="CE47" i="3"/>
  <c r="BC131" i="3"/>
  <c r="Y89" i="3"/>
  <c r="X101" i="3"/>
  <c r="M120" i="3"/>
  <c r="S72" i="3"/>
  <c r="AY139" i="3"/>
  <c r="AG94" i="3"/>
  <c r="CE113" i="3"/>
  <c r="BV49" i="3"/>
  <c r="AS71" i="3"/>
  <c r="CA141" i="3"/>
  <c r="AN39" i="3"/>
  <c r="AO49" i="3"/>
  <c r="AS44" i="3"/>
  <c r="AX106" i="3"/>
  <c r="AC109" i="3"/>
  <c r="AW68" i="3"/>
  <c r="BD89" i="3"/>
  <c r="BK57" i="3"/>
  <c r="CE136" i="3"/>
  <c r="BD16" i="3"/>
  <c r="Q49" i="3"/>
  <c r="J19" i="3"/>
  <c r="AG101" i="3"/>
  <c r="V145" i="3"/>
  <c r="CF52" i="3"/>
  <c r="BD107" i="3"/>
  <c r="BO137" i="3"/>
  <c r="AX114" i="3"/>
  <c r="BD124" i="3"/>
  <c r="CA136" i="3"/>
  <c r="AM108" i="3"/>
  <c r="S49" i="3"/>
  <c r="CF156" i="3"/>
  <c r="H112" i="3"/>
  <c r="AS20" i="3"/>
  <c r="CA40" i="3"/>
  <c r="AH96" i="3"/>
  <c r="AS145" i="3"/>
  <c r="AH50" i="3"/>
  <c r="AH89" i="3"/>
  <c r="X100" i="3"/>
  <c r="AX111" i="3"/>
  <c r="AN110" i="3"/>
  <c r="H107" i="3"/>
  <c r="BC120" i="3"/>
  <c r="Y84" i="3"/>
  <c r="AG119" i="3"/>
  <c r="BK49" i="3"/>
  <c r="I144" i="3"/>
  <c r="AX34" i="3"/>
  <c r="AC42" i="3"/>
  <c r="BZ50" i="3"/>
  <c r="BE90" i="3"/>
  <c r="BB24" i="3"/>
  <c r="M118" i="3"/>
  <c r="H52" i="3"/>
  <c r="AG26" i="3"/>
  <c r="BP51" i="3"/>
  <c r="AQ88" i="3"/>
  <c r="H117" i="3"/>
  <c r="AS119" i="3"/>
  <c r="AC48" i="3"/>
  <c r="AD12" i="3"/>
  <c r="BE99" i="3"/>
  <c r="CE45" i="3"/>
  <c r="AC146" i="3"/>
  <c r="M67" i="3"/>
  <c r="AA89" i="3"/>
  <c r="CE86" i="3"/>
  <c r="BZ45" i="3"/>
  <c r="I10" i="3"/>
  <c r="BJ30" i="3"/>
  <c r="BE80" i="3"/>
  <c r="AG100" i="3"/>
  <c r="AN98" i="3"/>
  <c r="AS81" i="3"/>
  <c r="BM129" i="3"/>
  <c r="BE105" i="3"/>
  <c r="R29" i="3"/>
  <c r="BK54" i="3"/>
  <c r="BE48" i="3"/>
  <c r="BM88" i="3"/>
  <c r="AA65" i="3"/>
  <c r="H14" i="3"/>
  <c r="BO111" i="3"/>
  <c r="CE102" i="3"/>
  <c r="AN9" i="3"/>
  <c r="BP61" i="3"/>
  <c r="AS107" i="3"/>
  <c r="AC127" i="3"/>
  <c r="AK97" i="3"/>
  <c r="I139" i="3"/>
  <c r="BD52" i="3"/>
  <c r="BK21" i="3"/>
  <c r="BD91" i="3"/>
  <c r="AX125" i="3"/>
  <c r="H100" i="3"/>
  <c r="H133" i="3"/>
  <c r="AM86" i="3"/>
  <c r="H140" i="3"/>
  <c r="M53" i="3"/>
  <c r="X103" i="3"/>
  <c r="BO67" i="3"/>
  <c r="AG111" i="3"/>
  <c r="BD123" i="3"/>
  <c r="AX94" i="3"/>
  <c r="AH103" i="3"/>
  <c r="AP72" i="3"/>
  <c r="BW51" i="3"/>
  <c r="AH33" i="3"/>
  <c r="AZ67" i="3"/>
  <c r="AM133" i="3"/>
  <c r="BK66" i="3"/>
  <c r="BZ12" i="3"/>
  <c r="CA126" i="3"/>
  <c r="AM83" i="3"/>
  <c r="BO162" i="3"/>
  <c r="W125" i="3"/>
  <c r="BO139" i="3"/>
  <c r="S88" i="3"/>
  <c r="AH132" i="3"/>
  <c r="M149" i="3"/>
  <c r="AG139" i="3"/>
  <c r="Q23" i="3"/>
  <c r="M93" i="3"/>
  <c r="BO69" i="3"/>
  <c r="BC150" i="3"/>
  <c r="Q16" i="3"/>
  <c r="AN59" i="3"/>
  <c r="AN116" i="3"/>
  <c r="CE118" i="3"/>
  <c r="AC78" i="3"/>
  <c r="AH49" i="3"/>
  <c r="AX57" i="3"/>
  <c r="Z85" i="3"/>
  <c r="AX42" i="3"/>
  <c r="BC142" i="3"/>
  <c r="J30" i="3"/>
  <c r="X40" i="3"/>
  <c r="BN68" i="3"/>
  <c r="G48" i="3"/>
  <c r="AD95" i="3"/>
  <c r="BN30" i="3"/>
  <c r="BZ56" i="3"/>
  <c r="AA55" i="3"/>
  <c r="BO114" i="3"/>
  <c r="J106" i="3"/>
  <c r="AK124" i="3"/>
  <c r="CA75" i="3"/>
  <c r="H92" i="3"/>
  <c r="AK103" i="3"/>
  <c r="AH57" i="3"/>
  <c r="AC10" i="3"/>
  <c r="CF105" i="3"/>
  <c r="AH138" i="3"/>
  <c r="X112" i="3"/>
  <c r="CF113" i="3"/>
  <c r="Z133" i="3"/>
  <c r="J114" i="3"/>
  <c r="CD33" i="3"/>
  <c r="H62" i="3"/>
  <c r="BO73" i="3"/>
  <c r="Z100" i="3"/>
  <c r="BO94" i="3"/>
  <c r="X44" i="3"/>
  <c r="CA129" i="3"/>
  <c r="AY150" i="3"/>
  <c r="BO38" i="3"/>
  <c r="AK52" i="3"/>
  <c r="H80" i="3"/>
  <c r="AG29" i="3"/>
  <c r="J125" i="3"/>
  <c r="CF120" i="3"/>
  <c r="M23" i="3"/>
  <c r="BE14" i="3"/>
  <c r="AM40" i="3"/>
  <c r="AM11" i="3"/>
  <c r="CF142" i="3"/>
  <c r="X59" i="3"/>
  <c r="CF74" i="3"/>
  <c r="AJ40" i="3"/>
  <c r="AX123" i="3"/>
  <c r="AK59" i="3"/>
  <c r="I100" i="3"/>
  <c r="CA121" i="3"/>
  <c r="AC81" i="3"/>
  <c r="AN23" i="3"/>
  <c r="AG13" i="3"/>
  <c r="AO61" i="3"/>
  <c r="I8" i="3"/>
  <c r="AS16" i="3"/>
  <c r="BQ36" i="3"/>
  <c r="CA20" i="3"/>
  <c r="AM144" i="3"/>
  <c r="BK37" i="3"/>
  <c r="BC130" i="3"/>
  <c r="AC43" i="3"/>
  <c r="AK134" i="3"/>
  <c r="AX37" i="3"/>
  <c r="AR24" i="3"/>
  <c r="H27" i="3"/>
  <c r="AA36" i="3"/>
  <c r="BO103" i="3"/>
  <c r="X125" i="3"/>
  <c r="BC74" i="3"/>
  <c r="AK43" i="3"/>
  <c r="CA28" i="3"/>
  <c r="AH10" i="3"/>
  <c r="Q17" i="3"/>
  <c r="AS74" i="3"/>
  <c r="AN37" i="3"/>
  <c r="H120" i="3"/>
  <c r="AP37" i="3"/>
  <c r="BI99" i="3"/>
  <c r="BX16" i="3"/>
  <c r="G118" i="3"/>
  <c r="AH137" i="3"/>
  <c r="BJ100" i="3"/>
  <c r="BZ37" i="3"/>
  <c r="CF83" i="3"/>
  <c r="BY51" i="3"/>
  <c r="AD138" i="3"/>
  <c r="BY40" i="3"/>
  <c r="Y68" i="3"/>
  <c r="U37" i="3"/>
  <c r="CD139" i="3"/>
  <c r="BZ77" i="3"/>
  <c r="AJ137" i="3"/>
  <c r="BX68" i="3"/>
  <c r="W105" i="3"/>
  <c r="AI117" i="3"/>
  <c r="AY13" i="3"/>
  <c r="AI58" i="3"/>
  <c r="AJ134" i="3"/>
  <c r="BH112" i="3"/>
  <c r="AJ150" i="3"/>
  <c r="R24" i="3"/>
  <c r="AS46" i="3"/>
  <c r="AB89" i="3"/>
  <c r="CF85" i="3"/>
  <c r="AH128" i="3"/>
  <c r="Y20" i="3"/>
  <c r="AX121" i="3"/>
  <c r="AZ136" i="3"/>
  <c r="AY67" i="3"/>
  <c r="AJ99" i="3"/>
  <c r="CC159" i="3"/>
  <c r="J9" i="3"/>
  <c r="BI43" i="3"/>
  <c r="BI143" i="3"/>
  <c r="BY115" i="3"/>
  <c r="CB36" i="3"/>
  <c r="AZ143" i="3"/>
  <c r="AM24" i="3"/>
  <c r="BA137" i="3"/>
  <c r="AL61" i="3"/>
  <c r="Y100" i="3"/>
  <c r="AG116" i="3"/>
  <c r="W40" i="3"/>
  <c r="BZ98" i="3"/>
  <c r="CD100" i="3"/>
  <c r="BJ158" i="3"/>
  <c r="W81" i="3"/>
  <c r="G99" i="3"/>
  <c r="Z122" i="3"/>
  <c r="AD89" i="3"/>
  <c r="BY33" i="3"/>
  <c r="Y34" i="3"/>
  <c r="CF100" i="3"/>
  <c r="Z34" i="3"/>
  <c r="BC133" i="3"/>
  <c r="AM148" i="3"/>
  <c r="BT19" i="3"/>
  <c r="BD108" i="3"/>
  <c r="BD36" i="3"/>
  <c r="X14" i="3"/>
  <c r="AX126" i="3"/>
  <c r="Y16" i="3"/>
  <c r="AJ86" i="3"/>
  <c r="BC125" i="3"/>
  <c r="AJ59" i="3"/>
  <c r="AH146" i="3"/>
  <c r="AY63" i="3"/>
  <c r="BY120" i="3"/>
  <c r="AX92" i="3"/>
  <c r="AY97" i="3"/>
  <c r="CF56" i="3"/>
  <c r="BL26" i="3"/>
  <c r="X137" i="3"/>
  <c r="G70" i="3"/>
  <c r="BH8" i="3"/>
  <c r="CD41" i="3"/>
  <c r="W57" i="3"/>
  <c r="CD28" i="3"/>
  <c r="AZ93" i="3"/>
  <c r="L138" i="3"/>
  <c r="BZ146" i="3"/>
  <c r="Y98" i="3"/>
  <c r="J89" i="3"/>
  <c r="I120" i="3"/>
  <c r="AK47" i="3"/>
  <c r="H138" i="3"/>
  <c r="X84" i="3"/>
  <c r="I43" i="3"/>
  <c r="BO154" i="3"/>
  <c r="L25" i="3"/>
  <c r="BA85" i="3"/>
  <c r="AY109" i="3"/>
  <c r="CC158" i="3"/>
  <c r="AB70" i="3"/>
  <c r="BZ83" i="3"/>
  <c r="I66" i="3"/>
  <c r="F134" i="3"/>
  <c r="G149" i="3"/>
  <c r="BZ137" i="3"/>
  <c r="CD135" i="3"/>
  <c r="BR109" i="3"/>
  <c r="H13" i="3"/>
  <c r="Y119" i="3"/>
  <c r="AX69" i="3"/>
  <c r="BI41" i="3"/>
  <c r="U88" i="3"/>
  <c r="W115" i="3"/>
  <c r="W111" i="3"/>
  <c r="Y149" i="3"/>
  <c r="BU72" i="3"/>
  <c r="H74" i="3"/>
  <c r="BO87" i="3"/>
  <c r="AN85" i="3"/>
  <c r="AQ9" i="3"/>
  <c r="BC57" i="3"/>
  <c r="G136" i="3"/>
  <c r="AX119" i="3"/>
  <c r="AZ134" i="3"/>
  <c r="CF13" i="3"/>
  <c r="AZ53" i="3"/>
  <c r="F87" i="3"/>
  <c r="BJ105" i="3"/>
  <c r="AZ31" i="3"/>
  <c r="AH56" i="3"/>
  <c r="BH31" i="3"/>
  <c r="BL33" i="3"/>
  <c r="BJ87" i="3"/>
  <c r="BK120" i="3"/>
  <c r="BC99" i="3"/>
  <c r="BY98" i="3"/>
  <c r="BA58" i="3"/>
  <c r="BY46" i="3"/>
  <c r="CC65" i="3"/>
  <c r="F125" i="3"/>
  <c r="CD38" i="3"/>
  <c r="AH51" i="3"/>
  <c r="BT44" i="3"/>
  <c r="AT72" i="3"/>
  <c r="M8" i="3"/>
  <c r="R103" i="3"/>
  <c r="BA134" i="3"/>
  <c r="X53" i="3"/>
  <c r="G102" i="3"/>
  <c r="S109" i="3"/>
  <c r="CD96" i="3"/>
  <c r="M15" i="3"/>
  <c r="M45" i="3"/>
  <c r="AZ38" i="3"/>
  <c r="G90" i="3"/>
  <c r="H63" i="3"/>
  <c r="AD119" i="3"/>
  <c r="CF86" i="3"/>
  <c r="BZ46" i="3"/>
  <c r="AJ101" i="3"/>
  <c r="CF144" i="3"/>
  <c r="Y144" i="3"/>
  <c r="G68" i="3"/>
  <c r="CF90" i="3"/>
  <c r="AG95" i="3"/>
  <c r="W149" i="3"/>
  <c r="AI49" i="3"/>
  <c r="G50" i="3"/>
  <c r="BH86" i="3"/>
  <c r="BA147" i="3"/>
  <c r="BH55" i="3"/>
  <c r="CC66" i="3"/>
  <c r="AY42" i="3"/>
  <c r="BT101" i="3"/>
  <c r="AB61" i="3"/>
  <c r="H51" i="3"/>
  <c r="H22" i="3"/>
  <c r="F116" i="3"/>
  <c r="CF157" i="3"/>
  <c r="J12" i="3"/>
  <c r="AK119" i="3"/>
  <c r="X29" i="3"/>
  <c r="P17" i="3"/>
  <c r="J123" i="3"/>
  <c r="BI80" i="3"/>
  <c r="BZ78" i="3"/>
  <c r="BA43" i="3"/>
  <c r="W9" i="3"/>
  <c r="BK86" i="3"/>
  <c r="BO144" i="3"/>
  <c r="AC96" i="3"/>
  <c r="BK42" i="3"/>
  <c r="AM17" i="3"/>
  <c r="BE45" i="3"/>
  <c r="J113" i="3"/>
  <c r="AK145" i="3"/>
  <c r="AO89" i="3"/>
  <c r="AK20" i="3"/>
  <c r="AC52" i="3"/>
  <c r="AC21" i="3"/>
  <c r="J15" i="3"/>
  <c r="M105" i="3"/>
  <c r="BJ28" i="3"/>
  <c r="AM131" i="3"/>
  <c r="I145" i="3"/>
  <c r="H113" i="3"/>
  <c r="X16" i="3"/>
  <c r="AG76" i="3"/>
  <c r="AY54" i="3"/>
  <c r="AH150" i="3"/>
  <c r="BD86" i="3"/>
  <c r="CE99" i="3"/>
  <c r="CE78" i="3"/>
  <c r="AC35" i="3"/>
  <c r="I98" i="3"/>
  <c r="AX147" i="3"/>
  <c r="CF121" i="3"/>
  <c r="I67" i="3"/>
  <c r="AM112" i="3"/>
  <c r="X83" i="3"/>
  <c r="AM36" i="3"/>
  <c r="AX115" i="3"/>
  <c r="AC142" i="3"/>
  <c r="BD106" i="3"/>
  <c r="CF84" i="3"/>
  <c r="AL16" i="3"/>
  <c r="X126" i="3"/>
  <c r="M143" i="3"/>
  <c r="H85" i="3"/>
  <c r="AC72" i="3"/>
  <c r="AA144" i="3"/>
  <c r="I30" i="3"/>
  <c r="BV37" i="3"/>
  <c r="AK11" i="3"/>
  <c r="AY87" i="3"/>
  <c r="H115" i="3"/>
  <c r="BC98" i="3"/>
  <c r="AW52" i="3"/>
  <c r="Y33" i="3"/>
  <c r="AC64" i="3"/>
  <c r="BC31" i="3"/>
  <c r="AM13" i="3"/>
  <c r="CF67" i="3"/>
  <c r="AO71" i="3"/>
  <c r="H124" i="3"/>
  <c r="CF16" i="3"/>
  <c r="BD144" i="3"/>
  <c r="AS29" i="3"/>
  <c r="BC33" i="3"/>
  <c r="AX89" i="3"/>
  <c r="AD102" i="3"/>
  <c r="M87" i="3"/>
  <c r="M26" i="3"/>
  <c r="AM124" i="3"/>
  <c r="AQ37" i="3"/>
  <c r="X127" i="3"/>
  <c r="AG103" i="3"/>
  <c r="BO70" i="3"/>
  <c r="CE53" i="3"/>
  <c r="BO40" i="3"/>
  <c r="BV88" i="3"/>
  <c r="CF41" i="3"/>
  <c r="J127" i="3"/>
  <c r="X12" i="3"/>
  <c r="AG105" i="3"/>
  <c r="CF37" i="3"/>
  <c r="X26" i="3"/>
  <c r="AC30" i="3"/>
  <c r="AX13" i="3"/>
  <c r="AX149" i="3"/>
  <c r="AZ77" i="3"/>
  <c r="AG36" i="3"/>
  <c r="AK9" i="3"/>
  <c r="X141" i="3"/>
  <c r="AH47" i="3"/>
  <c r="AN13" i="3"/>
  <c r="BV89" i="3"/>
  <c r="AX148" i="3"/>
  <c r="Y139" i="3"/>
  <c r="AN144" i="3"/>
  <c r="AG9" i="3"/>
  <c r="M66" i="3"/>
  <c r="CF45" i="3"/>
  <c r="J24" i="3"/>
  <c r="M99" i="3"/>
  <c r="X114" i="3"/>
  <c r="CF47" i="3"/>
  <c r="H40" i="3"/>
  <c r="AM47" i="3"/>
  <c r="J45" i="3"/>
  <c r="CF135" i="3"/>
  <c r="U17" i="3"/>
  <c r="BQ24" i="3"/>
  <c r="BD68" i="3"/>
  <c r="J57" i="3"/>
  <c r="CF39" i="3"/>
  <c r="CC61" i="3"/>
  <c r="AK142" i="3"/>
  <c r="AK18" i="3"/>
  <c r="Z25" i="3"/>
  <c r="CE56" i="3"/>
  <c r="CE148" i="3"/>
  <c r="AS21" i="3"/>
  <c r="AH139" i="3"/>
  <c r="BK142" i="3"/>
  <c r="CA70" i="3"/>
  <c r="CF57" i="3"/>
  <c r="J56" i="3"/>
  <c r="AA45" i="3"/>
  <c r="BC53" i="3"/>
  <c r="BX51" i="3"/>
  <c r="AX56" i="3"/>
  <c r="M100" i="3"/>
  <c r="AS68" i="3"/>
  <c r="AM137" i="3"/>
  <c r="AH135" i="3"/>
  <c r="J50" i="3"/>
  <c r="BQ51" i="3"/>
  <c r="BC77" i="3"/>
  <c r="BA33" i="3"/>
  <c r="X13" i="3"/>
  <c r="X15" i="3"/>
  <c r="AJ61" i="3"/>
  <c r="BK110" i="3"/>
  <c r="BY58" i="3"/>
  <c r="M54" i="3"/>
  <c r="AB21" i="3"/>
  <c r="AM27" i="3"/>
  <c r="CF35" i="3"/>
  <c r="BE150" i="3"/>
  <c r="AX70" i="3"/>
  <c r="AQ16" i="3"/>
  <c r="AR89" i="3"/>
  <c r="BX152" i="3"/>
  <c r="AJ140" i="3"/>
  <c r="AD36" i="3"/>
  <c r="BY116" i="3"/>
  <c r="M85" i="3"/>
  <c r="BZ94" i="3"/>
  <c r="R91" i="3"/>
  <c r="CC100" i="3"/>
  <c r="G134" i="3"/>
  <c r="BK23" i="3"/>
  <c r="CD120" i="3"/>
  <c r="BJ76" i="3"/>
  <c r="AZ149" i="3"/>
  <c r="G135" i="3"/>
  <c r="Z36" i="3"/>
  <c r="AD142" i="3"/>
  <c r="BA138" i="3"/>
  <c r="L104" i="3"/>
  <c r="W117" i="3"/>
  <c r="AY137" i="3"/>
  <c r="Y72" i="3"/>
  <c r="BQ130" i="3"/>
  <c r="BC83" i="3"/>
  <c r="AH99" i="3"/>
  <c r="CA74" i="3"/>
  <c r="H106" i="3"/>
  <c r="AH24" i="3"/>
  <c r="BS130" i="3"/>
  <c r="Y46" i="3"/>
  <c r="AK92" i="3"/>
  <c r="BJ155" i="3"/>
  <c r="Z71" i="3"/>
  <c r="BJ73" i="3"/>
  <c r="T49" i="3"/>
  <c r="R117" i="3"/>
  <c r="BZ113" i="3"/>
  <c r="BJ141" i="3"/>
  <c r="F74" i="3"/>
  <c r="W36" i="3"/>
  <c r="Z90" i="3"/>
  <c r="CD75" i="3"/>
  <c r="BA72" i="3"/>
  <c r="P109" i="3"/>
  <c r="BK115" i="3"/>
  <c r="AZ76" i="3"/>
  <c r="BC134" i="3"/>
  <c r="BZ159" i="3"/>
  <c r="AK14" i="3"/>
  <c r="BZ76" i="3"/>
  <c r="BI121" i="3"/>
  <c r="Z125" i="3"/>
  <c r="BZ141" i="3"/>
  <c r="BD96" i="3"/>
  <c r="AX10" i="3"/>
  <c r="M95" i="3"/>
  <c r="AM117" i="3"/>
  <c r="F46" i="3"/>
  <c r="AX38" i="3"/>
  <c r="Z136" i="3"/>
  <c r="L125" i="3"/>
  <c r="AT23" i="3"/>
  <c r="AZ70" i="3"/>
  <c r="L74" i="3"/>
  <c r="BZ126" i="3"/>
  <c r="BJ85" i="3"/>
  <c r="AD85" i="3"/>
  <c r="R126" i="3"/>
  <c r="BJ86" i="3"/>
  <c r="AZ87" i="3"/>
  <c r="AI17" i="3"/>
  <c r="W42" i="3"/>
  <c r="BY119" i="3"/>
  <c r="BJ161" i="3"/>
  <c r="BC145" i="3"/>
  <c r="BT47" i="3"/>
  <c r="BU9" i="3"/>
  <c r="CB120" i="3"/>
  <c r="AM49" i="3"/>
  <c r="CB43" i="3"/>
  <c r="X135" i="3"/>
  <c r="CE51" i="3"/>
  <c r="AG54" i="3"/>
  <c r="F111" i="3"/>
  <c r="AX113" i="3"/>
  <c r="R75" i="3"/>
  <c r="AX17" i="3"/>
  <c r="AD94" i="3"/>
  <c r="J42" i="3"/>
  <c r="BI137" i="3"/>
  <c r="AJ82" i="3"/>
  <c r="BY139" i="3"/>
  <c r="S40" i="3"/>
  <c r="AA17" i="3"/>
  <c r="AN99" i="3"/>
  <c r="M126" i="3"/>
  <c r="AA88" i="3"/>
  <c r="AS111" i="3"/>
  <c r="AA77" i="3"/>
  <c r="CE158" i="3"/>
  <c r="BO30" i="3"/>
  <c r="V88" i="3"/>
  <c r="BO107" i="3"/>
  <c r="AC62" i="3"/>
  <c r="I82" i="3"/>
  <c r="BO148" i="3"/>
  <c r="AX110" i="3"/>
  <c r="BD116" i="3"/>
  <c r="AG40" i="3"/>
  <c r="BU88" i="3"/>
  <c r="X139" i="3"/>
  <c r="P9" i="3"/>
  <c r="L96" i="3"/>
  <c r="AH74" i="3"/>
  <c r="AG32" i="3"/>
  <c r="BO125" i="3"/>
  <c r="AX75" i="3"/>
  <c r="AC86" i="3"/>
  <c r="BE132" i="3"/>
  <c r="AC135" i="3"/>
  <c r="I39" i="3"/>
  <c r="H44" i="3"/>
  <c r="CF162" i="3"/>
  <c r="AS126" i="3"/>
  <c r="AC131" i="3"/>
  <c r="AK67" i="3"/>
  <c r="AY132" i="3"/>
  <c r="AA95" i="3"/>
  <c r="N89" i="3"/>
  <c r="AX108" i="3"/>
  <c r="CE26" i="3"/>
  <c r="Y92" i="3"/>
  <c r="I33" i="3"/>
  <c r="BO127" i="3"/>
  <c r="BE134" i="3"/>
  <c r="M77" i="3"/>
  <c r="BI136" i="3"/>
  <c r="BO16" i="3"/>
  <c r="BU109" i="3"/>
  <c r="AC122" i="3"/>
  <c r="BO112" i="3"/>
  <c r="Y87" i="3"/>
  <c r="M114" i="3"/>
  <c r="BE39" i="3"/>
  <c r="BO53" i="3"/>
  <c r="AN112" i="3"/>
  <c r="BO105" i="3"/>
  <c r="CC16" i="3"/>
  <c r="AX39" i="3"/>
  <c r="BE98" i="3"/>
  <c r="AH98" i="3"/>
  <c r="BK123" i="3"/>
  <c r="AH43" i="3"/>
  <c r="H139" i="3"/>
  <c r="CF20" i="3"/>
  <c r="P36" i="3"/>
  <c r="AM93" i="3"/>
  <c r="AM142" i="3"/>
  <c r="U89" i="3"/>
  <c r="AN31" i="3"/>
  <c r="CA89" i="3"/>
  <c r="AC139" i="3"/>
  <c r="X128" i="3"/>
  <c r="AN91" i="3"/>
  <c r="M74" i="3"/>
  <c r="AK102" i="3"/>
  <c r="BC81" i="3"/>
  <c r="BP89" i="3"/>
  <c r="H67" i="3"/>
  <c r="BU40" i="3"/>
  <c r="AA84" i="3"/>
  <c r="AC112" i="3"/>
  <c r="M103" i="3"/>
  <c r="AY136" i="3"/>
  <c r="AG106" i="3"/>
  <c r="AH84" i="3"/>
  <c r="AG142" i="3"/>
  <c r="AA31" i="3"/>
  <c r="BO10" i="3"/>
  <c r="F19" i="3"/>
  <c r="BI150" i="3"/>
  <c r="AS113" i="3"/>
  <c r="BE138" i="3"/>
  <c r="CE156" i="3"/>
  <c r="AK16" i="3"/>
  <c r="AH31" i="3"/>
  <c r="BP23" i="3"/>
  <c r="CA148" i="3"/>
  <c r="AM78" i="3"/>
  <c r="CA150" i="3"/>
  <c r="M27" i="3"/>
  <c r="Y96" i="3"/>
  <c r="AV145" i="3"/>
  <c r="H89" i="3"/>
  <c r="CF130" i="3"/>
  <c r="AJ110" i="3"/>
  <c r="AG81" i="3"/>
  <c r="AD24" i="3"/>
  <c r="X48" i="3"/>
  <c r="J78" i="3"/>
  <c r="AX93" i="3"/>
  <c r="AS33" i="3"/>
  <c r="BC127" i="3"/>
  <c r="AA62" i="3"/>
  <c r="AN149" i="3"/>
  <c r="CE69" i="3"/>
  <c r="BE43" i="3"/>
  <c r="BO63" i="3"/>
  <c r="AU130" i="3"/>
  <c r="AX136" i="3"/>
  <c r="AK13" i="3"/>
  <c r="AH82" i="3"/>
  <c r="AS48" i="3"/>
  <c r="J149" i="3"/>
  <c r="AM56" i="3"/>
  <c r="CF118" i="3"/>
  <c r="CA152" i="3"/>
  <c r="H95" i="3"/>
  <c r="H12" i="3"/>
  <c r="AH54" i="3"/>
  <c r="Q61" i="3"/>
  <c r="G105" i="3"/>
  <c r="U24" i="3"/>
  <c r="AH69" i="3"/>
  <c r="BX129" i="3"/>
  <c r="AG28" i="3"/>
  <c r="AG136" i="3"/>
  <c r="X70" i="3"/>
  <c r="AJ88" i="3"/>
  <c r="X69" i="3"/>
  <c r="CD17" i="3"/>
  <c r="AK75" i="3"/>
  <c r="AY115" i="3"/>
  <c r="H46" i="3"/>
  <c r="AS143" i="3"/>
  <c r="AX71" i="3"/>
  <c r="BI49" i="3"/>
  <c r="P49" i="3"/>
  <c r="AG19" i="3"/>
  <c r="F136" i="3"/>
  <c r="AM98" i="3"/>
  <c r="BK132" i="3"/>
  <c r="Y42" i="3"/>
  <c r="R132" i="3"/>
  <c r="I14" i="3"/>
  <c r="F89" i="3"/>
  <c r="W14" i="3"/>
  <c r="R33" i="3"/>
  <c r="BC100" i="3"/>
  <c r="AH114" i="3"/>
  <c r="AJ118" i="3"/>
  <c r="CC147" i="3"/>
  <c r="BY154" i="3"/>
  <c r="G12" i="3"/>
  <c r="R70" i="3"/>
  <c r="AG34" i="3"/>
  <c r="AH39" i="3"/>
  <c r="J26" i="3"/>
  <c r="CF14" i="3"/>
  <c r="AX25" i="3"/>
  <c r="AZ114" i="3"/>
  <c r="BD130" i="3"/>
  <c r="BC65" i="3"/>
  <c r="BK137" i="3"/>
  <c r="BC95" i="3"/>
  <c r="G103" i="3"/>
  <c r="Q88" i="3"/>
  <c r="H83" i="3"/>
  <c r="AM52" i="3"/>
  <c r="AM92" i="3"/>
  <c r="AD99" i="3"/>
  <c r="BK143" i="3"/>
  <c r="AY147" i="3"/>
  <c r="W49" i="3"/>
  <c r="AZ85" i="3"/>
  <c r="AY70" i="3"/>
  <c r="BY44" i="3"/>
  <c r="CB106" i="3"/>
  <c r="AZ78" i="3"/>
  <c r="K49" i="3"/>
  <c r="CB35" i="3"/>
  <c r="AI90" i="3"/>
  <c r="L124" i="3"/>
  <c r="BD40" i="3"/>
  <c r="BH30" i="3"/>
  <c r="AX135" i="3"/>
  <c r="H48" i="3"/>
  <c r="Y28" i="3"/>
  <c r="M30" i="3"/>
  <c r="BD149" i="3"/>
  <c r="CF132" i="3"/>
  <c r="J142" i="3"/>
  <c r="AK48" i="3"/>
  <c r="BI107" i="3"/>
  <c r="BA37" i="3"/>
  <c r="AH111" i="3"/>
  <c r="CC94" i="3"/>
  <c r="J17" i="3"/>
  <c r="AZ44" i="3"/>
  <c r="BY47" i="3"/>
  <c r="U23" i="3"/>
  <c r="Y36" i="3"/>
  <c r="AJ147" i="3"/>
  <c r="BA52" i="3"/>
  <c r="AK45" i="3"/>
  <c r="M69" i="3"/>
  <c r="Y19" i="3"/>
  <c r="BL124" i="3"/>
  <c r="BA13" i="3"/>
  <c r="BL78" i="3"/>
  <c r="L119" i="3"/>
  <c r="AZ16" i="3"/>
  <c r="L38" i="3"/>
  <c r="AW36" i="3"/>
  <c r="BY132" i="3"/>
  <c r="I148" i="3"/>
  <c r="AX109" i="3"/>
  <c r="BX72" i="3"/>
  <c r="BA9" i="3"/>
  <c r="H86" i="3"/>
  <c r="M78" i="3"/>
  <c r="R108" i="3"/>
  <c r="L68" i="3"/>
  <c r="BI124" i="3"/>
  <c r="AB121" i="3"/>
  <c r="BI44" i="3"/>
  <c r="I113" i="3"/>
  <c r="BJ23" i="3"/>
  <c r="F96" i="3"/>
  <c r="AY21" i="3"/>
  <c r="BA103" i="3"/>
  <c r="AK128" i="3"/>
  <c r="Y134" i="3"/>
  <c r="CC83" i="3"/>
  <c r="W126" i="3"/>
  <c r="AG49" i="3"/>
  <c r="CB146" i="3"/>
  <c r="Y124" i="3"/>
  <c r="CB99" i="3"/>
  <c r="BI52" i="3"/>
  <c r="AI147" i="3"/>
  <c r="CE119" i="3"/>
  <c r="AA51" i="3"/>
  <c r="AK53" i="3"/>
  <c r="O51" i="3"/>
  <c r="AN109" i="3"/>
  <c r="BV36" i="3"/>
  <c r="BO89" i="3"/>
  <c r="I124" i="3"/>
  <c r="CE121" i="3"/>
  <c r="I101" i="3"/>
  <c r="BD11" i="3"/>
  <c r="AG67" i="3"/>
  <c r="H144" i="3"/>
  <c r="AM139" i="3"/>
  <c r="CA107" i="3"/>
  <c r="BW72" i="3"/>
  <c r="AS89" i="3"/>
  <c r="AG146" i="3"/>
  <c r="J107" i="3"/>
  <c r="CA63" i="3"/>
  <c r="AN47" i="3"/>
  <c r="BC29" i="3"/>
  <c r="BD45" i="3"/>
  <c r="AX128" i="3"/>
  <c r="AH15" i="3"/>
  <c r="BE139" i="3"/>
  <c r="AW51" i="3"/>
  <c r="BU68" i="3"/>
  <c r="BK160" i="3"/>
  <c r="P52" i="3"/>
  <c r="J37" i="3"/>
  <c r="CA161" i="3"/>
  <c r="AN48" i="3"/>
  <c r="X77" i="3"/>
  <c r="H127" i="3"/>
  <c r="H88" i="3"/>
  <c r="P71" i="3"/>
  <c r="AG52" i="3"/>
  <c r="J124" i="3"/>
  <c r="AM103" i="3"/>
  <c r="Y65" i="3"/>
  <c r="AS137" i="3"/>
  <c r="W32" i="3"/>
  <c r="BP52" i="3"/>
  <c r="CE81" i="3"/>
  <c r="BI97" i="3"/>
  <c r="J126" i="3"/>
  <c r="Y145" i="3"/>
  <c r="BE70" i="3"/>
  <c r="BC35" i="3"/>
  <c r="BZ136" i="3"/>
  <c r="BC143" i="3"/>
  <c r="CA155" i="3"/>
  <c r="AU145" i="3"/>
  <c r="CA123" i="3"/>
  <c r="O109" i="3"/>
  <c r="H149" i="3"/>
  <c r="BI129" i="3"/>
  <c r="BC40" i="3"/>
  <c r="BP152" i="3"/>
  <c r="M18" i="3"/>
  <c r="AM35" i="3"/>
  <c r="BE56" i="3"/>
  <c r="I89" i="3"/>
  <c r="M131" i="3"/>
  <c r="BI102" i="3"/>
  <c r="AM84" i="3"/>
  <c r="BO46" i="3"/>
  <c r="CA52" i="3"/>
  <c r="AC26" i="3"/>
  <c r="BE19" i="3"/>
  <c r="O17" i="3"/>
  <c r="I132" i="3"/>
  <c r="M25" i="3"/>
  <c r="BD111" i="3"/>
  <c r="AG123" i="3"/>
  <c r="Y130" i="3"/>
  <c r="BK102" i="3"/>
  <c r="BC46" i="3"/>
  <c r="CF99" i="3"/>
  <c r="X111" i="3"/>
  <c r="M150" i="3"/>
  <c r="CF76" i="3"/>
  <c r="Y44" i="3"/>
  <c r="AA50" i="3"/>
  <c r="AH72" i="3"/>
  <c r="AY92" i="3"/>
  <c r="Y66" i="3"/>
  <c r="CC30" i="3"/>
  <c r="CD131" i="3"/>
  <c r="AZ55" i="3"/>
  <c r="BY57" i="3"/>
  <c r="AJ130" i="3"/>
  <c r="BE71" i="3"/>
  <c r="BC115" i="3"/>
  <c r="G18" i="3"/>
  <c r="BN90" i="3"/>
  <c r="BN120" i="3"/>
  <c r="Z65" i="3"/>
  <c r="Z35" i="3"/>
  <c r="BB14" i="3"/>
  <c r="BH136" i="3"/>
  <c r="AX81" i="3"/>
  <c r="BJ50" i="3"/>
  <c r="BJ118" i="3"/>
  <c r="AM94" i="3"/>
  <c r="Z87" i="3"/>
  <c r="AJ54" i="3"/>
  <c r="AZ128" i="3"/>
  <c r="AJ57" i="3"/>
  <c r="Z98" i="3"/>
  <c r="BJ137" i="3"/>
  <c r="W124" i="3"/>
  <c r="BA40" i="3"/>
  <c r="AZ110" i="3"/>
  <c r="BL152" i="3"/>
  <c r="BL23" i="3"/>
  <c r="Z116" i="3"/>
  <c r="BI106" i="3"/>
  <c r="AJ63" i="3"/>
  <c r="BT42" i="3"/>
  <c r="AN36" i="3"/>
  <c r="Y17" i="3"/>
  <c r="W62" i="3"/>
  <c r="Z43" i="3"/>
  <c r="AB58" i="3"/>
  <c r="Y53" i="3"/>
  <c r="G34" i="3"/>
  <c r="M21" i="3"/>
  <c r="G145" i="3"/>
  <c r="M111" i="3"/>
  <c r="R115" i="3"/>
  <c r="AQ130" i="3"/>
  <c r="Y103" i="3"/>
  <c r="BJ70" i="3"/>
  <c r="W131" i="3"/>
  <c r="AK19" i="3"/>
  <c r="J77" i="3"/>
  <c r="BA115" i="3"/>
  <c r="AX82" i="3"/>
  <c r="CC133" i="3"/>
  <c r="CF53" i="3"/>
  <c r="I85" i="3"/>
  <c r="X144" i="3"/>
  <c r="BY95" i="3"/>
  <c r="AG109" i="3"/>
  <c r="BJ110" i="3"/>
  <c r="BZ73" i="3"/>
  <c r="AD75" i="3"/>
  <c r="AJ142" i="3"/>
  <c r="W147" i="3"/>
  <c r="Q71" i="3"/>
  <c r="AD58" i="3"/>
  <c r="AY149" i="3"/>
  <c r="J115" i="3"/>
  <c r="Z83" i="3"/>
  <c r="Z80" i="3"/>
  <c r="X30" i="3"/>
  <c r="BY145" i="3"/>
  <c r="J96" i="3"/>
  <c r="X31" i="3"/>
  <c r="AD81" i="3"/>
  <c r="AP24" i="3"/>
  <c r="BU24" i="3"/>
  <c r="Z12" i="3"/>
  <c r="G65" i="3"/>
  <c r="Z131" i="3"/>
  <c r="BY130" i="3"/>
  <c r="AZ63" i="3"/>
  <c r="AM48" i="3"/>
  <c r="BI61" i="3"/>
  <c r="Q37" i="3"/>
  <c r="G147" i="3"/>
  <c r="BN42" i="3"/>
  <c r="BY8" i="3"/>
  <c r="BR61" i="3"/>
  <c r="BS61" i="3"/>
  <c r="AZ147" i="3"/>
  <c r="AG89" i="3"/>
  <c r="CC145" i="3"/>
  <c r="F57" i="3"/>
  <c r="BI100" i="3"/>
  <c r="W92" i="3"/>
  <c r="BR17" i="3"/>
  <c r="BZ93" i="3"/>
  <c r="BL119" i="3"/>
  <c r="AA104" i="3"/>
  <c r="Y14" i="3"/>
  <c r="AM109" i="3"/>
  <c r="BK148" i="3"/>
  <c r="BS152" i="3"/>
  <c r="AK148" i="3"/>
  <c r="AX120" i="3"/>
  <c r="BA90" i="3"/>
  <c r="AH112" i="3"/>
  <c r="W144" i="3"/>
  <c r="AP17" i="3"/>
  <c r="Y61" i="3"/>
  <c r="O145" i="3"/>
  <c r="G66" i="3"/>
  <c r="AZ86" i="3"/>
  <c r="F104" i="3"/>
  <c r="R28" i="3"/>
  <c r="AX138" i="3"/>
  <c r="AD59" i="3"/>
  <c r="AJ8" i="3"/>
  <c r="H31" i="3"/>
  <c r="BY156" i="3"/>
  <c r="CB18" i="3"/>
  <c r="CA72" i="3"/>
  <c r="AN134" i="3"/>
  <c r="BK24" i="3"/>
  <c r="BE88" i="3"/>
  <c r="CA78" i="3"/>
  <c r="Y122" i="3"/>
  <c r="BS9" i="3"/>
  <c r="AN93" i="3"/>
  <c r="BO129" i="3"/>
  <c r="AG11" i="3"/>
  <c r="BC25" i="3"/>
  <c r="BO35" i="3"/>
  <c r="BC103" i="3"/>
  <c r="BO19" i="3"/>
  <c r="AC102" i="3"/>
  <c r="AW89" i="3"/>
  <c r="CE16" i="3"/>
  <c r="AN82" i="3"/>
  <c r="AW130" i="3"/>
  <c r="BD58" i="3"/>
  <c r="AX102" i="3"/>
  <c r="J146" i="3"/>
  <c r="BE102" i="3"/>
  <c r="CE64" i="3"/>
  <c r="BD29" i="3"/>
  <c r="BD103" i="3"/>
  <c r="I130" i="3"/>
  <c r="AD19" i="3"/>
  <c r="BO51" i="3"/>
  <c r="I99" i="3"/>
  <c r="H73" i="3"/>
  <c r="AO37" i="3"/>
  <c r="BD49" i="3"/>
  <c r="AI119" i="3"/>
  <c r="H91" i="3"/>
  <c r="AG53" i="3"/>
  <c r="X146" i="3"/>
  <c r="J134" i="3"/>
  <c r="BI51" i="3"/>
  <c r="J38" i="3"/>
  <c r="AA145" i="3"/>
  <c r="AN78" i="3"/>
  <c r="BI94" i="3"/>
  <c r="CE137" i="3"/>
  <c r="CA102" i="3"/>
  <c r="BI47" i="3"/>
  <c r="BC102" i="3"/>
  <c r="AA59" i="3"/>
  <c r="AM38" i="3"/>
  <c r="CD134" i="3"/>
  <c r="BI141" i="3"/>
  <c r="AX12" i="3"/>
  <c r="CE15" i="3"/>
  <c r="X35" i="3"/>
  <c r="AG122" i="3"/>
  <c r="CF137" i="3"/>
  <c r="AU52" i="3"/>
  <c r="I147" i="3"/>
  <c r="J21" i="3"/>
  <c r="AC88" i="3"/>
  <c r="X105" i="3"/>
  <c r="AD80" i="3"/>
  <c r="AX141" i="3"/>
  <c r="AG50" i="3"/>
  <c r="CF40" i="3"/>
  <c r="AS77" i="3"/>
  <c r="AC93" i="3"/>
  <c r="BS68" i="3"/>
  <c r="AC117" i="3"/>
  <c r="F28" i="3"/>
  <c r="I142" i="3"/>
  <c r="I73" i="3"/>
  <c r="I149" i="3"/>
  <c r="H143" i="3"/>
  <c r="BE53" i="3"/>
  <c r="M139" i="3"/>
  <c r="AG30" i="3"/>
  <c r="AH97" i="3"/>
  <c r="AH116" i="3"/>
  <c r="M140" i="3"/>
  <c r="CF111" i="3"/>
  <c r="M133" i="3"/>
  <c r="AQ49" i="3"/>
  <c r="CE68" i="3"/>
  <c r="AD111" i="3"/>
  <c r="CC85" i="3"/>
  <c r="J69" i="3"/>
  <c r="AD55" i="3"/>
  <c r="H37" i="3"/>
  <c r="AB48" i="3"/>
  <c r="W35" i="3"/>
  <c r="AR40" i="3"/>
  <c r="AB10" i="3"/>
  <c r="R143" i="3"/>
  <c r="G16" i="3"/>
  <c r="AI118" i="3"/>
  <c r="AM130" i="3"/>
  <c r="AZ135" i="3"/>
  <c r="CA137" i="3"/>
  <c r="CF15" i="3"/>
  <c r="BD8" i="3"/>
  <c r="BD117" i="3"/>
  <c r="CD119" i="3"/>
  <c r="AY64" i="3"/>
  <c r="AH118" i="3"/>
  <c r="AX84" i="3"/>
  <c r="AM91" i="3"/>
  <c r="AX133" i="3"/>
  <c r="BC63" i="3"/>
  <c r="BD92" i="3"/>
  <c r="BT40" i="3"/>
  <c r="AD42" i="3"/>
  <c r="CB26" i="3"/>
  <c r="L88" i="3"/>
  <c r="AD114" i="3"/>
  <c r="CD74" i="3"/>
  <c r="M91" i="3"/>
  <c r="X47" i="3"/>
  <c r="BE91" i="3"/>
  <c r="CF106" i="3"/>
  <c r="H49" i="3"/>
  <c r="CA93" i="3"/>
  <c r="BZ125" i="3"/>
  <c r="BZ157" i="3"/>
  <c r="G46" i="3"/>
  <c r="Z97" i="3"/>
  <c r="BK141" i="3"/>
  <c r="W137" i="3"/>
  <c r="AH17" i="3"/>
  <c r="AY125" i="3"/>
  <c r="AJ148" i="3"/>
  <c r="CD157" i="3"/>
  <c r="BI36" i="3"/>
  <c r="X64" i="3"/>
  <c r="BE74" i="3"/>
  <c r="AH48" i="3"/>
  <c r="AH109" i="3"/>
  <c r="I11" i="3"/>
  <c r="AY113" i="3"/>
  <c r="O24" i="3"/>
  <c r="AN120" i="3"/>
  <c r="V130" i="3"/>
  <c r="CA133" i="3"/>
  <c r="AK118" i="3"/>
  <c r="BP36" i="3"/>
  <c r="CE141" i="3"/>
  <c r="AN69" i="3"/>
  <c r="AC101" i="3"/>
  <c r="AG66" i="3"/>
  <c r="AH130" i="3"/>
  <c r="BI127" i="3"/>
  <c r="AY143" i="3"/>
  <c r="AA91" i="3"/>
  <c r="AC83" i="3"/>
  <c r="AG121" i="3"/>
  <c r="BC90" i="3"/>
  <c r="AX53" i="3"/>
  <c r="X122" i="3"/>
  <c r="U9" i="3"/>
  <c r="CA94" i="3"/>
  <c r="X150" i="3"/>
  <c r="AO68" i="3"/>
  <c r="BE87" i="3"/>
  <c r="AC97" i="3"/>
  <c r="BO33" i="3"/>
  <c r="V71" i="3"/>
  <c r="J111" i="3"/>
  <c r="AG63" i="3"/>
  <c r="H111" i="3"/>
  <c r="X42" i="3"/>
  <c r="H56" i="3"/>
  <c r="BE76" i="3"/>
  <c r="BC64" i="3"/>
  <c r="AK74" i="3"/>
  <c r="BD133" i="3"/>
  <c r="AS99" i="3"/>
  <c r="BD83" i="3"/>
  <c r="BK72" i="3"/>
  <c r="CF27" i="3"/>
  <c r="BD93" i="3"/>
  <c r="BC96" i="3"/>
  <c r="H17" i="3"/>
  <c r="CF143" i="3"/>
  <c r="CA138" i="3"/>
  <c r="AA61" i="3"/>
  <c r="AH145" i="3"/>
  <c r="CA58" i="3"/>
  <c r="AN123" i="3"/>
  <c r="AN76" i="3"/>
  <c r="BC88" i="3"/>
  <c r="AG107" i="3"/>
  <c r="P130" i="3"/>
  <c r="AH136" i="3"/>
  <c r="AN81" i="3"/>
  <c r="AY94" i="3"/>
  <c r="CA24" i="3"/>
  <c r="CE120" i="3"/>
  <c r="M46" i="3"/>
  <c r="AM128" i="3"/>
  <c r="BK80" i="3"/>
  <c r="AA140" i="3"/>
  <c r="BQ23" i="3"/>
  <c r="BO120" i="3"/>
  <c r="M128" i="3"/>
  <c r="CC43" i="3"/>
  <c r="Y113" i="3"/>
  <c r="I109" i="3"/>
  <c r="BC117" i="3"/>
  <c r="BI125" i="3"/>
  <c r="AN49" i="3"/>
  <c r="BV130" i="3"/>
  <c r="CE153" i="3"/>
  <c r="X113" i="3"/>
  <c r="AX48" i="3"/>
  <c r="AA78" i="3"/>
  <c r="AX103" i="3"/>
  <c r="AG64" i="3"/>
  <c r="M104" i="3"/>
  <c r="H43" i="3"/>
  <c r="BE26" i="3"/>
  <c r="AN22" i="3"/>
  <c r="W44" i="3"/>
  <c r="AZ115" i="3"/>
  <c r="BD28" i="3"/>
  <c r="Y150" i="3"/>
  <c r="Z40" i="3"/>
  <c r="M115" i="3"/>
  <c r="Z21" i="3"/>
  <c r="BI54" i="3"/>
  <c r="F114" i="3"/>
  <c r="BZ82" i="3"/>
  <c r="CC15" i="3"/>
  <c r="BI91" i="3"/>
  <c r="AJ107" i="3"/>
  <c r="Z15" i="3"/>
  <c r="BD55" i="3"/>
  <c r="BE83" i="3"/>
  <c r="CB138" i="3"/>
  <c r="AY51" i="3"/>
  <c r="W10" i="3"/>
  <c r="BN47" i="3"/>
  <c r="AD101" i="3"/>
  <c r="CD140" i="3"/>
  <c r="AG140" i="3"/>
  <c r="AH122" i="3"/>
  <c r="Y35" i="3"/>
  <c r="BY67" i="3"/>
  <c r="AD18" i="3"/>
  <c r="BA110" i="3"/>
  <c r="R88" i="3"/>
  <c r="BJ152" i="3"/>
  <c r="BC118" i="3"/>
  <c r="AR23" i="3"/>
  <c r="BZ67" i="3"/>
  <c r="BE89" i="3"/>
  <c r="CD158" i="3"/>
  <c r="Q24" i="3"/>
  <c r="AD53" i="3"/>
  <c r="BL110" i="3"/>
  <c r="AJ49" i="3"/>
  <c r="BZ101" i="3"/>
  <c r="AI81" i="3"/>
  <c r="AX78" i="3"/>
  <c r="CE85" i="3"/>
  <c r="Z61" i="3"/>
  <c r="BA63" i="3"/>
  <c r="M137" i="3"/>
  <c r="AD67" i="3"/>
  <c r="AD73" i="3"/>
  <c r="BY146" i="3"/>
  <c r="L102" i="3"/>
  <c r="Z144" i="3"/>
  <c r="BA141" i="3"/>
  <c r="CA67" i="3"/>
  <c r="R150" i="3"/>
  <c r="AQ89" i="3"/>
  <c r="BZ89" i="3"/>
  <c r="AY69" i="3"/>
  <c r="BS16" i="3"/>
  <c r="AX142" i="3"/>
  <c r="Z108" i="3"/>
  <c r="AB86" i="3"/>
  <c r="F81" i="3"/>
  <c r="H87" i="3"/>
  <c r="AY106" i="3"/>
  <c r="P88" i="3"/>
  <c r="J47" i="3"/>
  <c r="BY114" i="3"/>
  <c r="BA102" i="3"/>
  <c r="BI71" i="3"/>
  <c r="BJ143" i="3"/>
  <c r="BA83" i="3"/>
  <c r="L35" i="3"/>
  <c r="BY74" i="3"/>
  <c r="BT59" i="3"/>
  <c r="H66" i="3"/>
  <c r="F52" i="3"/>
  <c r="H128" i="3"/>
  <c r="H82" i="3"/>
  <c r="L43" i="3"/>
  <c r="BO101" i="3"/>
  <c r="AD146" i="3"/>
  <c r="CF32" i="3"/>
  <c r="AM120" i="3"/>
  <c r="Z130" i="3"/>
  <c r="AZ140" i="3"/>
  <c r="X32" i="3"/>
  <c r="BY124" i="3"/>
  <c r="AB66" i="3"/>
  <c r="BJ69" i="3"/>
  <c r="Z106" i="3"/>
  <c r="CD126" i="3"/>
  <c r="R55" i="3"/>
  <c r="BA61" i="3"/>
  <c r="J137" i="3"/>
  <c r="Y136" i="3"/>
  <c r="AD87" i="3"/>
  <c r="W19" i="3"/>
  <c r="P78" i="3"/>
  <c r="CB64" i="3"/>
  <c r="BC66" i="3"/>
  <c r="AI42" i="3"/>
  <c r="AG33" i="3"/>
  <c r="CF141" i="3"/>
  <c r="Z148" i="3"/>
  <c r="AY108" i="3"/>
  <c r="CF95" i="3"/>
  <c r="AG99" i="3"/>
  <c r="AG124" i="3"/>
  <c r="AC141" i="3"/>
  <c r="BJ159" i="3"/>
  <c r="F103" i="3"/>
  <c r="H47" i="3"/>
  <c r="BZ111" i="3"/>
  <c r="AJ95" i="3"/>
  <c r="AJ97" i="3"/>
  <c r="AA136" i="3"/>
  <c r="BE68" i="3"/>
  <c r="CA149" i="3"/>
  <c r="BK111" i="3"/>
  <c r="U16" i="3"/>
  <c r="BP37" i="3"/>
  <c r="BK19" i="3"/>
  <c r="CE122" i="3"/>
  <c r="I127" i="3"/>
  <c r="M39" i="3"/>
  <c r="AG78" i="3"/>
  <c r="X104" i="3"/>
  <c r="AG149" i="3"/>
  <c r="BC107" i="3"/>
  <c r="I78" i="3"/>
  <c r="CE75" i="3"/>
  <c r="H16" i="3"/>
  <c r="CF149" i="3"/>
  <c r="W58" i="3"/>
  <c r="BE42" i="3"/>
  <c r="AK108" i="3"/>
  <c r="BD77" i="3"/>
  <c r="BI65" i="3"/>
  <c r="J85" i="3"/>
  <c r="J120" i="3"/>
  <c r="AG18" i="3"/>
  <c r="AA63" i="3"/>
  <c r="CE150" i="3"/>
  <c r="AC24" i="3"/>
  <c r="H55" i="3"/>
  <c r="AC95" i="3"/>
  <c r="CD36" i="3"/>
  <c r="J84" i="3"/>
  <c r="AA73" i="3"/>
  <c r="BK113" i="3"/>
  <c r="BK64" i="3"/>
  <c r="CF80" i="3"/>
  <c r="I146" i="3"/>
  <c r="AI25" i="3"/>
  <c r="BX88" i="3"/>
  <c r="AH20" i="3"/>
  <c r="BO44" i="3"/>
  <c r="AC90" i="3"/>
  <c r="BE28" i="3"/>
  <c r="X25" i="3"/>
  <c r="M102" i="3"/>
  <c r="V51" i="3"/>
  <c r="AM82" i="3"/>
  <c r="AH63" i="3"/>
  <c r="Y88" i="3"/>
  <c r="S78" i="3"/>
  <c r="CD21" i="3"/>
  <c r="CA144" i="3"/>
  <c r="BJ111" i="3"/>
  <c r="Y133" i="3"/>
  <c r="BP17" i="3"/>
  <c r="AY134" i="3"/>
  <c r="BM40" i="3"/>
  <c r="AK23" i="3"/>
  <c r="BD50" i="3"/>
  <c r="AG80" i="3"/>
  <c r="M20" i="3"/>
  <c r="AG90" i="3"/>
  <c r="BI90" i="3"/>
  <c r="H118" i="3"/>
  <c r="J131" i="3"/>
  <c r="CC70" i="3"/>
  <c r="F34" i="3"/>
  <c r="BE12" i="3"/>
  <c r="Y56" i="3"/>
  <c r="AK112" i="3"/>
  <c r="CE117" i="3"/>
  <c r="CE29" i="3"/>
  <c r="AX86" i="3"/>
  <c r="AX30" i="3"/>
  <c r="CF46" i="3"/>
  <c r="H41" i="3"/>
  <c r="CA109" i="3"/>
  <c r="AM99" i="3"/>
  <c r="AX19" i="3"/>
  <c r="BC49" i="3"/>
  <c r="BK32" i="3"/>
  <c r="AY57" i="3"/>
  <c r="AS92" i="3"/>
  <c r="AX40" i="3"/>
  <c r="R102" i="3"/>
  <c r="BD146" i="3"/>
  <c r="BX40" i="3"/>
  <c r="AX112" i="3"/>
  <c r="AG48" i="3"/>
  <c r="BI11" i="3"/>
  <c r="BH27" i="3"/>
  <c r="L39" i="3"/>
  <c r="Q145" i="3"/>
  <c r="BJ74" i="3"/>
  <c r="AZ27" i="3"/>
  <c r="AJ135" i="3"/>
  <c r="F25" i="3"/>
  <c r="F149" i="3"/>
  <c r="Z138" i="3"/>
  <c r="J104" i="3"/>
  <c r="BZ118" i="3"/>
  <c r="BA118" i="3"/>
  <c r="CF117" i="3"/>
  <c r="CF133" i="3"/>
  <c r="Y127" i="3"/>
  <c r="J101" i="3"/>
  <c r="BN26" i="3"/>
  <c r="BR88" i="3"/>
  <c r="BI85" i="3"/>
  <c r="F14" i="3"/>
  <c r="W55" i="3"/>
  <c r="CD148" i="3"/>
  <c r="BY36" i="3"/>
  <c r="BA121" i="3"/>
  <c r="AZ65" i="3"/>
  <c r="AY84" i="3"/>
  <c r="CB93" i="3"/>
  <c r="BA123" i="3"/>
  <c r="BI162" i="3"/>
  <c r="AI103" i="3"/>
  <c r="W100" i="3"/>
  <c r="CF148" i="3"/>
  <c r="Y125" i="3"/>
  <c r="AY142" i="3"/>
  <c r="AK73" i="3"/>
  <c r="AH144" i="3"/>
  <c r="BA21" i="3"/>
  <c r="AV37" i="3"/>
  <c r="BZ36" i="3"/>
  <c r="AJ143" i="3"/>
  <c r="CC75" i="3"/>
  <c r="Z37" i="3"/>
  <c r="AZ150" i="3"/>
  <c r="Z55" i="3"/>
  <c r="AL71" i="3"/>
  <c r="BY143" i="3"/>
  <c r="BJ150" i="3"/>
  <c r="AY15" i="3"/>
  <c r="BY105" i="3"/>
  <c r="H18" i="3"/>
  <c r="AX76" i="3"/>
  <c r="H108" i="3"/>
  <c r="AQ145" i="3"/>
  <c r="H146" i="3"/>
  <c r="AJ132" i="3"/>
  <c r="AB49" i="3"/>
  <c r="L65" i="3"/>
  <c r="AM37" i="3"/>
  <c r="AB82" i="3"/>
  <c r="AD107" i="3"/>
  <c r="BI146" i="3"/>
  <c r="BD10" i="3"/>
  <c r="CA10" i="3"/>
  <c r="BJ58" i="3"/>
  <c r="CC41" i="3"/>
  <c r="L10" i="3"/>
  <c r="CD69" i="3"/>
  <c r="W110" i="3"/>
  <c r="BD23" i="3"/>
  <c r="AQ72" i="3"/>
  <c r="AX101" i="3"/>
  <c r="M90" i="3"/>
  <c r="X147" i="3"/>
  <c r="BI50" i="3"/>
  <c r="U109" i="3"/>
  <c r="BA41" i="3"/>
  <c r="BI70" i="3"/>
  <c r="CC102" i="3"/>
  <c r="W54" i="3"/>
  <c r="H11" i="3"/>
  <c r="AP68" i="3"/>
  <c r="AQ24" i="3"/>
  <c r="X52" i="3"/>
  <c r="F90" i="3"/>
  <c r="AD109" i="3"/>
  <c r="Z127" i="3"/>
  <c r="BB55" i="3"/>
  <c r="BL141" i="3"/>
  <c r="AZ54" i="3"/>
  <c r="F126" i="3"/>
  <c r="BJ21" i="3"/>
  <c r="F68" i="3"/>
  <c r="G82" i="3"/>
  <c r="BA149" i="3"/>
  <c r="AS135" i="3"/>
  <c r="AS41" i="3"/>
  <c r="AA57" i="3"/>
  <c r="CF102" i="3"/>
  <c r="J119" i="3"/>
  <c r="G67" i="3"/>
  <c r="Y95" i="3"/>
  <c r="BD21" i="3"/>
  <c r="BX36" i="3"/>
  <c r="F73" i="3"/>
  <c r="AR72" i="3"/>
  <c r="Q130" i="3"/>
  <c r="BK47" i="3"/>
  <c r="AJ100" i="3"/>
  <c r="M109" i="3"/>
  <c r="BX89" i="3"/>
  <c r="BZ54" i="3"/>
  <c r="G35" i="3"/>
  <c r="BK93" i="3"/>
  <c r="BL112" i="3"/>
  <c r="AK50" i="3"/>
  <c r="BT133" i="3"/>
  <c r="CE93" i="3"/>
  <c r="I112" i="3"/>
  <c r="N61" i="3"/>
  <c r="CD32" i="3"/>
  <c r="CA154" i="3"/>
  <c r="BV71" i="3"/>
  <c r="AS23" i="3"/>
  <c r="BD114" i="3"/>
  <c r="M48" i="3"/>
  <c r="AS10" i="3"/>
  <c r="AH32" i="3"/>
  <c r="AS17" i="3"/>
  <c r="AM23" i="3"/>
  <c r="AM50" i="3"/>
  <c r="J32" i="3"/>
  <c r="BW152" i="3"/>
  <c r="BE33" i="3"/>
  <c r="BC105" i="3"/>
  <c r="AH66" i="3"/>
  <c r="AJ114" i="3"/>
  <c r="AU88" i="3"/>
  <c r="AA123" i="3"/>
  <c r="M61" i="3"/>
  <c r="J136" i="3"/>
  <c r="BC86" i="3"/>
  <c r="BU71" i="3"/>
  <c r="V40" i="3"/>
  <c r="BC110" i="3"/>
  <c r="Y11" i="3"/>
  <c r="BK27" i="3"/>
  <c r="J130" i="3"/>
  <c r="M125" i="3"/>
  <c r="AQ109" i="3"/>
  <c r="AG31" i="3"/>
  <c r="AV88" i="3"/>
  <c r="AG77" i="3"/>
  <c r="AX146" i="3"/>
  <c r="BI101" i="3"/>
  <c r="Y132" i="3"/>
  <c r="BO47" i="3"/>
  <c r="X37" i="3"/>
  <c r="X142" i="3"/>
  <c r="BK90" i="3"/>
  <c r="AX131" i="3"/>
  <c r="BO121" i="3"/>
  <c r="BD100" i="3"/>
  <c r="BX9" i="3"/>
  <c r="X28" i="3"/>
  <c r="AK57" i="3"/>
  <c r="AM68" i="3"/>
  <c r="CF61" i="3"/>
  <c r="AX140" i="3"/>
  <c r="BX130" i="3"/>
  <c r="AX67" i="3"/>
  <c r="F86" i="3"/>
  <c r="Q72" i="3"/>
  <c r="H42" i="3"/>
  <c r="AN30" i="3"/>
  <c r="AS103" i="3"/>
  <c r="AM88" i="3"/>
  <c r="V49" i="3"/>
  <c r="I50" i="3"/>
  <c r="Y50" i="3"/>
  <c r="I111" i="3"/>
  <c r="BI159" i="3"/>
  <c r="AG128" i="3"/>
  <c r="CF63" i="3"/>
  <c r="AH40" i="3"/>
  <c r="BC27" i="3"/>
  <c r="CE103" i="3"/>
  <c r="BC71" i="3"/>
  <c r="BE66" i="3"/>
  <c r="Y109" i="3"/>
  <c r="AS91" i="3"/>
  <c r="BI89" i="3"/>
  <c r="AG15" i="3"/>
  <c r="CF8" i="3"/>
  <c r="CF10" i="3"/>
  <c r="BD80" i="3"/>
  <c r="BX109" i="3"/>
  <c r="BK33" i="3"/>
  <c r="AX16" i="3"/>
  <c r="AY119" i="3"/>
  <c r="AB85" i="3"/>
  <c r="BK71" i="3"/>
  <c r="AH61" i="3"/>
  <c r="BA75" i="3"/>
  <c r="AM136" i="3"/>
  <c r="H96" i="3"/>
  <c r="BZ99" i="3"/>
  <c r="BJ65" i="3"/>
  <c r="AJ41" i="3"/>
  <c r="AM141" i="3"/>
  <c r="H26" i="3"/>
  <c r="BI46" i="3"/>
  <c r="BZ63" i="3"/>
  <c r="BC39" i="3"/>
  <c r="G96" i="3"/>
  <c r="J44" i="3"/>
  <c r="CC140" i="3"/>
  <c r="R17" i="3"/>
  <c r="L118" i="3"/>
  <c r="W122" i="3"/>
  <c r="T89" i="3"/>
  <c r="BZ91" i="3"/>
  <c r="AA22" i="3"/>
  <c r="X76" i="3"/>
  <c r="BU89" i="3"/>
  <c r="M58" i="3"/>
  <c r="W85" i="3"/>
  <c r="AD52" i="3"/>
  <c r="G93" i="3"/>
  <c r="G100" i="3"/>
  <c r="W150" i="3"/>
  <c r="F72" i="3"/>
  <c r="F75" i="3"/>
  <c r="AJ72" i="3"/>
  <c r="R121" i="3"/>
  <c r="BY54" i="3"/>
  <c r="CD136" i="3"/>
  <c r="BI42" i="3"/>
  <c r="CB48" i="3"/>
  <c r="AK40" i="3"/>
  <c r="AJ113" i="3"/>
  <c r="BZ75" i="3"/>
  <c r="AX77" i="3"/>
  <c r="BD85" i="3"/>
  <c r="AN63" i="3"/>
  <c r="CA159" i="3"/>
  <c r="AA148" i="3"/>
  <c r="AO88" i="3"/>
  <c r="BD147" i="3"/>
  <c r="AK25" i="3"/>
  <c r="X51" i="3"/>
  <c r="BI103" i="3"/>
  <c r="AX130" i="3"/>
  <c r="I106" i="3"/>
  <c r="M92" i="3"/>
  <c r="BC147" i="3"/>
  <c r="BK162" i="3"/>
  <c r="AK107" i="3"/>
  <c r="AS146" i="3"/>
  <c r="AG69" i="3"/>
  <c r="R62" i="3"/>
  <c r="CF36" i="3"/>
  <c r="BC82" i="3"/>
  <c r="H122" i="3"/>
  <c r="Y106" i="3"/>
  <c r="BK109" i="3"/>
  <c r="BP130" i="3"/>
  <c r="CE135" i="3"/>
  <c r="AM123" i="3"/>
  <c r="AV130" i="3"/>
  <c r="BY162" i="3"/>
  <c r="I105" i="3"/>
  <c r="AM150" i="3"/>
  <c r="AH11" i="3"/>
  <c r="BO133" i="3"/>
  <c r="U78" i="3"/>
  <c r="R69" i="3"/>
  <c r="AG24" i="3"/>
  <c r="AK8" i="3"/>
  <c r="L42" i="3"/>
  <c r="G101" i="3"/>
  <c r="AZ109" i="3"/>
  <c r="BY155" i="3"/>
  <c r="BA47" i="3"/>
  <c r="CA82" i="3"/>
  <c r="W108" i="3"/>
  <c r="J49" i="3"/>
  <c r="J88" i="3"/>
  <c r="CD77" i="3"/>
  <c r="AJ16" i="3"/>
  <c r="W63" i="3"/>
  <c r="W56" i="3"/>
  <c r="Q51" i="3"/>
  <c r="BD22" i="3"/>
  <c r="CC155" i="3"/>
  <c r="BY127" i="3"/>
  <c r="AZ61" i="3"/>
  <c r="Y102" i="3"/>
  <c r="BA17" i="3"/>
  <c r="AG8" i="3"/>
  <c r="L93" i="3"/>
  <c r="AR78" i="3"/>
  <c r="AK88" i="3"/>
  <c r="BZ121" i="3"/>
  <c r="BA132" i="3"/>
  <c r="AJ81" i="3"/>
  <c r="AC106" i="3"/>
  <c r="BL126" i="3"/>
  <c r="F117" i="3"/>
  <c r="BI144" i="3"/>
  <c r="BK145" i="3"/>
  <c r="BO126" i="3"/>
  <c r="CF24" i="3"/>
  <c r="F80" i="3"/>
  <c r="X66" i="3"/>
  <c r="CC92" i="3"/>
  <c r="AS27" i="3"/>
  <c r="BY133" i="3"/>
  <c r="BC132" i="3"/>
  <c r="BD102" i="3"/>
  <c r="W74" i="3"/>
  <c r="Z53" i="3"/>
  <c r="BL83" i="3"/>
  <c r="Y82" i="3"/>
  <c r="BY137" i="3"/>
  <c r="BI35" i="3"/>
  <c r="BT89" i="3"/>
  <c r="CF43" i="3"/>
  <c r="CA16" i="3"/>
  <c r="H134" i="3"/>
  <c r="G26" i="3"/>
  <c r="G9" i="3"/>
  <c r="Z68" i="3"/>
  <c r="AM72" i="3"/>
  <c r="BZ145" i="3"/>
  <c r="AZ120" i="3"/>
  <c r="I95" i="3"/>
  <c r="AN104" i="3"/>
  <c r="Z118" i="3"/>
  <c r="AY128" i="3"/>
  <c r="AL49" i="3"/>
  <c r="AZ25" i="3"/>
  <c r="Y38" i="3"/>
  <c r="BB47" i="3"/>
  <c r="W37" i="3"/>
  <c r="G11" i="3"/>
  <c r="AY59" i="3"/>
  <c r="BC52" i="3"/>
  <c r="AX9" i="3"/>
  <c r="J28" i="3"/>
  <c r="BI48" i="3"/>
  <c r="X18" i="3"/>
  <c r="BY84" i="3"/>
  <c r="BO31" i="3"/>
  <c r="AH133" i="3"/>
  <c r="BA126" i="3"/>
  <c r="AG56" i="3"/>
  <c r="CC121" i="3"/>
  <c r="BA77" i="3"/>
  <c r="X24" i="3"/>
  <c r="CD110" i="3"/>
  <c r="AY81" i="3"/>
  <c r="AZ23" i="3"/>
  <c r="BZ154" i="3"/>
  <c r="AD136" i="3"/>
  <c r="BJ48" i="3"/>
  <c r="BC140" i="3"/>
  <c r="BH137" i="3"/>
  <c r="AD134" i="3"/>
  <c r="BH104" i="3"/>
  <c r="BA51" i="3"/>
  <c r="L15" i="3"/>
  <c r="CC53" i="3"/>
  <c r="BY123" i="3"/>
  <c r="R141" i="3"/>
  <c r="CE96" i="3"/>
  <c r="X96" i="3"/>
  <c r="M55" i="3"/>
  <c r="M89" i="3"/>
  <c r="AM118" i="3"/>
  <c r="BI145" i="3"/>
  <c r="BJ162" i="3"/>
  <c r="L89" i="3"/>
  <c r="BJ59" i="3"/>
  <c r="AX72" i="3"/>
  <c r="R47" i="3"/>
  <c r="I16" i="3"/>
  <c r="AZ113" i="3"/>
  <c r="BJ57" i="3"/>
  <c r="BJ109" i="3"/>
  <c r="AK64" i="3"/>
  <c r="BD105" i="3"/>
  <c r="CC152" i="3"/>
  <c r="BN134" i="3"/>
  <c r="AJ104" i="3"/>
  <c r="BN41" i="3"/>
  <c r="BA74" i="3"/>
  <c r="BI30" i="3"/>
  <c r="BB25" i="3"/>
  <c r="BZ20" i="3"/>
  <c r="L44" i="3"/>
  <c r="CF93" i="3"/>
  <c r="CB117" i="3"/>
  <c r="BI83" i="3"/>
  <c r="CB41" i="3"/>
  <c r="BA27" i="3"/>
  <c r="BN160" i="3"/>
  <c r="AY96" i="3"/>
  <c r="BL34" i="3"/>
  <c r="AZ142" i="3"/>
  <c r="BN23" i="3"/>
  <c r="R139" i="3"/>
  <c r="BN143" i="3"/>
  <c r="Z51" i="3"/>
  <c r="CD10" i="3"/>
  <c r="AB130" i="3"/>
  <c r="W39" i="3"/>
  <c r="BT43" i="3"/>
  <c r="M145" i="3"/>
  <c r="CB109" i="3"/>
  <c r="BA120" i="3"/>
  <c r="BY131" i="3"/>
  <c r="AM45" i="3"/>
  <c r="Z72" i="3"/>
  <c r="CB144" i="3"/>
  <c r="L75" i="3"/>
  <c r="V33" i="3"/>
  <c r="CC22" i="3"/>
  <c r="BT137" i="3"/>
  <c r="V32" i="3"/>
  <c r="AH19" i="3"/>
  <c r="AK15" i="3"/>
  <c r="CD61" i="3"/>
  <c r="BJ27" i="3"/>
  <c r="CD144" i="3"/>
  <c r="Y86" i="3"/>
  <c r="BZ86" i="3"/>
  <c r="F95" i="3"/>
  <c r="Z132" i="3"/>
  <c r="AZ101" i="3"/>
  <c r="AJ93" i="3"/>
  <c r="AZ50" i="3"/>
  <c r="BJ78" i="3"/>
  <c r="BZ108" i="3"/>
  <c r="AX124" i="3"/>
  <c r="F119" i="3"/>
  <c r="BI108" i="3"/>
  <c r="W95" i="3"/>
  <c r="BY149" i="3"/>
  <c r="BL103" i="3"/>
  <c r="BY39" i="3"/>
  <c r="L103" i="3"/>
  <c r="BT121" i="3"/>
  <c r="V90" i="3"/>
  <c r="CB112" i="3"/>
  <c r="BL18" i="3"/>
  <c r="AJ92" i="3"/>
  <c r="CC84" i="3"/>
  <c r="BX66" i="3"/>
  <c r="X34" i="3"/>
  <c r="R109" i="3"/>
  <c r="BH83" i="3"/>
  <c r="AD61" i="3"/>
  <c r="AI12" i="3"/>
  <c r="CC110" i="3"/>
  <c r="G49" i="3"/>
  <c r="BT108" i="3"/>
  <c r="BH57" i="3"/>
  <c r="BB18" i="3"/>
  <c r="AI46" i="3"/>
  <c r="L84" i="3"/>
  <c r="BL87" i="3"/>
  <c r="T68" i="3"/>
  <c r="BL37" i="3"/>
  <c r="AB73" i="3"/>
  <c r="F150" i="3"/>
  <c r="K37" i="3"/>
  <c r="G141" i="3"/>
  <c r="AI85" i="3"/>
  <c r="AD66" i="3"/>
  <c r="J43" i="3"/>
  <c r="Y117" i="3"/>
  <c r="BH123" i="3"/>
  <c r="AS50" i="3"/>
  <c r="CA99" i="3"/>
  <c r="CE20" i="3"/>
  <c r="CE132" i="3"/>
  <c r="M13" i="3"/>
  <c r="AK41" i="3"/>
  <c r="BK20" i="3"/>
  <c r="CA31" i="3"/>
  <c r="AM80" i="3"/>
  <c r="AA11" i="3"/>
  <c r="I88" i="3"/>
  <c r="BC136" i="3"/>
  <c r="BK156" i="3"/>
  <c r="AM55" i="3"/>
  <c r="BZ64" i="3"/>
  <c r="J20" i="3"/>
  <c r="AK127" i="3"/>
  <c r="AK99" i="3"/>
  <c r="P16" i="3"/>
  <c r="AC120" i="3"/>
  <c r="Y43" i="3"/>
  <c r="AD76" i="3"/>
  <c r="CF140" i="3"/>
  <c r="AI18" i="3"/>
  <c r="BK39" i="3"/>
  <c r="BE49" i="3"/>
  <c r="BW88" i="3"/>
  <c r="AK70" i="3"/>
  <c r="CF54" i="3"/>
  <c r="M135" i="3"/>
  <c r="AH42" i="3"/>
  <c r="BV23" i="3"/>
  <c r="BQ52" i="3"/>
  <c r="K52" i="3"/>
  <c r="AX33" i="3"/>
  <c r="CE23" i="3"/>
  <c r="AH95" i="3"/>
  <c r="AP145" i="3"/>
  <c r="R67" i="3"/>
  <c r="X75" i="3"/>
  <c r="AD130" i="3"/>
  <c r="L9" i="3"/>
  <c r="W24" i="3"/>
  <c r="M11" i="3"/>
  <c r="AH52" i="3"/>
  <c r="AZ83" i="3"/>
  <c r="AZ42" i="3"/>
  <c r="CF68" i="3"/>
  <c r="BC126" i="3"/>
  <c r="L21" i="3"/>
  <c r="BS109" i="3"/>
  <c r="BY66" i="3"/>
  <c r="BE23" i="3"/>
  <c r="AX45" i="3"/>
  <c r="H145" i="3"/>
  <c r="BJ128" i="3"/>
  <c r="CC93" i="3"/>
  <c r="BJ154" i="3"/>
  <c r="AJ74" i="3"/>
  <c r="BK31" i="3"/>
  <c r="AZ148" i="3"/>
  <c r="BZ51" i="3"/>
  <c r="AG51" i="3"/>
  <c r="AD90" i="3"/>
  <c r="BN46" i="3"/>
  <c r="CE66" i="3"/>
  <c r="AG12" i="3"/>
  <c r="Y101" i="3"/>
  <c r="AB77" i="3"/>
  <c r="R135" i="3"/>
  <c r="AB31" i="3"/>
  <c r="G116" i="3"/>
  <c r="BL73" i="3"/>
  <c r="CD23" i="3"/>
  <c r="R96" i="3"/>
  <c r="BN44" i="3"/>
  <c r="Y64" i="3"/>
  <c r="BY81" i="3"/>
  <c r="AJ29" i="3"/>
  <c r="BK134" i="3"/>
  <c r="M88" i="3"/>
  <c r="Z39" i="3"/>
  <c r="AJ84" i="3"/>
  <c r="CC68" i="3"/>
  <c r="BR89" i="3"/>
  <c r="BZ140" i="3"/>
  <c r="AM90" i="3"/>
  <c r="BC14" i="3"/>
  <c r="AD83" i="3"/>
  <c r="BJ47" i="3"/>
  <c r="BB95" i="3"/>
  <c r="AN105" i="3"/>
  <c r="BI86" i="3"/>
  <c r="R38" i="3"/>
  <c r="AH14" i="3"/>
  <c r="AY28" i="3"/>
  <c r="CC136" i="3"/>
  <c r="H21" i="3"/>
  <c r="BO24" i="3"/>
  <c r="M17" i="3"/>
  <c r="G130" i="3"/>
  <c r="Y32" i="3"/>
  <c r="X97" i="3"/>
  <c r="AZ29" i="3"/>
  <c r="CD51" i="3"/>
  <c r="H59" i="3"/>
  <c r="W107" i="3"/>
  <c r="AX18" i="3"/>
  <c r="BK44" i="3"/>
  <c r="AM145" i="3"/>
  <c r="AJ38" i="3"/>
  <c r="H32" i="3"/>
  <c r="BC45" i="3"/>
  <c r="W148" i="3"/>
  <c r="AY55" i="3"/>
  <c r="Z113" i="3"/>
  <c r="BZ148" i="3"/>
  <c r="F22" i="3"/>
  <c r="BZ104" i="3"/>
  <c r="CD149" i="3"/>
  <c r="BT12" i="3"/>
  <c r="CD86" i="3"/>
  <c r="AP109" i="3"/>
  <c r="U68" i="3"/>
  <c r="AY45" i="3"/>
  <c r="AY35" i="3"/>
  <c r="BD53" i="3"/>
  <c r="BZ134" i="3"/>
  <c r="J110" i="3"/>
  <c r="BZ128" i="3"/>
  <c r="BZ147" i="3"/>
  <c r="BY148" i="3"/>
  <c r="BY90" i="3"/>
  <c r="CE12" i="3"/>
  <c r="BZ31" i="3"/>
  <c r="AM87" i="3"/>
  <c r="BY142" i="3"/>
  <c r="CC154" i="3"/>
  <c r="R110" i="3"/>
  <c r="AM28" i="3"/>
  <c r="R73" i="3"/>
  <c r="AZ108" i="3"/>
  <c r="AD72" i="3"/>
  <c r="AJ51" i="3"/>
  <c r="AH75" i="3"/>
  <c r="BJ124" i="3"/>
  <c r="J18" i="3"/>
  <c r="BJ94" i="3"/>
  <c r="AM69" i="3"/>
  <c r="BJ8" i="3"/>
  <c r="BA88" i="3"/>
  <c r="R32" i="3"/>
  <c r="BJ16" i="3"/>
  <c r="L112" i="3"/>
  <c r="F147" i="3"/>
  <c r="AY71" i="3"/>
  <c r="R146" i="3"/>
  <c r="CB104" i="3"/>
  <c r="AD63" i="3"/>
  <c r="K109" i="3"/>
  <c r="BZ132" i="3"/>
  <c r="CE159" i="3"/>
  <c r="I103" i="3"/>
  <c r="BM89" i="3"/>
  <c r="BM152" i="3"/>
  <c r="Y97" i="3"/>
  <c r="BO115" i="3"/>
  <c r="BE103" i="3"/>
  <c r="CA69" i="3"/>
  <c r="AH45" i="3"/>
  <c r="BU51" i="3"/>
  <c r="N52" i="3"/>
  <c r="I77" i="3"/>
  <c r="AA64" i="3"/>
  <c r="J59" i="3"/>
  <c r="BD32" i="3"/>
  <c r="AH113" i="3"/>
  <c r="CA13" i="3"/>
  <c r="AM53" i="3"/>
  <c r="AK65" i="3"/>
  <c r="H76" i="3"/>
  <c r="AN136" i="3"/>
  <c r="O40" i="3"/>
  <c r="I28" i="3"/>
  <c r="AS32" i="3"/>
  <c r="J117" i="3"/>
  <c r="BO37" i="3"/>
  <c r="BO117" i="3"/>
  <c r="CE162" i="3"/>
  <c r="BO93" i="3"/>
  <c r="BC30" i="3"/>
  <c r="CC106" i="3"/>
  <c r="BE137" i="3"/>
  <c r="I22" i="3"/>
  <c r="F138" i="3"/>
  <c r="F107" i="3"/>
  <c r="J64" i="3"/>
  <c r="W47" i="3"/>
  <c r="Z99" i="3"/>
  <c r="AX90" i="3"/>
  <c r="BK107" i="3"/>
  <c r="BI157" i="3"/>
  <c r="BD87" i="3"/>
  <c r="G30" i="3"/>
  <c r="BY52" i="3"/>
  <c r="BN88" i="3"/>
  <c r="CF33" i="3"/>
  <c r="J73" i="3"/>
  <c r="M47" i="3"/>
  <c r="AD144" i="3"/>
  <c r="BS145" i="3"/>
  <c r="AM143" i="3"/>
  <c r="BL80" i="3"/>
  <c r="CA116" i="3"/>
  <c r="BA78" i="3"/>
  <c r="W97" i="3"/>
  <c r="J103" i="3"/>
  <c r="BT9" i="3"/>
  <c r="G86" i="3"/>
  <c r="F105" i="3"/>
  <c r="BZ14" i="3"/>
  <c r="AZ126" i="3"/>
  <c r="BA68" i="3"/>
  <c r="BC59" i="3"/>
  <c r="R128" i="3"/>
  <c r="AM54" i="3"/>
  <c r="BO82" i="3"/>
  <c r="M80" i="3"/>
  <c r="AG62" i="3"/>
  <c r="R119" i="3"/>
  <c r="Z149" i="3"/>
  <c r="AA24" i="3"/>
  <c r="BJ140" i="3"/>
  <c r="AH134" i="3"/>
  <c r="CF128" i="3"/>
  <c r="AG46" i="3"/>
  <c r="BY150" i="3"/>
  <c r="BT93" i="3"/>
  <c r="R87" i="3"/>
  <c r="AD131" i="3"/>
  <c r="CC9" i="3"/>
  <c r="AK120" i="3"/>
  <c r="H103" i="3"/>
  <c r="AX54" i="3"/>
  <c r="AX137" i="3"/>
  <c r="BK28" i="3"/>
  <c r="AJ98" i="3"/>
  <c r="H135" i="3"/>
  <c r="BY106" i="3"/>
  <c r="AD93" i="3"/>
  <c r="BY101" i="3"/>
  <c r="CD58" i="3"/>
  <c r="H78" i="3"/>
  <c r="BA97" i="3"/>
  <c r="BZ96" i="3"/>
  <c r="BA91" i="3"/>
  <c r="R125" i="3"/>
  <c r="G38" i="3"/>
  <c r="BT118" i="3"/>
  <c r="BA145" i="3"/>
  <c r="AB116" i="3"/>
  <c r="BJ88" i="3"/>
  <c r="BK127" i="3"/>
  <c r="AM76" i="3"/>
  <c r="AG145" i="3"/>
  <c r="H114" i="3"/>
  <c r="U61" i="3"/>
  <c r="R90" i="3"/>
  <c r="AY68" i="3"/>
  <c r="Y80" i="3"/>
  <c r="CD109" i="3"/>
  <c r="AZ41" i="3"/>
  <c r="AJ52" i="3"/>
  <c r="AH127" i="3"/>
  <c r="AD14" i="3"/>
  <c r="Y77" i="3"/>
  <c r="R133" i="3"/>
  <c r="BZ57" i="3"/>
  <c r="AD37" i="3"/>
  <c r="G126" i="3"/>
  <c r="AB95" i="3"/>
  <c r="BH9" i="3"/>
  <c r="BB140" i="3"/>
  <c r="BA26" i="3"/>
  <c r="BB70" i="3"/>
  <c r="AC44" i="3"/>
  <c r="H110" i="3"/>
  <c r="BJ130" i="3"/>
  <c r="BJ72" i="3"/>
  <c r="X115" i="3"/>
  <c r="X49" i="3"/>
  <c r="M49" i="3"/>
  <c r="AM10" i="3"/>
  <c r="X54" i="3"/>
  <c r="M94" i="3"/>
  <c r="CF17" i="3"/>
  <c r="CC55" i="3"/>
  <c r="BO72" i="3"/>
  <c r="BD48" i="3"/>
  <c r="CC144" i="3"/>
  <c r="AM121" i="3"/>
  <c r="BJ81" i="3"/>
  <c r="W101" i="3"/>
  <c r="G114" i="3"/>
  <c r="BJ80" i="3"/>
  <c r="AG126" i="3"/>
  <c r="M71" i="3"/>
  <c r="X134" i="3"/>
  <c r="AI87" i="3"/>
  <c r="R120" i="3"/>
  <c r="BH143" i="3"/>
  <c r="AJ146" i="3"/>
  <c r="BH63" i="3"/>
  <c r="BJ144" i="3"/>
  <c r="AR68" i="3"/>
  <c r="BH154" i="3"/>
  <c r="Z141" i="3"/>
  <c r="AA10" i="3"/>
  <c r="Z69" i="3"/>
  <c r="I133" i="3"/>
  <c r="BA73" i="3"/>
  <c r="AY144" i="3"/>
  <c r="F69" i="3"/>
  <c r="BH23" i="3"/>
  <c r="BZ58" i="3"/>
  <c r="I80" i="3"/>
  <c r="R23" i="3"/>
  <c r="BC21" i="3"/>
  <c r="R145" i="3"/>
  <c r="AY36" i="3"/>
  <c r="G113" i="3"/>
  <c r="BY135" i="3"/>
  <c r="BN20" i="3"/>
  <c r="BY56" i="3"/>
  <c r="BZ55" i="3"/>
  <c r="CB66" i="3"/>
  <c r="AL145" i="3"/>
  <c r="AJ68" i="3"/>
  <c r="AI107" i="3"/>
  <c r="BB57" i="3"/>
  <c r="AI72" i="3"/>
  <c r="BZ152" i="3"/>
  <c r="BT64" i="3"/>
  <c r="AI26" i="3"/>
  <c r="G143" i="3"/>
  <c r="F66" i="3"/>
  <c r="BB94" i="3"/>
  <c r="X68" i="3"/>
  <c r="AY77" i="3"/>
  <c r="AY34" i="3"/>
  <c r="BY25" i="3"/>
  <c r="BB133" i="3"/>
  <c r="F127" i="3"/>
  <c r="BT70" i="3"/>
  <c r="AJ149" i="3"/>
  <c r="CB142" i="3"/>
  <c r="BJ122" i="3"/>
  <c r="CB68" i="3"/>
  <c r="G107" i="3"/>
  <c r="AD23" i="3"/>
  <c r="L85" i="3"/>
  <c r="BC128" i="3"/>
  <c r="AB135" i="3"/>
  <c r="X110" i="3"/>
  <c r="CD57" i="3"/>
  <c r="BA133" i="3"/>
  <c r="AL130" i="3"/>
  <c r="CB42" i="3"/>
  <c r="Y143" i="3"/>
  <c r="W53" i="3"/>
  <c r="BN22" i="3"/>
  <c r="CD84" i="3"/>
  <c r="AT52" i="3"/>
  <c r="AW28" i="3"/>
  <c r="F71" i="3"/>
  <c r="AD103" i="3"/>
  <c r="BA119" i="3"/>
  <c r="BH29" i="3"/>
  <c r="CC105" i="3"/>
  <c r="R41" i="3"/>
  <c r="X130" i="3"/>
  <c r="J61" i="3"/>
  <c r="BI132" i="3"/>
  <c r="AI37" i="3"/>
  <c r="W136" i="3"/>
  <c r="Z142" i="3"/>
  <c r="W94" i="3"/>
  <c r="AJ105" i="3"/>
  <c r="AZ94" i="3"/>
  <c r="H142" i="3"/>
  <c r="AJ67" i="3"/>
  <c r="Y137" i="3"/>
  <c r="BR78" i="3"/>
  <c r="Y24" i="3"/>
  <c r="G88" i="3"/>
  <c r="BA89" i="3"/>
  <c r="BB149" i="3"/>
  <c r="BH26" i="3"/>
  <c r="CF159" i="3"/>
  <c r="CB129" i="3"/>
  <c r="BH131" i="3"/>
  <c r="V104" i="3"/>
  <c r="CB49" i="3"/>
  <c r="BL147" i="3"/>
  <c r="BX144" i="3"/>
  <c r="CD152" i="3"/>
  <c r="T36" i="3"/>
  <c r="AD40" i="3"/>
  <c r="X136" i="3"/>
  <c r="BO88" i="3"/>
  <c r="CA33" i="3"/>
  <c r="BV51" i="3"/>
  <c r="BO108" i="3"/>
  <c r="AM146" i="3"/>
  <c r="BO80" i="3"/>
  <c r="Y48" i="3"/>
  <c r="AK63" i="3"/>
  <c r="BD54" i="3"/>
  <c r="BD64" i="3"/>
  <c r="AA23" i="3"/>
  <c r="X58" i="3"/>
  <c r="AM16" i="3"/>
  <c r="AQ78" i="3"/>
  <c r="BD26" i="3"/>
  <c r="I86" i="3"/>
  <c r="CA39" i="3"/>
  <c r="I46" i="3"/>
  <c r="AK136" i="3"/>
  <c r="M117" i="3"/>
  <c r="I9" i="3"/>
  <c r="CF29" i="3"/>
  <c r="CF161" i="3"/>
  <c r="M56" i="3"/>
  <c r="BK161" i="3"/>
  <c r="X81" i="3"/>
  <c r="AA66" i="3"/>
  <c r="CF160" i="3"/>
  <c r="AC126" i="3"/>
  <c r="M81" i="3"/>
  <c r="BK149" i="3"/>
  <c r="X21" i="3"/>
  <c r="BO158" i="3"/>
  <c r="BI155" i="3"/>
  <c r="CC146" i="3"/>
  <c r="CF26" i="3"/>
  <c r="AY41" i="3"/>
  <c r="CC99" i="3"/>
  <c r="G127" i="3"/>
  <c r="S145" i="3"/>
  <c r="M108" i="3"/>
  <c r="AK144" i="3"/>
  <c r="BA96" i="3"/>
  <c r="G58" i="3"/>
  <c r="BZ81" i="3"/>
  <c r="AM110" i="3"/>
  <c r="X131" i="3"/>
  <c r="I114" i="3"/>
  <c r="BC89" i="3"/>
  <c r="L141" i="3"/>
  <c r="AJ43" i="3"/>
  <c r="AJ55" i="3"/>
  <c r="AJ108" i="3"/>
  <c r="J108" i="3"/>
  <c r="G132" i="3"/>
  <c r="Y51" i="3"/>
  <c r="AM33" i="3"/>
  <c r="J141" i="3"/>
  <c r="J62" i="3"/>
  <c r="Z50" i="3"/>
  <c r="BC111" i="3"/>
  <c r="BA62" i="3"/>
  <c r="BC20" i="3"/>
  <c r="G120" i="3"/>
  <c r="BD44" i="3"/>
  <c r="AR71" i="3"/>
  <c r="F78" i="3"/>
  <c r="X17" i="3"/>
  <c r="V109" i="3"/>
  <c r="BE54" i="3"/>
  <c r="AK101" i="3"/>
  <c r="AM59" i="3"/>
  <c r="X46" i="3"/>
  <c r="AS133" i="3"/>
  <c r="AX11" i="3"/>
  <c r="CD47" i="3"/>
  <c r="AD118" i="3"/>
  <c r="F27" i="3"/>
  <c r="AB93" i="3"/>
  <c r="BZ143" i="3"/>
  <c r="F16" i="3"/>
  <c r="BT78" i="3"/>
  <c r="BL129" i="3"/>
  <c r="AH107" i="3"/>
  <c r="H58" i="3"/>
  <c r="M144" i="3"/>
  <c r="F140" i="3"/>
  <c r="BD46" i="3"/>
  <c r="AD116" i="3"/>
  <c r="AX43" i="3"/>
  <c r="BC23" i="3"/>
  <c r="BZ135" i="3"/>
  <c r="BY82" i="3"/>
  <c r="G112" i="3"/>
  <c r="CF115" i="3"/>
  <c r="Y85" i="3"/>
  <c r="BJ82" i="3"/>
  <c r="BB136" i="3"/>
  <c r="J72" i="3"/>
  <c r="BT156" i="3"/>
  <c r="BT61" i="3"/>
  <c r="CC58" i="3"/>
  <c r="BA56" i="3"/>
  <c r="X117" i="3"/>
  <c r="CF150" i="3"/>
  <c r="J102" i="3"/>
  <c r="BA11" i="3"/>
  <c r="S9" i="3"/>
  <c r="AK133" i="3"/>
  <c r="AG23" i="3"/>
  <c r="X109" i="3"/>
  <c r="AJ71" i="3"/>
  <c r="AG14" i="3"/>
  <c r="BJ112" i="3"/>
  <c r="BA94" i="3"/>
  <c r="J34" i="3"/>
  <c r="U52" i="3"/>
  <c r="AB137" i="3"/>
  <c r="BA45" i="3"/>
  <c r="BJ114" i="3"/>
  <c r="AH86" i="3"/>
  <c r="AH22" i="3"/>
  <c r="AY85" i="3"/>
  <c r="Y8" i="3"/>
  <c r="AB97" i="3"/>
  <c r="BJ103" i="3"/>
  <c r="M36" i="3"/>
  <c r="G62" i="3"/>
  <c r="AX88" i="3"/>
  <c r="BA101" i="3"/>
  <c r="J121" i="3"/>
  <c r="AK86" i="3"/>
  <c r="AH16" i="3"/>
  <c r="AG84" i="3"/>
  <c r="AP88" i="3"/>
  <c r="BY152" i="3"/>
  <c r="BC9" i="3"/>
  <c r="AI13" i="3"/>
  <c r="R34" i="3"/>
  <c r="P37" i="3"/>
  <c r="BB29" i="3"/>
  <c r="AH28" i="3"/>
  <c r="L92" i="3"/>
  <c r="BI109" i="3"/>
  <c r="BY112" i="3"/>
  <c r="X94" i="3"/>
  <c r="AK141" i="3"/>
  <c r="BC50" i="3"/>
  <c r="AG55" i="3"/>
  <c r="AZ84" i="3"/>
  <c r="BJ145" i="3"/>
  <c r="BJ44" i="3"/>
  <c r="AB131" i="3"/>
  <c r="BA124" i="3"/>
  <c r="AB39" i="3"/>
  <c r="I97" i="3"/>
  <c r="BB125" i="3"/>
  <c r="BR71" i="3"/>
  <c r="AZ103" i="3"/>
  <c r="AY98" i="3"/>
  <c r="CB122" i="3"/>
  <c r="BI142" i="3"/>
  <c r="CB63" i="3"/>
  <c r="F92" i="3"/>
  <c r="AB17" i="3"/>
  <c r="CD103" i="3"/>
  <c r="BI95" i="3"/>
  <c r="AI97" i="3"/>
  <c r="F48" i="3"/>
  <c r="BH118" i="3"/>
  <c r="BZ130" i="3"/>
  <c r="BH53" i="3"/>
  <c r="AD27" i="3"/>
  <c r="CB32" i="3"/>
  <c r="AB126" i="3"/>
  <c r="BI134" i="3"/>
  <c r="AB46" i="3"/>
  <c r="W145" i="3"/>
  <c r="BJ96" i="3"/>
  <c r="H132" i="3"/>
  <c r="BZ115" i="3"/>
  <c r="BX90" i="3"/>
  <c r="AD65" i="3"/>
  <c r="AB134" i="3"/>
  <c r="BT144" i="3"/>
  <c r="AD8" i="3"/>
  <c r="BT129" i="3"/>
  <c r="CB37" i="3"/>
  <c r="W99" i="3"/>
  <c r="BA136" i="3"/>
  <c r="BL42" i="3"/>
  <c r="CC97" i="3"/>
  <c r="BI20" i="3"/>
  <c r="BT131" i="3"/>
  <c r="W86" i="3"/>
  <c r="AY140" i="3"/>
  <c r="CD72" i="3"/>
  <c r="BY83" i="3"/>
  <c r="BB27" i="3"/>
  <c r="W46" i="3"/>
  <c r="L81" i="3"/>
  <c r="Z17" i="3"/>
  <c r="AI115" i="3"/>
  <c r="BJ120" i="3"/>
  <c r="BL159" i="3"/>
  <c r="G78" i="3"/>
  <c r="BL58" i="3"/>
  <c r="L146" i="3"/>
  <c r="BZ38" i="3"/>
  <c r="AD137" i="3"/>
  <c r="L94" i="3"/>
  <c r="CB156" i="3"/>
  <c r="BH157" i="3"/>
  <c r="BX70" i="3"/>
  <c r="CB53" i="3"/>
  <c r="BL153" i="3"/>
  <c r="AW105" i="3"/>
  <c r="W98" i="3"/>
  <c r="BT45" i="3"/>
  <c r="F8" i="3"/>
  <c r="F65" i="3"/>
  <c r="BZ29" i="3"/>
  <c r="W139" i="3"/>
  <c r="BS23" i="3"/>
  <c r="Y54" i="3"/>
  <c r="G150" i="3"/>
  <c r="F50" i="3"/>
  <c r="BB8" i="3"/>
  <c r="W89" i="3"/>
  <c r="BL36" i="3"/>
  <c r="AZ133" i="3"/>
  <c r="L117" i="3"/>
  <c r="BY129" i="3"/>
  <c r="AI128" i="3"/>
  <c r="AJ25" i="3"/>
  <c r="BA10" i="3"/>
  <c r="Z75" i="3"/>
  <c r="CD40" i="3"/>
  <c r="AY49" i="3"/>
  <c r="BN110" i="3"/>
  <c r="AS30" i="3"/>
  <c r="I24" i="3"/>
  <c r="AK126" i="3"/>
  <c r="BE63" i="3"/>
  <c r="BD141" i="3"/>
  <c r="J148" i="3"/>
  <c r="AU37" i="3"/>
  <c r="AN51" i="3"/>
  <c r="BC138" i="3"/>
  <c r="J53" i="3"/>
  <c r="AA9" i="3"/>
  <c r="AS94" i="3"/>
  <c r="CF96" i="3"/>
  <c r="AG58" i="3"/>
  <c r="CE89" i="3"/>
  <c r="BI148" i="3"/>
  <c r="CE52" i="3"/>
  <c r="BC34" i="3"/>
  <c r="BE75" i="3"/>
  <c r="AN53" i="3"/>
  <c r="AY104" i="3"/>
  <c r="BW129" i="3"/>
  <c r="AX100" i="3"/>
  <c r="CE14" i="3"/>
  <c r="AM58" i="3"/>
  <c r="J63" i="3"/>
  <c r="AN80" i="3"/>
  <c r="BM17" i="3"/>
  <c r="AP49" i="3"/>
  <c r="BK131" i="3"/>
  <c r="H69" i="3"/>
  <c r="AB99" i="3"/>
  <c r="AG75" i="3"/>
  <c r="Y107" i="3"/>
  <c r="W142" i="3"/>
  <c r="BJ22" i="3"/>
  <c r="X27" i="3"/>
  <c r="K51" i="3"/>
  <c r="AD105" i="3"/>
  <c r="BI153" i="3"/>
  <c r="BS78" i="3"/>
  <c r="Z115" i="3"/>
  <c r="CF81" i="3"/>
  <c r="L111" i="3"/>
  <c r="BN107" i="3"/>
  <c r="AT36" i="3"/>
  <c r="BQ78" i="3"/>
  <c r="AW71" i="3"/>
  <c r="L56" i="3"/>
  <c r="AB13" i="3"/>
  <c r="BZ85" i="3"/>
  <c r="Y49" i="3"/>
  <c r="AY107" i="3"/>
  <c r="BZ74" i="3"/>
  <c r="BK118" i="3"/>
  <c r="BD14" i="3"/>
  <c r="AH147" i="3"/>
  <c r="AJ103" i="3"/>
  <c r="BA140" i="3"/>
  <c r="H72" i="3"/>
  <c r="Z147" i="3"/>
  <c r="R45" i="3"/>
  <c r="W119" i="3"/>
  <c r="W48" i="3"/>
  <c r="CB135" i="3"/>
  <c r="BY71" i="3"/>
  <c r="AS112" i="3"/>
  <c r="CE114" i="3"/>
  <c r="AK68" i="3"/>
  <c r="BY93" i="3"/>
  <c r="BI45" i="3"/>
  <c r="CF69" i="3"/>
  <c r="BI88" i="3"/>
  <c r="R78" i="3"/>
  <c r="J54" i="3"/>
  <c r="BA69" i="3"/>
  <c r="L123" i="3"/>
  <c r="G25" i="3"/>
  <c r="J150" i="3"/>
  <c r="BB11" i="3"/>
  <c r="BT114" i="3"/>
  <c r="R36" i="3"/>
  <c r="Z92" i="3"/>
  <c r="BY141" i="3"/>
  <c r="M136" i="3"/>
  <c r="AG87" i="3"/>
  <c r="J58" i="3"/>
  <c r="BY38" i="3"/>
  <c r="M28" i="3"/>
  <c r="AX118" i="3"/>
  <c r="AG97" i="3"/>
  <c r="H68" i="3"/>
  <c r="G89" i="3"/>
  <c r="R113" i="3"/>
  <c r="BT26" i="3"/>
  <c r="BA130" i="3"/>
  <c r="BH59" i="3"/>
  <c r="BB61" i="3"/>
  <c r="CC73" i="3"/>
  <c r="BQ109" i="3"/>
  <c r="G54" i="3"/>
  <c r="BH161" i="3"/>
  <c r="BZ103" i="3"/>
  <c r="J140" i="3"/>
  <c r="BD90" i="3"/>
  <c r="BY102" i="3"/>
  <c r="AC71" i="3"/>
  <c r="J90" i="3"/>
  <c r="AM101" i="3"/>
  <c r="BZ92" i="3"/>
  <c r="CD64" i="3"/>
  <c r="AD92" i="3"/>
  <c r="AY99" i="3"/>
  <c r="CD78" i="3"/>
  <c r="W103" i="3"/>
  <c r="AR145" i="3"/>
  <c r="BK10" i="3"/>
  <c r="BS72" i="3"/>
  <c r="BI18" i="3"/>
  <c r="H126" i="3"/>
  <c r="G55" i="3"/>
  <c r="U71" i="3"/>
  <c r="J87" i="3"/>
  <c r="Y105" i="3"/>
  <c r="BJ117" i="3"/>
  <c r="CA45" i="3"/>
  <c r="BJ67" i="3"/>
  <c r="AY73" i="3"/>
  <c r="G111" i="3"/>
  <c r="AX127" i="3"/>
  <c r="CA100" i="3"/>
  <c r="BY76" i="3"/>
  <c r="AW49" i="3"/>
  <c r="CD50" i="3"/>
  <c r="T16" i="3"/>
  <c r="G59" i="3"/>
  <c r="CC39" i="3"/>
  <c r="W73" i="3"/>
  <c r="Y138" i="3"/>
  <c r="Z101" i="3"/>
  <c r="AY90" i="3"/>
  <c r="R43" i="3"/>
  <c r="CC129" i="3"/>
  <c r="W127" i="3"/>
  <c r="R137" i="3"/>
  <c r="BJ68" i="3"/>
  <c r="CF64" i="3"/>
  <c r="M65" i="3"/>
  <c r="BS52" i="3"/>
  <c r="AH53" i="3"/>
  <c r="W123" i="3"/>
  <c r="CC59" i="3"/>
  <c r="W50" i="3"/>
  <c r="CD20" i="3"/>
  <c r="AZ100" i="3"/>
  <c r="BZ84" i="3"/>
  <c r="AJ66" i="3"/>
  <c r="F42" i="3"/>
  <c r="AZ51" i="3"/>
  <c r="AZ49" i="3"/>
  <c r="W120" i="3"/>
  <c r="R130" i="3"/>
  <c r="AR61" i="3"/>
  <c r="L114" i="3"/>
  <c r="AW37" i="3"/>
  <c r="AX91" i="3"/>
  <c r="BD17" i="3"/>
  <c r="AY76" i="3"/>
  <c r="BI156" i="3"/>
  <c r="BI131" i="3"/>
  <c r="BY160" i="3"/>
  <c r="BQ152" i="3"/>
  <c r="G64" i="3"/>
  <c r="CC128" i="3"/>
  <c r="AH125" i="3"/>
  <c r="F31" i="3"/>
  <c r="AG45" i="3"/>
  <c r="CB102" i="3"/>
  <c r="R56" i="3"/>
  <c r="AR37" i="3"/>
  <c r="BA29" i="3"/>
  <c r="V12" i="3"/>
  <c r="Z30" i="3"/>
  <c r="BT126" i="3"/>
  <c r="Z22" i="3"/>
  <c r="AY100" i="3"/>
  <c r="BX63" i="3"/>
  <c r="BN35" i="3"/>
  <c r="AD110" i="3"/>
  <c r="Q52" i="3"/>
  <c r="BA150" i="3"/>
  <c r="Y59" i="3"/>
  <c r="L86" i="3"/>
  <c r="AZ141" i="3"/>
  <c r="BD39" i="3"/>
  <c r="Q9" i="3"/>
  <c r="R149" i="3"/>
  <c r="Y70" i="3"/>
  <c r="Z93" i="3"/>
  <c r="AY116" i="3"/>
  <c r="BJ148" i="3"/>
  <c r="AZ99" i="3"/>
  <c r="AB145" i="3"/>
  <c r="BZ88" i="3"/>
  <c r="BT157" i="3"/>
  <c r="CC20" i="3"/>
  <c r="BT107" i="3"/>
  <c r="AI9" i="3"/>
  <c r="BH145" i="3"/>
  <c r="L59" i="3"/>
  <c r="BX43" i="3"/>
  <c r="AY32" i="3"/>
  <c r="BN152" i="3"/>
  <c r="Z86" i="3"/>
  <c r="BL100" i="3"/>
  <c r="BK70" i="3"/>
  <c r="BX93" i="3"/>
  <c r="BY75" i="3"/>
  <c r="BN45" i="3"/>
  <c r="BL125" i="3"/>
  <c r="X50" i="3"/>
  <c r="BL76" i="3"/>
  <c r="W51" i="3"/>
  <c r="BQ40" i="3"/>
  <c r="BB145" i="3"/>
  <c r="BZ21" i="3"/>
  <c r="BA23" i="3"/>
  <c r="BN125" i="3"/>
  <c r="CD97" i="3"/>
  <c r="BN95" i="3"/>
  <c r="G22" i="3"/>
  <c r="Z24" i="3"/>
  <c r="CB46" i="3"/>
  <c r="L82" i="3"/>
  <c r="AI35" i="3"/>
  <c r="T52" i="3"/>
  <c r="BH109" i="3"/>
  <c r="BH16" i="3"/>
  <c r="AZ45" i="3"/>
  <c r="G69" i="3"/>
  <c r="CD123" i="3"/>
  <c r="AW43" i="3"/>
  <c r="AY56" i="3"/>
  <c r="BJ55" i="3"/>
  <c r="CB71" i="3"/>
  <c r="BH64" i="3"/>
  <c r="V55" i="3"/>
  <c r="BT96" i="3"/>
  <c r="CC87" i="3"/>
  <c r="AG104" i="3"/>
  <c r="AD28" i="3"/>
  <c r="BO34" i="3"/>
  <c r="AH68" i="3"/>
  <c r="O130" i="3"/>
  <c r="CA128" i="3"/>
  <c r="BC19" i="3"/>
  <c r="BE86" i="3"/>
  <c r="AA75" i="3"/>
  <c r="X99" i="3"/>
  <c r="BK83" i="3"/>
  <c r="J71" i="3"/>
  <c r="BI92" i="3"/>
  <c r="Z96" i="3"/>
  <c r="AZ97" i="3"/>
  <c r="BZ142" i="3"/>
  <c r="AD139" i="3"/>
  <c r="AY89" i="3"/>
  <c r="CC63" i="3"/>
  <c r="AK22" i="3"/>
  <c r="BC56" i="3"/>
  <c r="CF88" i="3"/>
  <c r="J75" i="3"/>
  <c r="AD11" i="3"/>
  <c r="R63" i="3"/>
  <c r="AR16" i="3"/>
  <c r="F142" i="3"/>
  <c r="X11" i="3"/>
  <c r="X121" i="3"/>
  <c r="F40" i="3"/>
  <c r="BB134" i="3"/>
  <c r="BA31" i="3"/>
  <c r="AS15" i="3"/>
  <c r="F37" i="3"/>
  <c r="BA142" i="3"/>
  <c r="AM14" i="3"/>
  <c r="AH73" i="3"/>
  <c r="CC134" i="3"/>
  <c r="BI114" i="3"/>
  <c r="G109" i="3"/>
  <c r="J46" i="3"/>
  <c r="BD57" i="3"/>
  <c r="H141" i="3"/>
  <c r="R106" i="3"/>
  <c r="BS24" i="3"/>
  <c r="H39" i="3"/>
  <c r="F112" i="3"/>
  <c r="R99" i="3"/>
  <c r="AM85" i="3"/>
  <c r="BB40" i="3"/>
  <c r="CA80" i="3"/>
  <c r="H102" i="3"/>
  <c r="AH93" i="3"/>
  <c r="Z32" i="3"/>
  <c r="CE152" i="3"/>
  <c r="AZ116" i="3"/>
  <c r="W140" i="3"/>
  <c r="G84" i="3"/>
  <c r="BH160" i="3"/>
  <c r="L71" i="3"/>
  <c r="AB62" i="3"/>
  <c r="BL56" i="3"/>
  <c r="R136" i="3"/>
  <c r="BN32" i="3"/>
  <c r="K16" i="3"/>
  <c r="BI160" i="3"/>
  <c r="AI144" i="3"/>
  <c r="F55" i="3"/>
  <c r="BL114" i="3"/>
  <c r="W38" i="3"/>
  <c r="L113" i="3"/>
  <c r="BT97" i="3"/>
  <c r="BZ105" i="3"/>
  <c r="BX150" i="3"/>
  <c r="BH81" i="3"/>
  <c r="BE115" i="3"/>
  <c r="AY88" i="3"/>
  <c r="BA128" i="3"/>
  <c r="BY55" i="3"/>
  <c r="AZ119" i="3"/>
  <c r="CC38" i="3"/>
  <c r="L107" i="3"/>
  <c r="AB33" i="3"/>
  <c r="BB117" i="3"/>
  <c r="BI138" i="3"/>
  <c r="AZ90" i="3"/>
  <c r="BL55" i="3"/>
  <c r="CB77" i="3"/>
  <c r="BX62" i="3"/>
  <c r="AH12" i="3"/>
  <c r="CF158" i="3"/>
  <c r="AH23" i="3"/>
  <c r="W114" i="3"/>
  <c r="BT86" i="3"/>
  <c r="K68" i="3"/>
  <c r="AI105" i="3"/>
  <c r="BH159" i="3"/>
  <c r="BZ138" i="3"/>
  <c r="BZ68" i="3"/>
  <c r="BL106" i="3"/>
  <c r="L78" i="3"/>
  <c r="BX22" i="3"/>
  <c r="BL50" i="3"/>
  <c r="Z33" i="3"/>
  <c r="AX74" i="3"/>
  <c r="BX27" i="3"/>
  <c r="CC126" i="3"/>
  <c r="AZ13" i="3"/>
  <c r="BB105" i="3"/>
  <c r="BH19" i="3"/>
  <c r="BB42" i="3"/>
  <c r="AJ44" i="3"/>
  <c r="AI28" i="3"/>
  <c r="CC8" i="3"/>
  <c r="BT141" i="3"/>
  <c r="I74" i="3"/>
  <c r="CB108" i="3"/>
  <c r="H57" i="3"/>
  <c r="AI108" i="3"/>
  <c r="AY105" i="3"/>
  <c r="AM107" i="3"/>
  <c r="BH13" i="3"/>
  <c r="BA20" i="3"/>
  <c r="AB109" i="3"/>
  <c r="BN50" i="3"/>
  <c r="AT68" i="3"/>
  <c r="BZ44" i="3"/>
  <c r="W113" i="3"/>
  <c r="BN98" i="3"/>
  <c r="AM89" i="3"/>
  <c r="CB12" i="3"/>
  <c r="AZ102" i="3"/>
  <c r="BI154" i="3"/>
  <c r="BZ107" i="3"/>
  <c r="BI75" i="3"/>
  <c r="BK61" i="3"/>
  <c r="BZ70" i="3"/>
  <c r="AJ89" i="3"/>
  <c r="BI139" i="3"/>
  <c r="AD132" i="3"/>
  <c r="BI68" i="3"/>
  <c r="BY128" i="3"/>
  <c r="BA116" i="3"/>
  <c r="BY22" i="3"/>
  <c r="CE112" i="3"/>
  <c r="R95" i="3"/>
  <c r="AW61" i="3"/>
  <c r="Z126" i="3"/>
  <c r="AG57" i="3"/>
  <c r="BH70" i="3"/>
  <c r="BN12" i="3"/>
  <c r="CB19" i="3"/>
  <c r="BB144" i="3"/>
  <c r="Y52" i="3"/>
  <c r="AT24" i="3"/>
  <c r="V120" i="3"/>
  <c r="BY122" i="3"/>
  <c r="G106" i="3"/>
  <c r="BZ156" i="3"/>
  <c r="CD107" i="3"/>
  <c r="R12" i="3"/>
  <c r="BN58" i="3"/>
  <c r="L147" i="3"/>
  <c r="BL21" i="3"/>
  <c r="AI122" i="3"/>
  <c r="BJ84" i="3"/>
  <c r="BQ61" i="3"/>
  <c r="Z119" i="3"/>
  <c r="AB91" i="3"/>
  <c r="AJ53" i="3"/>
  <c r="BJ37" i="3"/>
  <c r="BB101" i="3"/>
  <c r="AL72" i="3"/>
  <c r="AZ17" i="3"/>
  <c r="CC33" i="3"/>
  <c r="BN127" i="3"/>
  <c r="BB80" i="3"/>
  <c r="BN71" i="3"/>
  <c r="AY101" i="3"/>
  <c r="AD117" i="3"/>
  <c r="CD49" i="3"/>
  <c r="BB73" i="3"/>
  <c r="BN93" i="3"/>
  <c r="AI67" i="3"/>
  <c r="Z16" i="3"/>
  <c r="AD150" i="3"/>
  <c r="AI20" i="3"/>
  <c r="BX111" i="3"/>
  <c r="CD99" i="3"/>
  <c r="BL89" i="3"/>
  <c r="Y81" i="3"/>
  <c r="AJ78" i="3"/>
  <c r="AY146" i="3"/>
  <c r="AJ46" i="3"/>
  <c r="AZ95" i="3"/>
  <c r="CC44" i="3"/>
  <c r="BO96" i="3"/>
  <c r="AJ112" i="3"/>
  <c r="H105" i="3"/>
  <c r="AR51" i="3"/>
  <c r="AX143" i="3"/>
  <c r="BJ106" i="3"/>
  <c r="CF38" i="3"/>
  <c r="K23" i="3"/>
  <c r="W141" i="3"/>
  <c r="CD65" i="3"/>
  <c r="AZ56" i="3"/>
  <c r="W22" i="3"/>
  <c r="BZ131" i="3"/>
  <c r="Z76" i="3"/>
  <c r="J33" i="3"/>
  <c r="BB13" i="3"/>
  <c r="G125" i="3"/>
  <c r="BL49" i="3"/>
  <c r="BZ95" i="3"/>
  <c r="CC50" i="3"/>
  <c r="R61" i="3"/>
  <c r="Z54" i="3"/>
  <c r="L83" i="3"/>
  <c r="BL85" i="3"/>
  <c r="F144" i="3"/>
  <c r="K72" i="3"/>
  <c r="AD143" i="3"/>
  <c r="AI55" i="3"/>
  <c r="BA67" i="3"/>
  <c r="CC67" i="3"/>
  <c r="AD15" i="3"/>
  <c r="BH99" i="3"/>
  <c r="AH131" i="3"/>
  <c r="CC14" i="3"/>
  <c r="CF73" i="3"/>
  <c r="W130" i="3"/>
  <c r="CC28" i="3"/>
  <c r="BT48" i="3"/>
  <c r="AI69" i="3"/>
  <c r="BX50" i="3"/>
  <c r="BN33" i="3"/>
  <c r="BB93" i="3"/>
  <c r="Z88" i="3"/>
  <c r="BN102" i="3"/>
  <c r="BZ39" i="3"/>
  <c r="AZ32" i="3"/>
  <c r="CB97" i="3"/>
  <c r="T78" i="3"/>
  <c r="V147" i="3"/>
  <c r="L54" i="3"/>
  <c r="BX136" i="3"/>
  <c r="G87" i="3"/>
  <c r="BB41" i="3"/>
  <c r="T17" i="3"/>
  <c r="AW147" i="3"/>
  <c r="Z45" i="3"/>
  <c r="CC35" i="3"/>
  <c r="K130" i="3"/>
  <c r="BH149" i="3"/>
  <c r="V81" i="3"/>
  <c r="Y118" i="3"/>
  <c r="Z73" i="3"/>
  <c r="V122" i="3"/>
  <c r="AT82" i="3"/>
  <c r="AT14" i="3"/>
  <c r="S20" i="3"/>
  <c r="AT22" i="3"/>
  <c r="AT108" i="3"/>
  <c r="AW96" i="3"/>
  <c r="Z110" i="3"/>
  <c r="BY17" i="3"/>
  <c r="BL67" i="3"/>
  <c r="CB74" i="3"/>
  <c r="BX28" i="3"/>
  <c r="AJ91" i="3"/>
  <c r="CB24" i="3"/>
  <c r="BX29" i="3"/>
  <c r="CB96" i="3"/>
  <c r="CD146" i="3"/>
  <c r="V112" i="3"/>
  <c r="BL130" i="3"/>
  <c r="BN133" i="3"/>
  <c r="BY110" i="3"/>
  <c r="BH73" i="3"/>
  <c r="CE123" i="3"/>
  <c r="M43" i="3"/>
  <c r="AS78" i="3"/>
  <c r="BK56" i="3"/>
  <c r="CE110" i="3"/>
  <c r="AK94" i="3"/>
  <c r="BK147" i="3"/>
  <c r="AH115" i="3"/>
  <c r="X92" i="3"/>
  <c r="I84" i="3"/>
  <c r="CA56" i="3"/>
  <c r="AK31" i="3"/>
  <c r="H148" i="3"/>
  <c r="AG91" i="3"/>
  <c r="BJ49" i="3"/>
  <c r="AY33" i="3"/>
  <c r="CC148" i="3"/>
  <c r="BI21" i="3"/>
  <c r="X73" i="3"/>
  <c r="J147" i="3"/>
  <c r="Y146" i="3"/>
  <c r="Z117" i="3"/>
  <c r="G119" i="3"/>
  <c r="BT91" i="3"/>
  <c r="J39" i="3"/>
  <c r="AM67" i="3"/>
  <c r="BA50" i="3"/>
  <c r="N68" i="3"/>
  <c r="CB136" i="3"/>
  <c r="F85" i="3"/>
  <c r="AM18" i="3"/>
  <c r="BY126" i="3"/>
  <c r="J92" i="3"/>
  <c r="M113" i="3"/>
  <c r="AG138" i="3"/>
  <c r="BN16" i="3"/>
  <c r="G80" i="3"/>
  <c r="F124" i="3"/>
  <c r="AX97" i="3"/>
  <c r="BI74" i="3"/>
  <c r="G123" i="3"/>
  <c r="X65" i="3"/>
  <c r="BJ107" i="3"/>
  <c r="BC141" i="3"/>
  <c r="BI119" i="3"/>
  <c r="BN142" i="3"/>
  <c r="BH74" i="3"/>
  <c r="R122" i="3"/>
  <c r="BC11" i="3"/>
  <c r="H35" i="3"/>
  <c r="AB104" i="3"/>
  <c r="AY91" i="3"/>
  <c r="H70" i="3"/>
  <c r="BY117" i="3"/>
  <c r="BI98" i="3"/>
  <c r="G138" i="3"/>
  <c r="BZ114" i="3"/>
  <c r="AJ128" i="3"/>
  <c r="AZ131" i="3"/>
  <c r="BI22" i="3"/>
  <c r="BT75" i="3"/>
  <c r="AZ80" i="3"/>
  <c r="BN154" i="3"/>
  <c r="AD29" i="3"/>
  <c r="BI117" i="3"/>
  <c r="BY48" i="3"/>
  <c r="F131" i="3"/>
  <c r="CB70" i="3"/>
  <c r="CB119" i="3"/>
  <c r="BA113" i="3"/>
  <c r="AJ111" i="3"/>
  <c r="F11" i="3"/>
  <c r="AM134" i="3"/>
  <c r="BT30" i="3"/>
  <c r="G94" i="3"/>
  <c r="F115" i="3"/>
  <c r="W96" i="3"/>
  <c r="AZ123" i="3"/>
  <c r="AZ64" i="3"/>
  <c r="AZ137" i="3"/>
  <c r="AD69" i="3"/>
  <c r="CC114" i="3"/>
  <c r="AJ145" i="3"/>
  <c r="BA25" i="3"/>
  <c r="AH90" i="3"/>
  <c r="BT94" i="3"/>
  <c r="AW98" i="3"/>
  <c r="BY31" i="3"/>
  <c r="X20" i="3"/>
  <c r="BY125" i="3"/>
  <c r="CD118" i="3"/>
  <c r="CC96" i="3"/>
  <c r="AJ21" i="3"/>
  <c r="CD124" i="3"/>
  <c r="CB127" i="3"/>
  <c r="AB146" i="3"/>
  <c r="AB75" i="3"/>
  <c r="CF66" i="3"/>
  <c r="AB52" i="3"/>
  <c r="AW30" i="3"/>
  <c r="G83" i="3"/>
  <c r="AW63" i="3"/>
  <c r="BL93" i="3"/>
  <c r="V59" i="3"/>
  <c r="Y12" i="3"/>
  <c r="BJ46" i="3"/>
  <c r="BN34" i="3"/>
  <c r="CC104" i="3"/>
  <c r="BH52" i="3"/>
  <c r="BJ18" i="3"/>
  <c r="AA71" i="3"/>
  <c r="BT77" i="3"/>
  <c r="BH50" i="3"/>
  <c r="BB64" i="3"/>
  <c r="BT142" i="3"/>
  <c r="BL107" i="3"/>
  <c r="BT98" i="3"/>
  <c r="BZ10" i="3"/>
  <c r="BL135" i="3"/>
  <c r="BY113" i="3"/>
  <c r="AI136" i="3"/>
  <c r="G121" i="3"/>
  <c r="AI45" i="3"/>
  <c r="AD38" i="3"/>
  <c r="F137" i="3"/>
  <c r="AI126" i="3"/>
  <c r="BH147" i="3"/>
  <c r="I32" i="3"/>
  <c r="BB150" i="3"/>
  <c r="BY85" i="3"/>
  <c r="BJ38" i="3"/>
  <c r="F146" i="3"/>
  <c r="AD115" i="3"/>
  <c r="R114" i="3"/>
  <c r="BB128" i="3"/>
  <c r="AI138" i="3"/>
  <c r="BR72" i="3"/>
  <c r="BL142" i="3"/>
  <c r="AD121" i="3"/>
  <c r="BL66" i="3"/>
  <c r="CC161" i="3"/>
  <c r="AJ12" i="3"/>
  <c r="BB44" i="3"/>
  <c r="BY134" i="3"/>
  <c r="Z121" i="3"/>
  <c r="CB114" i="3"/>
  <c r="G97" i="3"/>
  <c r="BB62" i="3"/>
  <c r="CD132" i="3"/>
  <c r="BH124" i="3"/>
  <c r="V58" i="3"/>
  <c r="AB125" i="3"/>
  <c r="BT50" i="3"/>
  <c r="G31" i="3"/>
  <c r="AL40" i="3"/>
  <c r="AI120" i="3"/>
  <c r="L58" i="3"/>
  <c r="CC74" i="3"/>
  <c r="R58" i="3"/>
  <c r="BH49" i="3"/>
  <c r="AJ117" i="3"/>
  <c r="BI17" i="3"/>
  <c r="AB108" i="3"/>
  <c r="M110" i="3"/>
  <c r="R68" i="3"/>
  <c r="BL13" i="3"/>
  <c r="G139" i="3"/>
  <c r="F51" i="3"/>
  <c r="AD71" i="3"/>
  <c r="P89" i="3"/>
  <c r="CC125" i="3"/>
  <c r="AD127" i="3"/>
  <c r="CF31" i="3"/>
  <c r="BY157" i="3"/>
  <c r="BY108" i="3"/>
  <c r="W118" i="3"/>
  <c r="F70" i="3"/>
  <c r="AR36" i="3"/>
  <c r="W65" i="3"/>
  <c r="BQ17" i="3"/>
  <c r="BN74" i="3"/>
  <c r="BB137" i="3"/>
  <c r="CB133" i="3"/>
  <c r="V43" i="3"/>
  <c r="BT139" i="3"/>
  <c r="BH162" i="3"/>
  <c r="AW62" i="3"/>
  <c r="CD73" i="3"/>
  <c r="R83" i="3"/>
  <c r="AI135" i="3"/>
  <c r="AJ80" i="3"/>
  <c r="AI73" i="3"/>
  <c r="L48" i="3"/>
  <c r="BN94" i="3"/>
  <c r="BI130" i="3"/>
  <c r="AI112" i="3"/>
  <c r="BJ98" i="3"/>
  <c r="AI64" i="3"/>
  <c r="AD149" i="3"/>
  <c r="BH120" i="3"/>
  <c r="BA86" i="3"/>
  <c r="BI12" i="3"/>
  <c r="BT143" i="3"/>
  <c r="AK36" i="3"/>
  <c r="CB57" i="3"/>
  <c r="J65" i="3"/>
  <c r="AI56" i="3"/>
  <c r="CB21" i="3"/>
  <c r="BT85" i="3"/>
  <c r="AB144" i="3"/>
  <c r="BA117" i="3"/>
  <c r="BN105" i="3"/>
  <c r="X22" i="3"/>
  <c r="T9" i="3"/>
  <c r="W76" i="3"/>
  <c r="Z47" i="3"/>
  <c r="BT41" i="3"/>
  <c r="G77" i="3"/>
  <c r="L45" i="3"/>
  <c r="AK135" i="3"/>
  <c r="BZ80" i="3"/>
  <c r="BC112" i="3"/>
  <c r="BJ134" i="3"/>
  <c r="AH34" i="3"/>
  <c r="F102" i="3"/>
  <c r="BB127" i="3"/>
  <c r="Z111" i="3"/>
  <c r="BB37" i="3"/>
  <c r="AJ76" i="3"/>
  <c r="F29" i="3"/>
  <c r="BZ15" i="3"/>
  <c r="CC27" i="3"/>
  <c r="W112" i="3"/>
  <c r="BX142" i="3"/>
  <c r="Z137" i="3"/>
  <c r="BI29" i="3"/>
  <c r="AB15" i="3"/>
  <c r="BE96" i="3"/>
  <c r="CA104" i="3"/>
  <c r="AH87" i="3"/>
  <c r="I138" i="3"/>
  <c r="AA130" i="3"/>
  <c r="BC47" i="3"/>
  <c r="CA23" i="3"/>
  <c r="F139" i="3"/>
  <c r="AM132" i="3"/>
  <c r="L36" i="3"/>
  <c r="AV109" i="3"/>
  <c r="AK93" i="3"/>
  <c r="AK85" i="3"/>
  <c r="J67" i="3"/>
  <c r="BI110" i="3"/>
  <c r="M34" i="3"/>
  <c r="W106" i="3"/>
  <c r="BY80" i="3"/>
  <c r="CE98" i="3"/>
  <c r="AZ8" i="3"/>
  <c r="AH142" i="3"/>
  <c r="CF70" i="3"/>
  <c r="AM114" i="3"/>
  <c r="BA18" i="3"/>
  <c r="CD137" i="3"/>
  <c r="I121" i="3"/>
  <c r="M119" i="3"/>
  <c r="AZ75" i="3"/>
  <c r="W72" i="3"/>
  <c r="Y15" i="3"/>
  <c r="BY73" i="3"/>
  <c r="G98" i="3"/>
  <c r="BT14" i="3"/>
  <c r="AN50" i="3"/>
  <c r="BY103" i="3"/>
  <c r="BY49" i="3"/>
  <c r="F67" i="3"/>
  <c r="Y148" i="3"/>
  <c r="BI122" i="3"/>
  <c r="BB110" i="3"/>
  <c r="AX107" i="3"/>
  <c r="AX28" i="3"/>
  <c r="BD20" i="3"/>
  <c r="BA80" i="3"/>
  <c r="BJ90" i="3"/>
  <c r="BO99" i="3"/>
  <c r="W88" i="3"/>
  <c r="BC123" i="3"/>
  <c r="BB121" i="3"/>
  <c r="AB106" i="3"/>
  <c r="CA30" i="3"/>
  <c r="AY141" i="3"/>
  <c r="AZ107" i="3"/>
  <c r="AZ88" i="3"/>
  <c r="BT28" i="3"/>
  <c r="X108" i="3"/>
  <c r="F41" i="3"/>
  <c r="G44" i="3"/>
  <c r="L145" i="3"/>
  <c r="BA106" i="3"/>
  <c r="W146" i="3"/>
  <c r="F148" i="3"/>
  <c r="CB34" i="3"/>
  <c r="AB26" i="3"/>
  <c r="AY124" i="3"/>
  <c r="BB38" i="3"/>
  <c r="BY12" i="3"/>
  <c r="F33" i="3"/>
  <c r="Z114" i="3"/>
  <c r="BL136" i="3"/>
  <c r="BX55" i="3"/>
  <c r="BT22" i="3"/>
  <c r="BL108" i="3"/>
  <c r="CF71" i="3"/>
  <c r="Q109" i="3"/>
  <c r="AY75" i="3"/>
  <c r="BY27" i="3"/>
  <c r="BD143" i="3"/>
  <c r="Y114" i="3"/>
  <c r="Y30" i="3"/>
  <c r="AY80" i="3"/>
  <c r="AZ33" i="3"/>
  <c r="L29" i="3"/>
  <c r="R116" i="3"/>
  <c r="AM138" i="3"/>
  <c r="BL52" i="3"/>
  <c r="AT88" i="3"/>
  <c r="L73" i="3"/>
  <c r="BX64" i="3"/>
  <c r="BL35" i="3"/>
  <c r="BT158" i="3"/>
  <c r="BT115" i="3"/>
  <c r="BL131" i="3"/>
  <c r="BT145" i="3"/>
  <c r="BT84" i="3"/>
  <c r="CB145" i="3"/>
  <c r="BL44" i="3"/>
  <c r="Z66" i="3"/>
  <c r="BN92" i="3"/>
  <c r="BJ123" i="3"/>
  <c r="AI148" i="3"/>
  <c r="V18" i="3"/>
  <c r="BD38" i="3"/>
  <c r="BY68" i="3"/>
  <c r="BX135" i="3"/>
  <c r="W71" i="3"/>
  <c r="AI47" i="3"/>
  <c r="BH84" i="3"/>
  <c r="BD150" i="3"/>
  <c r="BC48" i="3"/>
  <c r="M82" i="3"/>
  <c r="AB25" i="3"/>
  <c r="BY147" i="3"/>
  <c r="AZ47" i="3"/>
  <c r="BD70" i="3"/>
  <c r="R66" i="3"/>
  <c r="M52" i="3"/>
  <c r="Z107" i="3"/>
  <c r="AG143" i="3"/>
  <c r="AJ144" i="3"/>
  <c r="BY69" i="3"/>
  <c r="BA46" i="3"/>
  <c r="W143" i="3"/>
  <c r="CC36" i="3"/>
  <c r="W68" i="3"/>
  <c r="CD155" i="3"/>
  <c r="BB99" i="3"/>
  <c r="BN83" i="3"/>
  <c r="BY153" i="3"/>
  <c r="BY59" i="3"/>
  <c r="AJ64" i="3"/>
  <c r="AB112" i="3"/>
  <c r="W23" i="3"/>
  <c r="BB131" i="3"/>
  <c r="AY131" i="3"/>
  <c r="BH38" i="3"/>
  <c r="R10" i="3"/>
  <c r="L121" i="3"/>
  <c r="BI26" i="3"/>
  <c r="BT112" i="3"/>
  <c r="AK12" i="3"/>
  <c r="CB150" i="3"/>
  <c r="BA19" i="3"/>
  <c r="CB72" i="3"/>
  <c r="BA54" i="3"/>
  <c r="Y47" i="3"/>
  <c r="CD141" i="3"/>
  <c r="BY89" i="3"/>
  <c r="CD62" i="3"/>
  <c r="AZ57" i="3"/>
  <c r="BY63" i="3"/>
  <c r="BN117" i="3"/>
  <c r="BD75" i="3"/>
  <c r="BX120" i="3"/>
  <c r="BJ91" i="3"/>
  <c r="CD108" i="3"/>
  <c r="BT155" i="3"/>
  <c r="AD106" i="3"/>
  <c r="T37" i="3"/>
  <c r="BZ110" i="3"/>
  <c r="CB110" i="3"/>
  <c r="BA81" i="3"/>
  <c r="AZ73" i="3"/>
  <c r="CC95" i="3"/>
  <c r="BZ139" i="3"/>
  <c r="AY61" i="3"/>
  <c r="BJ131" i="3"/>
  <c r="BA55" i="3"/>
  <c r="AZ66" i="3"/>
  <c r="CD76" i="3"/>
  <c r="BZ122" i="3"/>
  <c r="CC24" i="3"/>
  <c r="BZ72" i="3"/>
  <c r="L135" i="3"/>
  <c r="BJ34" i="3"/>
  <c r="Y135" i="3"/>
  <c r="AD147" i="3"/>
  <c r="BI126" i="3"/>
  <c r="AD68" i="3"/>
  <c r="BI55" i="3"/>
  <c r="G10" i="3"/>
  <c r="BL146" i="3"/>
  <c r="BB65" i="3"/>
  <c r="BN56" i="3"/>
  <c r="BA95" i="3"/>
  <c r="CB14" i="3"/>
  <c r="V66" i="3"/>
  <c r="CC45" i="3"/>
  <c r="AB118" i="3"/>
  <c r="AW103" i="3"/>
  <c r="CB81" i="3"/>
  <c r="CB61" i="3"/>
  <c r="BN129" i="3"/>
  <c r="X57" i="3"/>
  <c r="BN84" i="3"/>
  <c r="CD12" i="3"/>
  <c r="AJ115" i="3"/>
  <c r="CB157" i="3"/>
  <c r="CB29" i="3"/>
  <c r="L49" i="3"/>
  <c r="AW24" i="3"/>
  <c r="AB113" i="3"/>
  <c r="U72" i="3"/>
  <c r="AT109" i="3"/>
  <c r="BI123" i="3"/>
  <c r="BH103" i="3"/>
  <c r="BB108" i="3"/>
  <c r="BL161" i="3"/>
  <c r="BT159" i="3"/>
  <c r="BL96" i="3"/>
  <c r="Y45" i="3"/>
  <c r="BR129" i="3"/>
  <c r="CD95" i="3"/>
  <c r="AB101" i="3"/>
  <c r="BN116" i="3"/>
  <c r="BI104" i="3"/>
  <c r="Z82" i="3"/>
  <c r="X91" i="3"/>
  <c r="AJ94" i="3"/>
  <c r="F83" i="3"/>
  <c r="CC142" i="3"/>
  <c r="BZ53" i="3"/>
  <c r="BZ117" i="3"/>
  <c r="BD132" i="3"/>
  <c r="R140" i="3"/>
  <c r="M138" i="3"/>
  <c r="M68" i="3"/>
  <c r="AH26" i="3"/>
  <c r="AX132" i="3"/>
  <c r="BI72" i="3"/>
  <c r="CD162" i="3"/>
  <c r="W66" i="3"/>
  <c r="CD55" i="3"/>
  <c r="AZ132" i="3"/>
  <c r="BY18" i="3"/>
  <c r="BH51" i="3"/>
  <c r="BN9" i="3"/>
  <c r="AJ30" i="3"/>
  <c r="BI112" i="3"/>
  <c r="BT160" i="3"/>
  <c r="BH48" i="3"/>
  <c r="BT135" i="3"/>
  <c r="BH75" i="3"/>
  <c r="V113" i="3"/>
  <c r="BJ64" i="3"/>
  <c r="CB88" i="3"/>
  <c r="G13" i="3"/>
  <c r="BT100" i="3"/>
  <c r="CB54" i="3"/>
  <c r="BX21" i="3"/>
  <c r="CB76" i="3"/>
  <c r="BT27" i="3"/>
  <c r="BX35" i="3"/>
  <c r="BB103" i="3"/>
  <c r="CD129" i="3"/>
  <c r="BB20" i="3"/>
  <c r="BL117" i="3"/>
  <c r="BN59" i="3"/>
  <c r="AW86" i="3"/>
  <c r="W102" i="3"/>
  <c r="BA59" i="3"/>
  <c r="AW42" i="3"/>
  <c r="AT104" i="3"/>
  <c r="BX132" i="3"/>
  <c r="S136" i="3"/>
  <c r="BU114" i="3"/>
  <c r="S10" i="3"/>
  <c r="BU46" i="3"/>
  <c r="BH69" i="3"/>
  <c r="BN121" i="3"/>
  <c r="BO153" i="3"/>
  <c r="BH90" i="3"/>
  <c r="V35" i="3"/>
  <c r="AD57" i="3"/>
  <c r="L100" i="3"/>
  <c r="AW112" i="3"/>
  <c r="BN51" i="3"/>
  <c r="X95" i="3"/>
  <c r="CE72" i="3"/>
  <c r="AK83" i="3"/>
  <c r="CA50" i="3"/>
  <c r="AN35" i="3"/>
  <c r="O72" i="3"/>
  <c r="BO49" i="3"/>
  <c r="CA71" i="3"/>
  <c r="AH81" i="3"/>
  <c r="AD30" i="3"/>
  <c r="BC76" i="3"/>
  <c r="Y31" i="3"/>
  <c r="BE64" i="3"/>
  <c r="AO17" i="3"/>
  <c r="AC147" i="3"/>
  <c r="L110" i="3"/>
  <c r="M42" i="3"/>
  <c r="AB37" i="3"/>
  <c r="AB76" i="3"/>
  <c r="AD50" i="3"/>
  <c r="AB128" i="3"/>
  <c r="AP89" i="3"/>
  <c r="BM68" i="3"/>
  <c r="AJ50" i="3"/>
  <c r="AD100" i="3"/>
  <c r="Z63" i="3"/>
  <c r="R134" i="3"/>
  <c r="Z41" i="3"/>
  <c r="Z94" i="3"/>
  <c r="Z145" i="3"/>
  <c r="BB92" i="3"/>
  <c r="K40" i="3"/>
  <c r="AK46" i="3"/>
  <c r="AZ39" i="3"/>
  <c r="Z57" i="3"/>
  <c r="AD128" i="3"/>
  <c r="AD120" i="3"/>
  <c r="G122" i="3"/>
  <c r="BH54" i="3"/>
  <c r="BK96" i="3"/>
  <c r="BD9" i="3"/>
  <c r="BC114" i="3"/>
  <c r="L13" i="3"/>
  <c r="L120" i="3"/>
  <c r="R35" i="3"/>
  <c r="H28" i="3"/>
  <c r="BQ129" i="3"/>
  <c r="BH127" i="3"/>
  <c r="BI105" i="3"/>
  <c r="CE17" i="3"/>
  <c r="AC9" i="3"/>
  <c r="AG65" i="3"/>
  <c r="CC141" i="3"/>
  <c r="G91" i="3"/>
  <c r="L130" i="3"/>
  <c r="BZ69" i="3"/>
  <c r="H147" i="3"/>
  <c r="AZ35" i="3"/>
  <c r="R80" i="3"/>
  <c r="G23" i="3"/>
  <c r="AX61" i="3"/>
  <c r="BB22" i="3"/>
  <c r="BK65" i="3"/>
  <c r="AJ26" i="3"/>
  <c r="CD67" i="3"/>
  <c r="BA139" i="3"/>
  <c r="AG137" i="3"/>
  <c r="AM25" i="3"/>
  <c r="CD37" i="3"/>
  <c r="BI28" i="3"/>
  <c r="AB8" i="3"/>
  <c r="R22" i="3"/>
  <c r="W91" i="3"/>
  <c r="BL127" i="3"/>
  <c r="BL46" i="3"/>
  <c r="AY117" i="3"/>
  <c r="BH15" i="3"/>
  <c r="BN145" i="3"/>
  <c r="BN89" i="3"/>
  <c r="F15" i="3"/>
  <c r="BJ142" i="3"/>
  <c r="CC108" i="3"/>
  <c r="CD160" i="3"/>
  <c r="AD98" i="3"/>
  <c r="BX46" i="3"/>
  <c r="AI89" i="3"/>
  <c r="CB162" i="3"/>
  <c r="W11" i="3"/>
  <c r="BJ136" i="3"/>
  <c r="BI27" i="3"/>
  <c r="BK92" i="3"/>
  <c r="AA43" i="3"/>
  <c r="P72" i="3"/>
  <c r="AG85" i="3"/>
  <c r="H101" i="3"/>
  <c r="F106" i="3"/>
  <c r="BZ133" i="3"/>
  <c r="BZ40" i="3"/>
  <c r="CB75" i="3"/>
  <c r="BT67" i="3"/>
  <c r="CC117" i="3"/>
  <c r="BN72" i="3"/>
  <c r="BI96" i="3"/>
  <c r="BN67" i="3"/>
  <c r="AW76" i="3"/>
  <c r="BB83" i="3"/>
  <c r="AM111" i="3"/>
  <c r="AB133" i="3"/>
  <c r="AK87" i="3"/>
  <c r="AX36" i="3"/>
  <c r="AG96" i="3"/>
  <c r="F56" i="3"/>
  <c r="BA36" i="3"/>
  <c r="AB140" i="3"/>
  <c r="I116" i="3"/>
  <c r="CB147" i="3"/>
  <c r="AM8" i="3"/>
  <c r="CB86" i="3"/>
  <c r="CC10" i="3"/>
  <c r="AY10" i="3"/>
  <c r="AZ30" i="3"/>
  <c r="CD43" i="3"/>
  <c r="BN18" i="3"/>
  <c r="AD31" i="3"/>
  <c r="BC116" i="3"/>
  <c r="CC52" i="3"/>
  <c r="AZ122" i="3"/>
  <c r="L26" i="3"/>
  <c r="F110" i="3"/>
  <c r="CC160" i="3"/>
  <c r="AD64" i="3"/>
  <c r="CC131" i="3"/>
  <c r="L80" i="3"/>
  <c r="BT136" i="3"/>
  <c r="BN75" i="3"/>
  <c r="AJ106" i="3"/>
  <c r="BH20" i="3"/>
  <c r="CD130" i="3"/>
  <c r="BL155" i="3"/>
  <c r="AY17" i="3"/>
  <c r="BL94" i="3"/>
  <c r="L126" i="3"/>
  <c r="Y25" i="3"/>
  <c r="BL43" i="3"/>
  <c r="W70" i="3"/>
  <c r="AB28" i="3"/>
  <c r="BZ35" i="3"/>
  <c r="BY92" i="3"/>
  <c r="F18" i="3"/>
  <c r="CD42" i="3"/>
  <c r="BL68" i="3"/>
  <c r="V47" i="3"/>
  <c r="BB91" i="3"/>
  <c r="AI111" i="3"/>
  <c r="BY88" i="3"/>
  <c r="AJ96" i="3"/>
  <c r="AW97" i="3"/>
  <c r="AI74" i="3"/>
  <c r="BZ150" i="3"/>
  <c r="BN10" i="3"/>
  <c r="T109" i="3"/>
  <c r="AJ27" i="3"/>
  <c r="AB98" i="3"/>
  <c r="BJ104" i="3"/>
  <c r="BH122" i="3"/>
  <c r="BL29" i="3"/>
  <c r="T51" i="3"/>
  <c r="I126" i="3"/>
  <c r="AB64" i="3"/>
  <c r="AG102" i="3"/>
  <c r="BB107" i="3"/>
  <c r="Y67" i="3"/>
  <c r="BH39" i="3"/>
  <c r="CC34" i="3"/>
  <c r="R57" i="3"/>
  <c r="BL84" i="3"/>
  <c r="AB72" i="3"/>
  <c r="W8" i="3"/>
  <c r="BT69" i="3"/>
  <c r="Z14" i="3"/>
  <c r="AW77" i="3"/>
  <c r="AI76" i="3"/>
  <c r="BL148" i="3"/>
  <c r="AJ62" i="3"/>
  <c r="BH121" i="3"/>
  <c r="BI39" i="3"/>
  <c r="BP109" i="3"/>
  <c r="BY65" i="3"/>
  <c r="AZ130" i="3"/>
  <c r="BH130" i="3"/>
  <c r="BJ119" i="3"/>
  <c r="BH66" i="3"/>
  <c r="CF75" i="3"/>
  <c r="BJ39" i="3"/>
  <c r="CD70" i="3"/>
  <c r="F135" i="3"/>
  <c r="AJ109" i="3"/>
  <c r="BY11" i="3"/>
  <c r="BR68" i="3"/>
  <c r="R104" i="3"/>
  <c r="AD125" i="3"/>
  <c r="Z89" i="3"/>
  <c r="CC81" i="3"/>
  <c r="BA48" i="3"/>
  <c r="BO22" i="3"/>
  <c r="BJ11" i="3"/>
  <c r="BI135" i="3"/>
  <c r="Z120" i="3"/>
  <c r="BH40" i="3"/>
  <c r="BL11" i="3"/>
  <c r="BD137" i="3"/>
  <c r="CD59" i="3"/>
  <c r="BI140" i="3"/>
  <c r="CB52" i="3"/>
  <c r="F100" i="3"/>
  <c r="AI146" i="3"/>
  <c r="CD106" i="3"/>
  <c r="BA65" i="3"/>
  <c r="CF112" i="3"/>
  <c r="AI133" i="3"/>
  <c r="W109" i="3"/>
  <c r="BH33" i="3"/>
  <c r="BZ129" i="3"/>
  <c r="R19" i="3"/>
  <c r="R59" i="3"/>
  <c r="BL160" i="3"/>
  <c r="L69" i="3"/>
  <c r="BY28" i="3"/>
  <c r="BT72" i="3"/>
  <c r="CE94" i="3"/>
  <c r="CB139" i="3"/>
  <c r="BN69" i="3"/>
  <c r="L57" i="3"/>
  <c r="X33" i="3"/>
  <c r="AJ73" i="3"/>
  <c r="BB147" i="3"/>
  <c r="CD150" i="3"/>
  <c r="BB74" i="3"/>
  <c r="BN103" i="3"/>
  <c r="X132" i="3"/>
  <c r="BX12" i="3"/>
  <c r="CB134" i="3"/>
  <c r="AB120" i="3"/>
  <c r="F133" i="3"/>
  <c r="BA32" i="3"/>
  <c r="L144" i="3"/>
  <c r="V150" i="3"/>
  <c r="AY24" i="3"/>
  <c r="BY77" i="3"/>
  <c r="V85" i="3"/>
  <c r="G43" i="3"/>
  <c r="BK125" i="3"/>
  <c r="V72" i="3"/>
  <c r="BV129" i="3"/>
  <c r="P68" i="3"/>
  <c r="P40" i="3"/>
  <c r="BC73" i="3"/>
  <c r="AQ68" i="3"/>
  <c r="CA114" i="3"/>
  <c r="BE133" i="3"/>
  <c r="M31" i="3"/>
  <c r="BD119" i="3"/>
  <c r="BY118" i="3"/>
  <c r="BA30" i="3"/>
  <c r="CD85" i="3"/>
  <c r="H53" i="3"/>
  <c r="Z84" i="3"/>
  <c r="L77" i="3"/>
  <c r="Y126" i="3"/>
  <c r="W93" i="3"/>
  <c r="CF49" i="3"/>
  <c r="J112" i="3"/>
  <c r="Z91" i="3"/>
  <c r="AM21" i="3"/>
  <c r="CF109" i="3"/>
  <c r="CC116" i="3"/>
  <c r="H30" i="3"/>
  <c r="X10" i="3"/>
  <c r="AM75" i="3"/>
  <c r="BB39" i="3"/>
  <c r="AG88" i="3"/>
  <c r="I93" i="3"/>
  <c r="BC75" i="3"/>
  <c r="AL89" i="3"/>
  <c r="BY94" i="3"/>
  <c r="CB59" i="3"/>
  <c r="CF12" i="3"/>
  <c r="V52" i="3"/>
  <c r="AC130" i="3"/>
  <c r="CF119" i="3"/>
  <c r="BZ48" i="3"/>
  <c r="AH67" i="3"/>
  <c r="Y141" i="3"/>
  <c r="R86" i="3"/>
  <c r="AB42" i="3"/>
  <c r="BJ125" i="3"/>
  <c r="BY53" i="3"/>
  <c r="AK146" i="3"/>
  <c r="BK85" i="3"/>
  <c r="W82" i="3"/>
  <c r="BY161" i="3"/>
  <c r="AB138" i="3"/>
  <c r="BQ145" i="3"/>
  <c r="R148" i="3"/>
  <c r="AI15" i="3"/>
  <c r="G73" i="3"/>
  <c r="F13" i="3"/>
  <c r="AJ39" i="3"/>
  <c r="BY21" i="3"/>
  <c r="F113" i="3"/>
  <c r="Y41" i="3"/>
  <c r="BB139" i="3"/>
  <c r="M134" i="3"/>
  <c r="AJ139" i="3"/>
  <c r="BJ126" i="3"/>
  <c r="BZ102" i="3"/>
  <c r="AD34" i="3"/>
  <c r="BL62" i="3"/>
  <c r="BH78" i="3"/>
  <c r="BA100" i="3"/>
  <c r="Z104" i="3"/>
  <c r="BT55" i="3"/>
  <c r="CB115" i="3"/>
  <c r="BJ17" i="3"/>
  <c r="BT87" i="3"/>
  <c r="BH152" i="3"/>
  <c r="BH93" i="3"/>
  <c r="BY10" i="3"/>
  <c r="Z78" i="3"/>
  <c r="AD84" i="3"/>
  <c r="J128" i="3"/>
  <c r="AW56" i="3"/>
  <c r="J27" i="3"/>
  <c r="AB35" i="3"/>
  <c r="BT125" i="3"/>
  <c r="BY87" i="3"/>
  <c r="G144" i="3"/>
  <c r="CD104" i="3"/>
  <c r="AI38" i="3"/>
  <c r="H94" i="3"/>
  <c r="AA44" i="3"/>
  <c r="CD147" i="3"/>
  <c r="AB50" i="3"/>
  <c r="BB104" i="3"/>
  <c r="L63" i="3"/>
  <c r="CB22" i="3"/>
  <c r="BA35" i="3"/>
  <c r="BZ97" i="3"/>
  <c r="L95" i="3"/>
  <c r="BH119" i="3"/>
  <c r="BX123" i="3"/>
  <c r="BJ108" i="3"/>
  <c r="BK154" i="3"/>
  <c r="AY12" i="3"/>
  <c r="AD70" i="3"/>
  <c r="W31" i="3"/>
  <c r="BB35" i="3"/>
  <c r="BH155" i="3"/>
  <c r="AR52" i="3"/>
  <c r="BZ13" i="3"/>
  <c r="CD138" i="3"/>
  <c r="AY40" i="3"/>
  <c r="BZ8" i="3"/>
  <c r="BL123" i="3"/>
  <c r="L128" i="3"/>
  <c r="AY148" i="3"/>
  <c r="BO58" i="3"/>
  <c r="AS108" i="3"/>
  <c r="AG22" i="3"/>
  <c r="BD112" i="3"/>
  <c r="BI73" i="3"/>
  <c r="M51" i="3"/>
  <c r="AN52" i="3"/>
  <c r="BJ116" i="3"/>
  <c r="AI27" i="3"/>
  <c r="AH30" i="3"/>
  <c r="AG148" i="3"/>
  <c r="AZ74" i="3"/>
  <c r="CF123" i="3"/>
  <c r="BA76" i="3"/>
  <c r="BW37" i="3"/>
  <c r="CC103" i="3"/>
  <c r="CF101" i="3"/>
  <c r="CC123" i="3"/>
  <c r="W80" i="3"/>
  <c r="CF50" i="3"/>
  <c r="BA38" i="3"/>
  <c r="BC113" i="3"/>
  <c r="BL137" i="3"/>
  <c r="P51" i="3"/>
  <c r="AZ111" i="3"/>
  <c r="BZ109" i="3"/>
  <c r="X82" i="3"/>
  <c r="BX78" i="3"/>
  <c r="BL64" i="3"/>
  <c r="Z10" i="3"/>
  <c r="BC94" i="3"/>
  <c r="AD77" i="3"/>
  <c r="CC82" i="3"/>
  <c r="AX68" i="3"/>
  <c r="BI120" i="3"/>
  <c r="BS51" i="3"/>
  <c r="BJ157" i="3"/>
  <c r="AX22" i="3"/>
  <c r="AC63" i="3"/>
  <c r="AY43" i="3"/>
  <c r="CC26" i="3"/>
  <c r="AD96" i="3"/>
  <c r="AM74" i="3"/>
  <c r="AH62" i="3"/>
  <c r="BI57" i="3"/>
  <c r="AI22" i="3"/>
  <c r="CD18" i="3"/>
  <c r="Q89" i="3"/>
  <c r="CF94" i="3"/>
  <c r="AX98" i="3"/>
  <c r="BR145" i="3"/>
  <c r="AB148" i="3"/>
  <c r="CC78" i="3"/>
  <c r="AY66" i="3"/>
  <c r="AJ83" i="3"/>
  <c r="BZ124" i="3"/>
  <c r="BN66" i="3"/>
  <c r="AD78" i="3"/>
  <c r="CC132" i="3"/>
  <c r="BA135" i="3"/>
  <c r="X78" i="3"/>
  <c r="R54" i="3"/>
  <c r="G104" i="3"/>
  <c r="BY138" i="3"/>
  <c r="W75" i="3"/>
  <c r="AZ58" i="3"/>
  <c r="BB10" i="3"/>
  <c r="L41" i="3"/>
  <c r="R98" i="3"/>
  <c r="AW59" i="3"/>
  <c r="CD113" i="3"/>
  <c r="BB31" i="3"/>
  <c r="L105" i="3"/>
  <c r="Y75" i="3"/>
  <c r="CD142" i="3"/>
  <c r="L53" i="3"/>
  <c r="AB92" i="3"/>
  <c r="AT89" i="3"/>
  <c r="BI59" i="3"/>
  <c r="BY136" i="3"/>
  <c r="CB160" i="3"/>
  <c r="AJ90" i="3"/>
  <c r="AY121" i="3"/>
  <c r="AJ36" i="3"/>
  <c r="BH126" i="3"/>
  <c r="CD14" i="3"/>
  <c r="BB132" i="3"/>
  <c r="BB82" i="3"/>
  <c r="W25" i="3"/>
  <c r="BB102" i="3"/>
  <c r="BT37" i="3"/>
  <c r="CB107" i="3"/>
  <c r="CB55" i="3"/>
  <c r="BT31" i="3"/>
  <c r="AW16" i="3"/>
  <c r="CF62" i="3"/>
  <c r="Z19" i="3"/>
  <c r="BT148" i="3"/>
  <c r="BL77" i="3"/>
  <c r="BN148" i="3"/>
  <c r="BL140" i="3"/>
  <c r="AG16" i="3"/>
  <c r="BL132" i="3"/>
  <c r="G142" i="3"/>
  <c r="BY121" i="3"/>
  <c r="AM135" i="3"/>
  <c r="BT24" i="3"/>
  <c r="Y69" i="3"/>
  <c r="AJ119" i="3"/>
  <c r="G14" i="3"/>
  <c r="BH107" i="3"/>
  <c r="CA125" i="3"/>
  <c r="BT128" i="3"/>
  <c r="W78" i="3"/>
  <c r="BT38" i="3"/>
  <c r="BL12" i="3"/>
  <c r="CB91" i="3"/>
  <c r="Z112" i="3"/>
  <c r="AY9" i="3"/>
  <c r="CB73" i="3"/>
  <c r="BN155" i="3"/>
  <c r="AI106" i="3"/>
  <c r="X45" i="3"/>
  <c r="BY50" i="3"/>
  <c r="AB68" i="3"/>
  <c r="AB150" i="3"/>
  <c r="BN130" i="3"/>
  <c r="M40" i="3"/>
  <c r="CB30" i="3"/>
  <c r="J139" i="3"/>
  <c r="R124" i="3"/>
  <c r="BI64" i="3"/>
  <c r="AD148" i="3"/>
  <c r="L87" i="3"/>
  <c r="BT36" i="3"/>
  <c r="AB43" i="3"/>
  <c r="BK12" i="3"/>
  <c r="BB112" i="3"/>
  <c r="BY140" i="3"/>
  <c r="BT162" i="3"/>
  <c r="W90" i="3"/>
  <c r="BB21" i="3"/>
  <c r="CC69" i="3"/>
  <c r="BN144" i="3"/>
  <c r="CD80" i="3"/>
  <c r="BN81" i="3"/>
  <c r="BA98" i="3"/>
  <c r="BH12" i="3"/>
  <c r="AI19" i="3"/>
  <c r="BN17" i="3"/>
  <c r="AI70" i="3"/>
  <c r="BZ16" i="3"/>
  <c r="AD62" i="3"/>
  <c r="W18" i="3"/>
  <c r="AW142" i="3"/>
  <c r="AH80" i="3"/>
  <c r="AD91" i="3"/>
  <c r="AL68" i="3"/>
  <c r="AD123" i="3"/>
  <c r="BB98" i="3"/>
  <c r="G124" i="3"/>
  <c r="AY16" i="3"/>
  <c r="BZ123" i="3"/>
  <c r="R20" i="3"/>
  <c r="BB67" i="3"/>
  <c r="AM70" i="3"/>
  <c r="AH110" i="3"/>
  <c r="BS40" i="3"/>
  <c r="AP36" i="3"/>
  <c r="AP40" i="3"/>
  <c r="CC143" i="3"/>
  <c r="Y123" i="3"/>
  <c r="CD133" i="3"/>
  <c r="BI38" i="3"/>
  <c r="BA22" i="3"/>
  <c r="CD16" i="3"/>
  <c r="BT147" i="3"/>
  <c r="AT40" i="3"/>
  <c r="AI143" i="3"/>
  <c r="BX113" i="3"/>
  <c r="BH62" i="3"/>
  <c r="BT33" i="3"/>
  <c r="BZ11" i="3"/>
  <c r="L127" i="3"/>
  <c r="AW64" i="3"/>
  <c r="CD161" i="3"/>
  <c r="BL121" i="3"/>
  <c r="AZ98" i="3"/>
  <c r="L90" i="3"/>
  <c r="AZ48" i="3"/>
  <c r="T88" i="3"/>
  <c r="AZ52" i="3"/>
  <c r="AI65" i="3"/>
  <c r="CB8" i="3"/>
  <c r="L70" i="3"/>
  <c r="BN156" i="3"/>
  <c r="BB68" i="3"/>
  <c r="BN85" i="3"/>
  <c r="BT150" i="3"/>
  <c r="AY14" i="3"/>
  <c r="BT117" i="3"/>
  <c r="AJ123" i="3"/>
  <c r="AJ20" i="3"/>
  <c r="W77" i="3"/>
  <c r="BL158" i="3"/>
  <c r="CD68" i="3"/>
  <c r="BH82" i="3"/>
  <c r="CC124" i="3"/>
  <c r="BL128" i="3"/>
  <c r="CF146" i="3"/>
  <c r="BC109" i="3"/>
  <c r="X123" i="3"/>
  <c r="BN114" i="3"/>
  <c r="J81" i="3"/>
  <c r="BY35" i="3"/>
  <c r="BK84" i="3"/>
  <c r="F145" i="3"/>
  <c r="AD82" i="3"/>
  <c r="CD115" i="3"/>
  <c r="AX58" i="3"/>
  <c r="Y90" i="3"/>
  <c r="AG39" i="3"/>
  <c r="AN139" i="3"/>
  <c r="BL28" i="3"/>
  <c r="BA127" i="3"/>
  <c r="X98" i="3"/>
  <c r="R42" i="3"/>
  <c r="CC101" i="3"/>
  <c r="G41" i="3"/>
  <c r="BH125" i="3"/>
  <c r="BA15" i="3"/>
  <c r="X107" i="3"/>
  <c r="AJ77" i="3"/>
  <c r="AW72" i="3"/>
  <c r="L97" i="3"/>
  <c r="CD101" i="3"/>
  <c r="F64" i="3"/>
  <c r="CD24" i="3"/>
  <c r="AJ32" i="3"/>
  <c r="AP51" i="3"/>
  <c r="BH37" i="3"/>
  <c r="CB39" i="3"/>
  <c r="BQ89" i="3"/>
  <c r="G63" i="3"/>
  <c r="R44" i="3"/>
  <c r="BZ65" i="3"/>
  <c r="S24" i="3"/>
  <c r="BY72" i="3"/>
  <c r="BA8" i="3"/>
  <c r="BK14" i="3"/>
  <c r="BH113" i="3"/>
  <c r="L17" i="3"/>
  <c r="F62" i="3"/>
  <c r="AY130" i="3"/>
  <c r="BZ116" i="3"/>
  <c r="CB45" i="3"/>
  <c r="AD135" i="3"/>
  <c r="BI32" i="3"/>
  <c r="R85" i="3"/>
  <c r="AB27" i="3"/>
  <c r="BH35" i="3"/>
  <c r="AI98" i="3"/>
  <c r="AI131" i="3"/>
  <c r="F108" i="3"/>
  <c r="CB50" i="3"/>
  <c r="AJ33" i="3"/>
  <c r="R77" i="3"/>
  <c r="BH142" i="3"/>
  <c r="W84" i="3"/>
  <c r="R15" i="3"/>
  <c r="R107" i="3"/>
  <c r="BB58" i="3"/>
  <c r="AZ82" i="3"/>
  <c r="R105" i="3"/>
  <c r="AJ133" i="3"/>
  <c r="AZ72" i="3"/>
  <c r="F45" i="3"/>
  <c r="L62" i="3"/>
  <c r="AB105" i="3"/>
  <c r="AJ37" i="3"/>
  <c r="L142" i="3"/>
  <c r="AC94" i="3"/>
  <c r="K88" i="3"/>
  <c r="BJ115" i="3"/>
  <c r="BN82" i="3"/>
  <c r="V22" i="3"/>
  <c r="BL86" i="3"/>
  <c r="BJ71" i="3"/>
  <c r="AY114" i="3"/>
  <c r="G57" i="3"/>
  <c r="BN106" i="3"/>
  <c r="BJ13" i="3"/>
  <c r="BB23" i="3"/>
  <c r="BH102" i="3"/>
  <c r="M63" i="3"/>
  <c r="BT80" i="3"/>
  <c r="BL143" i="3"/>
  <c r="BL118" i="3"/>
  <c r="AI43" i="3"/>
  <c r="V141" i="3"/>
  <c r="BU82" i="3"/>
  <c r="BU94" i="3"/>
  <c r="BU41" i="3"/>
  <c r="S96" i="3"/>
  <c r="BN11" i="3"/>
  <c r="F118" i="3"/>
  <c r="W13" i="3"/>
  <c r="CC127" i="3"/>
  <c r="BN157" i="3"/>
  <c r="BX155" i="3"/>
  <c r="CD156" i="3"/>
  <c r="BT111" i="3"/>
  <c r="CD9" i="3"/>
  <c r="BL30" i="3"/>
  <c r="AZ20" i="3"/>
  <c r="Z18" i="3"/>
  <c r="V92" i="3"/>
  <c r="AW149" i="3"/>
  <c r="S150" i="3"/>
  <c r="BU63" i="3"/>
  <c r="S63" i="3"/>
  <c r="S13" i="3"/>
  <c r="S148" i="3"/>
  <c r="S111" i="3"/>
  <c r="BN55" i="3"/>
  <c r="AW55" i="3"/>
  <c r="BH105" i="3"/>
  <c r="BL57" i="3"/>
  <c r="BN112" i="3"/>
  <c r="K145" i="3"/>
  <c r="BL70" i="3"/>
  <c r="V136" i="3"/>
  <c r="BI66" i="3"/>
  <c r="AB100" i="3"/>
  <c r="BB90" i="3"/>
  <c r="BH28" i="3"/>
  <c r="BX117" i="3"/>
  <c r="BH91" i="3"/>
  <c r="BL41" i="3"/>
  <c r="AW101" i="3"/>
  <c r="S133" i="3"/>
  <c r="BU86" i="3"/>
  <c r="BU14" i="3"/>
  <c r="BU64" i="3"/>
  <c r="BU59" i="3"/>
  <c r="G29" i="3"/>
  <c r="L149" i="3"/>
  <c r="BH85" i="3"/>
  <c r="CC19" i="3"/>
  <c r="BX134" i="3"/>
  <c r="BN122" i="3"/>
  <c r="BY107" i="3"/>
  <c r="AW111" i="3"/>
  <c r="CB101" i="3"/>
  <c r="BH94" i="3"/>
  <c r="V131" i="3"/>
  <c r="BB48" i="3"/>
  <c r="AI68" i="3"/>
  <c r="BJ99" i="3"/>
  <c r="CD11" i="3"/>
  <c r="BZ153" i="3"/>
  <c r="V73" i="3"/>
  <c r="BU21" i="3"/>
  <c r="BU100" i="3"/>
  <c r="BX83" i="3"/>
  <c r="BU39" i="3"/>
  <c r="BU128" i="3"/>
  <c r="CB51" i="3"/>
  <c r="BJ61" i="3"/>
  <c r="AD22" i="3"/>
  <c r="BX97" i="3"/>
  <c r="BN108" i="3"/>
  <c r="J143" i="3"/>
  <c r="AW126" i="3"/>
  <c r="V15" i="3"/>
  <c r="Y73" i="3"/>
  <c r="BJ113" i="3"/>
  <c r="BB84" i="3"/>
  <c r="CB90" i="3"/>
  <c r="V139" i="3"/>
  <c r="BN62" i="3"/>
  <c r="BI152" i="3"/>
  <c r="V86" i="3"/>
  <c r="AT97" i="3"/>
  <c r="BU58" i="3"/>
  <c r="S48" i="3"/>
  <c r="AW137" i="3"/>
  <c r="BU99" i="3"/>
  <c r="BU98" i="3"/>
  <c r="BU11" i="3"/>
  <c r="BX57" i="3"/>
  <c r="AV9" i="3"/>
  <c r="CF126" i="3"/>
  <c r="BC8" i="3"/>
  <c r="BA87" i="3"/>
  <c r="BE36" i="3"/>
  <c r="CD114" i="3"/>
  <c r="AS84" i="3"/>
  <c r="CF152" i="3"/>
  <c r="R100" i="3"/>
  <c r="BZ87" i="3"/>
  <c r="BY70" i="3"/>
  <c r="AJ141" i="3"/>
  <c r="BM36" i="3"/>
  <c r="BY42" i="3"/>
  <c r="AI92" i="3"/>
  <c r="AB40" i="3"/>
  <c r="BA114" i="3"/>
  <c r="L134" i="3"/>
  <c r="Y58" i="3"/>
  <c r="AY39" i="3"/>
  <c r="Y111" i="3"/>
  <c r="BT109" i="3"/>
  <c r="CC137" i="3"/>
  <c r="Z70" i="3"/>
  <c r="AB51" i="3"/>
  <c r="BT71" i="3"/>
  <c r="BI34" i="3"/>
  <c r="CD105" i="3"/>
  <c r="BI67" i="3"/>
  <c r="BY43" i="3"/>
  <c r="W67" i="3"/>
  <c r="BJ102" i="3"/>
  <c r="BH139" i="3"/>
  <c r="G140" i="3"/>
  <c r="Z109" i="3"/>
  <c r="BI82" i="3"/>
  <c r="BH36" i="3"/>
  <c r="AD97" i="3"/>
  <c r="BD51" i="3"/>
  <c r="L30" i="3"/>
  <c r="BH128" i="3"/>
  <c r="BQ72" i="3"/>
  <c r="CC150" i="3"/>
  <c r="AG134" i="3"/>
  <c r="CD26" i="3"/>
  <c r="AJ85" i="3"/>
  <c r="AD140" i="3"/>
  <c r="AI142" i="3"/>
  <c r="BA66" i="3"/>
  <c r="BR152" i="3"/>
  <c r="BA84" i="3"/>
  <c r="BT49" i="3"/>
  <c r="CC135" i="3"/>
  <c r="BX127" i="3"/>
  <c r="BI128" i="3"/>
  <c r="AW85" i="3"/>
  <c r="R71" i="3"/>
  <c r="L47" i="3"/>
  <c r="AB139" i="3"/>
  <c r="CC120" i="3"/>
  <c r="AK121" i="3"/>
  <c r="Y22" i="3"/>
  <c r="G42" i="3"/>
  <c r="BT53" i="3"/>
  <c r="AB122" i="3"/>
  <c r="BA53" i="3"/>
  <c r="CC162" i="3"/>
  <c r="BC84" i="3"/>
  <c r="BA64" i="3"/>
  <c r="CC112" i="3"/>
  <c r="CC37" i="3"/>
  <c r="AH71" i="3"/>
  <c r="H137" i="3"/>
  <c r="AP130" i="3"/>
  <c r="L137" i="3"/>
  <c r="BA34" i="3"/>
  <c r="BN49" i="3"/>
  <c r="BH32" i="3"/>
  <c r="AZ81" i="3"/>
  <c r="AI130" i="3"/>
  <c r="CC115" i="3"/>
  <c r="BL63" i="3"/>
  <c r="AI99" i="3"/>
  <c r="CA26" i="3"/>
  <c r="V106" i="3"/>
  <c r="AZ91" i="3"/>
  <c r="F91" i="3"/>
  <c r="BT25" i="3"/>
  <c r="BJ93" i="3"/>
  <c r="BL48" i="3"/>
  <c r="AB74" i="3"/>
  <c r="AW119" i="3"/>
  <c r="AT19" i="3"/>
  <c r="BU131" i="3"/>
  <c r="AW8" i="3"/>
  <c r="AT128" i="3"/>
  <c r="BL74" i="3"/>
  <c r="AI32" i="3"/>
  <c r="BN70" i="3"/>
  <c r="CB130" i="3"/>
  <c r="AZ146" i="3"/>
  <c r="BX39" i="3"/>
  <c r="W135" i="3"/>
  <c r="BY29" i="3"/>
  <c r="AG133" i="3"/>
  <c r="G36" i="3"/>
  <c r="BT130" i="3"/>
  <c r="BJ156" i="3"/>
  <c r="AW128" i="3"/>
  <c r="AW138" i="3"/>
  <c r="S77" i="3"/>
  <c r="AT77" i="3"/>
  <c r="S92" i="3"/>
  <c r="AT147" i="3"/>
  <c r="AT96" i="3"/>
  <c r="AW26" i="3"/>
  <c r="BJ160" i="3"/>
  <c r="AJ70" i="3"/>
  <c r="AB30" i="3"/>
  <c r="AW34" i="3"/>
  <c r="BI13" i="3"/>
  <c r="BT140" i="3"/>
  <c r="BX32" i="3"/>
  <c r="AW31" i="3"/>
  <c r="CB98" i="3"/>
  <c r="AY26" i="3"/>
  <c r="BI78" i="3"/>
  <c r="Z103" i="3"/>
  <c r="V103" i="3"/>
  <c r="BB120" i="3"/>
  <c r="CB78" i="3"/>
  <c r="AW115" i="3"/>
  <c r="AT86" i="3"/>
  <c r="S110" i="3"/>
  <c r="BU66" i="3"/>
  <c r="AT32" i="3"/>
  <c r="BX140" i="3"/>
  <c r="BB130" i="3"/>
  <c r="AI53" i="3"/>
  <c r="AI96" i="3"/>
  <c r="BL156" i="3"/>
  <c r="BX47" i="3"/>
  <c r="BH146" i="3"/>
  <c r="R14" i="3"/>
  <c r="BT11" i="3"/>
  <c r="BN28" i="3"/>
  <c r="AL37" i="3"/>
  <c r="BZ25" i="3"/>
  <c r="BN86" i="3"/>
  <c r="W34" i="3"/>
  <c r="W29" i="3"/>
  <c r="BL25" i="3"/>
  <c r="V31" i="3"/>
  <c r="V87" i="3"/>
  <c r="V108" i="3"/>
  <c r="BU161" i="3"/>
  <c r="BU153" i="3"/>
  <c r="BU85" i="3"/>
  <c r="S127" i="3"/>
  <c r="CD121" i="3"/>
  <c r="AB147" i="3"/>
  <c r="BH47" i="3"/>
  <c r="AW19" i="3"/>
  <c r="AI39" i="3"/>
  <c r="AI59" i="3"/>
  <c r="BX10" i="3"/>
  <c r="AJ47" i="3"/>
  <c r="BN96" i="3"/>
  <c r="CC11" i="3"/>
  <c r="BN132" i="3"/>
  <c r="Y131" i="3"/>
  <c r="BX122" i="3"/>
  <c r="G137" i="3"/>
  <c r="AL23" i="3"/>
  <c r="BX143" i="3"/>
  <c r="S149" i="3"/>
  <c r="S106" i="3"/>
  <c r="BU42" i="3"/>
  <c r="AT126" i="3"/>
  <c r="S126" i="3"/>
  <c r="S11" i="3"/>
  <c r="BU126" i="3"/>
  <c r="S65" i="3"/>
  <c r="AB19" i="3"/>
  <c r="BH133" i="3"/>
  <c r="W132" i="3"/>
  <c r="BH77" i="3"/>
  <c r="BX54" i="3"/>
  <c r="BN15" i="3"/>
  <c r="T130" i="3"/>
  <c r="V27" i="3"/>
  <c r="AI91" i="3"/>
  <c r="AB114" i="3"/>
  <c r="BX44" i="3"/>
  <c r="BN115" i="3"/>
  <c r="AX104" i="3"/>
  <c r="AW15" i="3"/>
  <c r="BJ83" i="3"/>
  <c r="G24" i="3"/>
  <c r="BL113" i="3"/>
  <c r="BU47" i="3"/>
  <c r="BU32" i="3"/>
  <c r="S8" i="3"/>
  <c r="AT138" i="3"/>
  <c r="BU156" i="3"/>
  <c r="BU125" i="3"/>
  <c r="BJ42" i="3"/>
  <c r="V119" i="3"/>
  <c r="AD49" i="3"/>
  <c r="G56" i="3"/>
  <c r="AD113" i="3"/>
  <c r="L20" i="3"/>
  <c r="BN53" i="3"/>
  <c r="BX126" i="3"/>
  <c r="AB132" i="3"/>
  <c r="BT103" i="3"/>
  <c r="K78" i="3"/>
  <c r="BH10" i="3"/>
  <c r="BT122" i="3"/>
  <c r="BJ133" i="3"/>
  <c r="Z20" i="3"/>
  <c r="BX18" i="3"/>
  <c r="BU157" i="3"/>
  <c r="S25" i="3"/>
  <c r="AT58" i="3"/>
  <c r="BX154" i="3"/>
  <c r="S101" i="3"/>
  <c r="BU113" i="3"/>
  <c r="BU34" i="3"/>
  <c r="BH111" i="3"/>
  <c r="F88" i="3"/>
  <c r="W41" i="3"/>
  <c r="V70" i="3"/>
  <c r="BT39" i="3"/>
  <c r="AI54" i="3"/>
  <c r="BX67" i="3"/>
  <c r="V135" i="3"/>
  <c r="BH87" i="3"/>
  <c r="L34" i="3"/>
  <c r="AJ122" i="3"/>
  <c r="CC156" i="3"/>
  <c r="V126" i="3"/>
  <c r="CB83" i="3"/>
  <c r="BH41" i="3"/>
  <c r="AW148" i="3"/>
  <c r="AT84" i="3"/>
  <c r="S84" i="3"/>
  <c r="S93" i="3"/>
  <c r="AT125" i="3"/>
  <c r="AT137" i="3"/>
  <c r="BU90" i="3"/>
  <c r="S45" i="3"/>
  <c r="S38" i="3"/>
  <c r="N25" i="3"/>
  <c r="CA18" i="3"/>
  <c r="BO23" i="3"/>
  <c r="AH77" i="3"/>
  <c r="BI77" i="3"/>
  <c r="AR109" i="3"/>
  <c r="W104" i="3"/>
  <c r="BJ132" i="3"/>
  <c r="U49" i="3"/>
  <c r="Y121" i="3"/>
  <c r="CF51" i="3"/>
  <c r="BN80" i="3"/>
  <c r="I55" i="3"/>
  <c r="Y94" i="3"/>
  <c r="BJ135" i="3"/>
  <c r="BJ139" i="3"/>
  <c r="AY126" i="3"/>
  <c r="F49" i="3"/>
  <c r="BI31" i="3"/>
  <c r="CD128" i="3"/>
  <c r="BY99" i="3"/>
  <c r="CC23" i="3"/>
  <c r="R72" i="3"/>
  <c r="BJ153" i="3"/>
  <c r="AI149" i="3"/>
  <c r="BZ17" i="3"/>
  <c r="BU129" i="3"/>
  <c r="BE21" i="3"/>
  <c r="AD54" i="3"/>
  <c r="AJ13" i="3"/>
  <c r="AZ105" i="3"/>
  <c r="BH134" i="3"/>
  <c r="G21" i="3"/>
  <c r="F101" i="3"/>
  <c r="BT21" i="3"/>
  <c r="F63" i="3"/>
  <c r="BZ119" i="3"/>
  <c r="AX62" i="3"/>
  <c r="AD145" i="3"/>
  <c r="CC109" i="3"/>
  <c r="BB76" i="3"/>
  <c r="BZ59" i="3"/>
  <c r="BA57" i="3"/>
  <c r="BL19" i="3"/>
  <c r="CF124" i="3"/>
  <c r="CD89" i="3"/>
  <c r="BZ106" i="3"/>
  <c r="AG71" i="3"/>
  <c r="BH56" i="3"/>
  <c r="R147" i="3"/>
  <c r="CB141" i="3"/>
  <c r="AY135" i="3"/>
  <c r="BL31" i="3"/>
  <c r="AD13" i="3"/>
  <c r="V54" i="3"/>
  <c r="CB95" i="3"/>
  <c r="AZ117" i="3"/>
  <c r="BJ56" i="3"/>
  <c r="AI57" i="3"/>
  <c r="W134" i="3"/>
  <c r="AL88" i="3"/>
  <c r="AZ62" i="3"/>
  <c r="BN109" i="3"/>
  <c r="R40" i="3"/>
  <c r="CC48" i="3"/>
  <c r="F23" i="3"/>
  <c r="BH108" i="3"/>
  <c r="AZ46" i="3"/>
  <c r="CB27" i="3"/>
  <c r="BN147" i="3"/>
  <c r="BN97" i="3"/>
  <c r="R82" i="3"/>
  <c r="BJ121" i="3"/>
  <c r="G52" i="3"/>
  <c r="Z150" i="3"/>
  <c r="BN139" i="3"/>
  <c r="W138" i="3"/>
  <c r="F59" i="3"/>
  <c r="BB96" i="3"/>
  <c r="Z28" i="3"/>
  <c r="R76" i="3"/>
  <c r="CD66" i="3"/>
  <c r="V63" i="3"/>
  <c r="BL91" i="3"/>
  <c r="AW135" i="3"/>
  <c r="CB56" i="3"/>
  <c r="BX101" i="3"/>
  <c r="CB47" i="3"/>
  <c r="BB75" i="3"/>
  <c r="AB115" i="3"/>
  <c r="BN113" i="3"/>
  <c r="BU162" i="3"/>
  <c r="S46" i="3"/>
  <c r="AT115" i="3"/>
  <c r="AT102" i="3"/>
  <c r="S95" i="3"/>
  <c r="F132" i="3"/>
  <c r="BN38" i="3"/>
  <c r="AZ36" i="3"/>
  <c r="AB59" i="3"/>
  <c r="BB119" i="3"/>
  <c r="BN126" i="3"/>
  <c r="BJ45" i="3"/>
  <c r="L108" i="3"/>
  <c r="AI134" i="3"/>
  <c r="F84" i="3"/>
  <c r="CB94" i="3"/>
  <c r="V13" i="3"/>
  <c r="AT45" i="3"/>
  <c r="BU35" i="3"/>
  <c r="AT53" i="3"/>
  <c r="BU155" i="3"/>
  <c r="BU127" i="3"/>
  <c r="BU108" i="3"/>
  <c r="BU150" i="3"/>
  <c r="V46" i="3"/>
  <c r="BK122" i="3"/>
  <c r="BL162" i="3"/>
  <c r="AW27" i="3"/>
  <c r="AD108" i="3"/>
  <c r="CD127" i="3"/>
  <c r="BX80" i="3"/>
  <c r="V143" i="3"/>
  <c r="CD35" i="3"/>
  <c r="BT124" i="3"/>
  <c r="BJ25" i="3"/>
  <c r="BT76" i="3"/>
  <c r="AW73" i="3"/>
  <c r="Z38" i="3"/>
  <c r="BN73" i="3"/>
  <c r="AW45" i="3"/>
  <c r="AT122" i="3"/>
  <c r="V8" i="3"/>
  <c r="AW146" i="3"/>
  <c r="S103" i="3"/>
  <c r="BU73" i="3"/>
  <c r="BH65" i="3"/>
  <c r="BX162" i="3"/>
  <c r="BH45" i="3"/>
  <c r="BT65" i="3"/>
  <c r="AL24" i="3"/>
  <c r="F94" i="3"/>
  <c r="BA44" i="3"/>
  <c r="AW74" i="3"/>
  <c r="AD51" i="3"/>
  <c r="BN137" i="3"/>
  <c r="AD20" i="3"/>
  <c r="BH153" i="3"/>
  <c r="BZ41" i="3"/>
  <c r="BT138" i="3"/>
  <c r="AI150" i="3"/>
  <c r="AW90" i="3"/>
  <c r="BU146" i="3"/>
  <c r="AT33" i="3"/>
  <c r="S33" i="3"/>
  <c r="AT87" i="3"/>
  <c r="S135" i="3"/>
  <c r="BN24" i="3"/>
  <c r="X145" i="3"/>
  <c r="AI132" i="3"/>
  <c r="BB89" i="3"/>
  <c r="V142" i="3"/>
  <c r="F141" i="3"/>
  <c r="BJ54" i="3"/>
  <c r="BX110" i="3"/>
  <c r="AD44" i="3"/>
  <c r="G110" i="3"/>
  <c r="CD22" i="3"/>
  <c r="BL116" i="3"/>
  <c r="AW100" i="3"/>
  <c r="BK9" i="3"/>
  <c r="F61" i="3"/>
  <c r="BL105" i="3"/>
  <c r="S75" i="3"/>
  <c r="BU8" i="3"/>
  <c r="BU22" i="3"/>
  <c r="BU67" i="3"/>
  <c r="S81" i="3"/>
  <c r="AT83" i="3"/>
  <c r="BU121" i="3"/>
  <c r="BU70" i="3"/>
  <c r="V117" i="3"/>
  <c r="BN61" i="3"/>
  <c r="AJ9" i="3"/>
  <c r="Y71" i="3"/>
  <c r="BX159" i="3"/>
  <c r="BY159" i="3"/>
  <c r="BX75" i="3"/>
  <c r="BB148" i="3"/>
  <c r="AI14" i="3"/>
  <c r="V118" i="3"/>
  <c r="BJ147" i="3"/>
  <c r="CD94" i="3"/>
  <c r="BD61" i="3"/>
  <c r="CB116" i="3"/>
  <c r="BL138" i="3"/>
  <c r="BX104" i="3"/>
  <c r="S32" i="3"/>
  <c r="AT100" i="3"/>
  <c r="AT133" i="3"/>
  <c r="V83" i="3"/>
  <c r="S113" i="3"/>
  <c r="BU116" i="3"/>
  <c r="AZ69" i="3"/>
  <c r="AW114" i="3"/>
  <c r="BJ51" i="3"/>
  <c r="AW14" i="3"/>
  <c r="BL139" i="3"/>
  <c r="BB34" i="3"/>
  <c r="BH98" i="3"/>
  <c r="AW131" i="3"/>
  <c r="AJ28" i="3"/>
  <c r="AR49" i="3"/>
  <c r="CC98" i="3"/>
  <c r="V93" i="3"/>
  <c r="CB92" i="3"/>
  <c r="BH46" i="3"/>
  <c r="BX73" i="3"/>
  <c r="BU107" i="3"/>
  <c r="AT39" i="3"/>
  <c r="AT91" i="3"/>
  <c r="BU57" i="3"/>
  <c r="S26" i="3"/>
  <c r="AT106" i="3"/>
  <c r="AT25" i="3"/>
  <c r="BY26" i="3"/>
  <c r="G61" i="3"/>
  <c r="L122" i="3"/>
  <c r="AW95" i="3"/>
  <c r="CD83" i="3"/>
  <c r="AB111" i="3"/>
  <c r="V97" i="3"/>
  <c r="AY93" i="3"/>
  <c r="BZ144" i="3"/>
  <c r="BB50" i="3"/>
  <c r="CB159" i="3"/>
  <c r="BH76" i="3"/>
  <c r="V10" i="3"/>
  <c r="BN162" i="3"/>
  <c r="AX150" i="3"/>
  <c r="BX31" i="3"/>
  <c r="S19" i="3"/>
  <c r="S141" i="3"/>
  <c r="AT134" i="3"/>
  <c r="AW108" i="3"/>
  <c r="AT121" i="3"/>
  <c r="S31" i="3"/>
  <c r="BU38" i="3"/>
  <c r="BU96" i="3"/>
  <c r="O139" i="3"/>
  <c r="AN122" i="3"/>
  <c r="BY144" i="3"/>
  <c r="BS36" i="3"/>
  <c r="BC91" i="3"/>
  <c r="BD19" i="3"/>
  <c r="BD24" i="3"/>
  <c r="AZ104" i="3"/>
  <c r="CF116" i="3"/>
  <c r="AN146" i="3"/>
  <c r="BJ40" i="3"/>
  <c r="M112" i="3"/>
  <c r="CF134" i="3"/>
  <c r="Q36" i="3"/>
  <c r="BI87" i="3"/>
  <c r="Z134" i="3"/>
  <c r="CD102" i="3"/>
  <c r="G37" i="3"/>
  <c r="BX61" i="3"/>
  <c r="V11" i="3"/>
  <c r="AJ138" i="3"/>
  <c r="BJ129" i="3"/>
  <c r="AI127" i="3"/>
  <c r="Z123" i="3"/>
  <c r="CC29" i="3"/>
  <c r="L40" i="3"/>
  <c r="BY15" i="3"/>
  <c r="BR130" i="3"/>
  <c r="BZ112" i="3"/>
  <c r="M122" i="3"/>
  <c r="BA93" i="3"/>
  <c r="CC88" i="3"/>
  <c r="BJ146" i="3"/>
  <c r="AB44" i="3"/>
  <c r="CB38" i="3"/>
  <c r="BH25" i="3"/>
  <c r="I150" i="3"/>
  <c r="BN57" i="3"/>
  <c r="BR36" i="3"/>
  <c r="AK122" i="3"/>
  <c r="X41" i="3"/>
  <c r="AI95" i="3"/>
  <c r="AB41" i="3"/>
  <c r="BB124" i="3"/>
  <c r="AB94" i="3"/>
  <c r="BJ15" i="3"/>
  <c r="CB161" i="3"/>
  <c r="BY86" i="3"/>
  <c r="F20" i="3"/>
  <c r="AJ69" i="3"/>
  <c r="BJ95" i="3"/>
  <c r="AZ12" i="3"/>
  <c r="BT116" i="3"/>
  <c r="M127" i="3"/>
  <c r="BZ158" i="3"/>
  <c r="CB118" i="3"/>
  <c r="BQ49" i="3"/>
  <c r="AZ37" i="3"/>
  <c r="BA70" i="3"/>
  <c r="AJ65" i="3"/>
  <c r="BA111" i="3"/>
  <c r="L116" i="3"/>
  <c r="AB88" i="3"/>
  <c r="AG115" i="3"/>
  <c r="BJ66" i="3"/>
  <c r="AZ118" i="3"/>
  <c r="AZ15" i="3"/>
  <c r="BL82" i="3"/>
  <c r="BJ10" i="3"/>
  <c r="F38" i="3"/>
  <c r="BL45" i="3"/>
  <c r="BN140" i="3"/>
  <c r="BN76" i="3"/>
  <c r="BA16" i="3"/>
  <c r="BJ101" i="3"/>
  <c r="CD81" i="3"/>
  <c r="BJ29" i="3"/>
  <c r="H65" i="3"/>
  <c r="BJ20" i="3"/>
  <c r="AB20" i="3"/>
  <c r="BH144" i="3"/>
  <c r="AL36" i="3"/>
  <c r="AI84" i="3"/>
  <c r="AW66" i="3"/>
  <c r="CB89" i="3"/>
  <c r="V123" i="3"/>
  <c r="AJ58" i="3"/>
  <c r="V76" i="3"/>
  <c r="AR9" i="3"/>
  <c r="AW141" i="3"/>
  <c r="AM65" i="3"/>
  <c r="BX102" i="3"/>
  <c r="CC107" i="3"/>
  <c r="AW133" i="3"/>
  <c r="BU19" i="3"/>
  <c r="S42" i="3"/>
  <c r="BU13" i="3"/>
  <c r="BX26" i="3"/>
  <c r="BU102" i="3"/>
  <c r="V149" i="3"/>
  <c r="BA99" i="3"/>
  <c r="BN128" i="3"/>
  <c r="J135" i="3"/>
  <c r="CB105" i="3"/>
  <c r="AW122" i="3"/>
  <c r="R39" i="3"/>
  <c r="V95" i="3"/>
  <c r="L98" i="3"/>
  <c r="T71" i="3"/>
  <c r="AB87" i="3"/>
  <c r="L143" i="3"/>
  <c r="AW50" i="3"/>
  <c r="S35" i="3"/>
  <c r="S86" i="3"/>
  <c r="AT64" i="3"/>
  <c r="AT8" i="3"/>
  <c r="BU111" i="3"/>
  <c r="AT141" i="3"/>
  <c r="AI40" i="3"/>
  <c r="CB111" i="3"/>
  <c r="BH72" i="3"/>
  <c r="AY83" i="3"/>
  <c r="AW75" i="3"/>
  <c r="CB44" i="3"/>
  <c r="F21" i="3"/>
  <c r="BX131" i="3"/>
  <c r="CD39" i="3"/>
  <c r="BL149" i="3"/>
  <c r="BI53" i="3"/>
  <c r="AD88" i="3"/>
  <c r="BL14" i="3"/>
  <c r="V99" i="3"/>
  <c r="BT81" i="3"/>
  <c r="BH138" i="3"/>
  <c r="BH92" i="3"/>
  <c r="AT66" i="3"/>
  <c r="BU120" i="3"/>
  <c r="S57" i="3"/>
  <c r="S119" i="3"/>
  <c r="AT34" i="3"/>
  <c r="AI77" i="3"/>
  <c r="V56" i="3"/>
  <c r="BA12" i="3"/>
  <c r="AW84" i="3"/>
  <c r="BZ160" i="3"/>
  <c r="BL27" i="3"/>
  <c r="Y108" i="3"/>
  <c r="V34" i="3"/>
  <c r="BT95" i="3"/>
  <c r="AI66" i="3"/>
  <c r="AT61" i="3"/>
  <c r="CB125" i="3"/>
  <c r="V39" i="3"/>
  <c r="BN39" i="3"/>
  <c r="AW120" i="3"/>
  <c r="S54" i="3"/>
  <c r="BU110" i="3"/>
  <c r="AT117" i="3"/>
  <c r="S66" i="3"/>
  <c r="AT43" i="3"/>
  <c r="AW113" i="3"/>
  <c r="BA122" i="3"/>
  <c r="BH116" i="3"/>
  <c r="BL92" i="3"/>
  <c r="V116" i="3"/>
  <c r="W21" i="3"/>
  <c r="BT54" i="3"/>
  <c r="BX160" i="3"/>
  <c r="BA125" i="3"/>
  <c r="BB77" i="3"/>
  <c r="AW10" i="3"/>
  <c r="BZ33" i="3"/>
  <c r="BZ52" i="3"/>
  <c r="CB154" i="3"/>
  <c r="L148" i="3"/>
  <c r="BT56" i="3"/>
  <c r="V133" i="3"/>
  <c r="S90" i="3"/>
  <c r="BU101" i="3"/>
  <c r="AW83" i="3"/>
  <c r="BU138" i="3"/>
  <c r="S146" i="3"/>
  <c r="AT146" i="3"/>
  <c r="AT127" i="3"/>
  <c r="AX144" i="3"/>
  <c r="AM19" i="3"/>
  <c r="AN67" i="3"/>
  <c r="R93" i="3"/>
  <c r="J91" i="3"/>
  <c r="AG135" i="3"/>
  <c r="BY62" i="3"/>
  <c r="BT66" i="3"/>
  <c r="BZ34" i="3"/>
  <c r="BL40" i="3"/>
  <c r="BC69" i="3"/>
  <c r="F123" i="3"/>
  <c r="P24" i="3"/>
  <c r="L115" i="3"/>
  <c r="BJ77" i="3"/>
  <c r="AY19" i="3"/>
  <c r="Z67" i="3"/>
  <c r="Z139" i="3"/>
  <c r="AX32" i="3"/>
  <c r="AD46" i="3"/>
  <c r="R26" i="3"/>
  <c r="M146" i="3"/>
  <c r="AZ68" i="3"/>
  <c r="BB66" i="3"/>
  <c r="BC70" i="3"/>
  <c r="AZ121" i="3"/>
  <c r="AA121" i="3"/>
  <c r="AY122" i="3"/>
  <c r="BY111" i="3"/>
  <c r="R142" i="3"/>
  <c r="BH61" i="3"/>
  <c r="AX47" i="3"/>
  <c r="BZ62" i="3"/>
  <c r="CC72" i="3"/>
  <c r="BT152" i="3"/>
  <c r="Z105" i="3"/>
  <c r="L132" i="3"/>
  <c r="R64" i="3"/>
  <c r="BT154" i="3"/>
  <c r="F76" i="3"/>
  <c r="AY48" i="3"/>
  <c r="CC40" i="3"/>
  <c r="T145" i="3"/>
  <c r="AB65" i="3"/>
  <c r="AB69" i="3"/>
  <c r="BH117" i="3"/>
  <c r="AB117" i="3"/>
  <c r="BL115" i="3"/>
  <c r="CD145" i="3"/>
  <c r="BD66" i="3"/>
  <c r="BA112" i="3"/>
  <c r="BT106" i="3"/>
  <c r="BB109" i="3"/>
  <c r="AL52" i="3"/>
  <c r="AI140" i="3"/>
  <c r="Z143" i="3"/>
  <c r="CF125" i="3"/>
  <c r="L150" i="3"/>
  <c r="L66" i="3"/>
  <c r="BI25" i="3"/>
  <c r="R131" i="3"/>
  <c r="BT82" i="3"/>
  <c r="BB56" i="3"/>
  <c r="F82" i="3"/>
  <c r="W116" i="3"/>
  <c r="W59" i="3"/>
  <c r="AJ126" i="3"/>
  <c r="Y147" i="3"/>
  <c r="BY109" i="3"/>
  <c r="BY41" i="3"/>
  <c r="F77" i="3"/>
  <c r="BC51" i="3"/>
  <c r="F130" i="3"/>
  <c r="W52" i="3"/>
  <c r="AD133" i="3"/>
  <c r="CB131" i="3"/>
  <c r="BN101" i="3"/>
  <c r="K17" i="3"/>
  <c r="AW127" i="3"/>
  <c r="BL38" i="3"/>
  <c r="AD126" i="3"/>
  <c r="AJ35" i="3"/>
  <c r="BY96" i="3"/>
  <c r="BN146" i="3"/>
  <c r="V67" i="3"/>
  <c r="CF59" i="3"/>
  <c r="L28" i="3"/>
  <c r="BT149" i="3"/>
  <c r="CD122" i="3"/>
  <c r="AI34" i="3"/>
  <c r="BX147" i="3"/>
  <c r="AT42" i="3"/>
  <c r="BU69" i="3"/>
  <c r="BU112" i="3"/>
  <c r="S108" i="3"/>
  <c r="BU12" i="3"/>
  <c r="CB69" i="3"/>
  <c r="BB114" i="3"/>
  <c r="AW110" i="3"/>
  <c r="L131" i="3"/>
  <c r="CB128" i="3"/>
  <c r="V91" i="3"/>
  <c r="BA108" i="3"/>
  <c r="BZ22" i="3"/>
  <c r="CB149" i="3"/>
  <c r="V74" i="3"/>
  <c r="BB52" i="3"/>
  <c r="AT37" i="3"/>
  <c r="AW125" i="3"/>
  <c r="BU122" i="3"/>
  <c r="AT57" i="3"/>
  <c r="AW41" i="3"/>
  <c r="S94" i="3"/>
  <c r="AT114" i="3"/>
  <c r="BU29" i="3"/>
  <c r="AW116" i="3"/>
  <c r="BH71" i="3"/>
  <c r="BB118" i="3"/>
  <c r="R118" i="3"/>
  <c r="V14" i="3"/>
  <c r="BH140" i="3"/>
  <c r="F10" i="3"/>
  <c r="BX100" i="3"/>
  <c r="R30" i="3"/>
  <c r="BB146" i="3"/>
  <c r="BX42" i="3"/>
  <c r="CD15" i="3"/>
  <c r="AB63" i="3"/>
  <c r="BJ63" i="3"/>
  <c r="BH67" i="3"/>
  <c r="BN119" i="3"/>
  <c r="V102" i="3"/>
  <c r="BU105" i="3"/>
  <c r="AT143" i="3"/>
  <c r="AT63" i="3"/>
  <c r="AT41" i="3"/>
  <c r="S139" i="3"/>
  <c r="AI50" i="3"/>
  <c r="BJ149" i="3"/>
  <c r="AB38" i="3"/>
  <c r="AW25" i="3"/>
  <c r="AB47" i="3"/>
  <c r="BT90" i="3"/>
  <c r="AW136" i="3"/>
  <c r="F43" i="3"/>
  <c r="CB103" i="3"/>
  <c r="W27" i="3"/>
  <c r="BH150" i="3"/>
  <c r="BL111" i="3"/>
  <c r="BX20" i="3"/>
  <c r="M84" i="3"/>
  <c r="Z140" i="3"/>
  <c r="V29" i="3"/>
  <c r="S122" i="3"/>
  <c r="BU48" i="3"/>
  <c r="AT56" i="3"/>
  <c r="AT99" i="3"/>
  <c r="S99" i="3"/>
  <c r="G128" i="3"/>
  <c r="T61" i="3"/>
  <c r="G92" i="3"/>
  <c r="AM96" i="3"/>
  <c r="V111" i="3"/>
  <c r="BN99" i="3"/>
  <c r="BI147" i="3"/>
  <c r="AJ125" i="3"/>
  <c r="BH156" i="3"/>
  <c r="BN100" i="3"/>
  <c r="AZ71" i="3"/>
  <c r="R101" i="3"/>
  <c r="AD47" i="3"/>
  <c r="BD88" i="3"/>
  <c r="V42" i="3"/>
  <c r="AW38" i="3"/>
  <c r="AT46" i="3"/>
  <c r="BU33" i="3"/>
  <c r="BU74" i="3"/>
  <c r="BU87" i="3"/>
  <c r="AT35" i="3"/>
  <c r="BU139" i="3"/>
  <c r="BZ149" i="3"/>
  <c r="AJ121" i="3"/>
  <c r="AG61" i="3"/>
  <c r="BY91" i="3"/>
  <c r="F98" i="3"/>
  <c r="I35" i="3"/>
  <c r="BZ120" i="3"/>
  <c r="AW54" i="3"/>
  <c r="AD74" i="3"/>
  <c r="F143" i="3"/>
  <c r="CC157" i="3"/>
  <c r="H75" i="3"/>
  <c r="BI10" i="3"/>
  <c r="BN19" i="3"/>
  <c r="AZ138" i="3"/>
  <c r="BY13" i="3"/>
  <c r="AI33" i="3"/>
  <c r="AI51" i="3"/>
  <c r="BT68" i="3"/>
  <c r="L52" i="3"/>
  <c r="BA107" i="3"/>
  <c r="CB82" i="3"/>
  <c r="AG74" i="3"/>
  <c r="CD82" i="3"/>
  <c r="K71" i="3"/>
  <c r="CB100" i="3"/>
  <c r="BB81" i="3"/>
  <c r="AX52" i="3"/>
  <c r="AB23" i="3"/>
  <c r="AW53" i="3"/>
  <c r="AY123" i="3"/>
  <c r="CB155" i="3"/>
  <c r="AY82" i="3"/>
  <c r="AI137" i="3"/>
  <c r="S83" i="3"/>
  <c r="AT54" i="3"/>
  <c r="BI113" i="3"/>
  <c r="L109" i="3"/>
  <c r="AB83" i="3"/>
  <c r="CC25" i="3"/>
  <c r="AI78" i="3"/>
  <c r="S34" i="3"/>
  <c r="AW140" i="3"/>
  <c r="BK30" i="3"/>
  <c r="BT120" i="3"/>
  <c r="BT92" i="3"/>
  <c r="BH135" i="3"/>
  <c r="Z11" i="3"/>
  <c r="BX86" i="3"/>
  <c r="S121" i="3"/>
  <c r="AT145" i="3"/>
  <c r="BT34" i="3"/>
  <c r="BQ68" i="3"/>
  <c r="BL39" i="3"/>
  <c r="BI16" i="3"/>
  <c r="BB33" i="3"/>
  <c r="AT110" i="3"/>
  <c r="AT67" i="3"/>
  <c r="AB136" i="3"/>
  <c r="CB126" i="3"/>
  <c r="BY97" i="3"/>
  <c r="AS70" i="3"/>
  <c r="CB11" i="3"/>
  <c r="Z77" i="3"/>
  <c r="AT118" i="3"/>
  <c r="AT18" i="3"/>
  <c r="AW57" i="3"/>
  <c r="V65" i="3"/>
  <c r="W133" i="3"/>
  <c r="AI62" i="3"/>
  <c r="BL88" i="3"/>
  <c r="BL102" i="3"/>
  <c r="G71" i="3"/>
  <c r="V127" i="3"/>
  <c r="BJ52" i="3"/>
  <c r="T72" i="3"/>
  <c r="CC31" i="3"/>
  <c r="BI37" i="3"/>
  <c r="R89" i="3"/>
  <c r="BT63" i="3"/>
  <c r="BU62" i="3"/>
  <c r="AT149" i="3"/>
  <c r="BU140" i="3"/>
  <c r="BU148" i="3"/>
  <c r="S107" i="3"/>
  <c r="L99" i="3"/>
  <c r="AY50" i="3"/>
  <c r="CF129" i="3"/>
  <c r="CD91" i="3"/>
  <c r="AI121" i="3"/>
  <c r="AW32" i="3"/>
  <c r="BB111" i="3"/>
  <c r="BX103" i="3"/>
  <c r="AJ87" i="3"/>
  <c r="V101" i="3"/>
  <c r="AB149" i="3"/>
  <c r="BL134" i="3"/>
  <c r="S102" i="3"/>
  <c r="BU30" i="3"/>
  <c r="S28" i="3"/>
  <c r="S143" i="3"/>
  <c r="S62" i="3"/>
  <c r="BN149" i="3"/>
  <c r="BT46" i="3"/>
  <c r="BA146" i="3"/>
  <c r="BH115" i="3"/>
  <c r="L32" i="3"/>
  <c r="V105" i="3"/>
  <c r="AI109" i="3"/>
  <c r="BX139" i="3"/>
  <c r="L72" i="3"/>
  <c r="AY30" i="3"/>
  <c r="AI123" i="3"/>
  <c r="CB123" i="3"/>
  <c r="AT123" i="3"/>
  <c r="BX96" i="3"/>
  <c r="S131" i="3"/>
  <c r="S128" i="3"/>
  <c r="S85" i="3"/>
  <c r="V96" i="3"/>
  <c r="P110" i="3"/>
  <c r="N132" i="3"/>
  <c r="AR112" i="3"/>
  <c r="BP21" i="3"/>
  <c r="BS144" i="3"/>
  <c r="BS136" i="3"/>
  <c r="BM38" i="3"/>
  <c r="Q58" i="3"/>
  <c r="AU53" i="3"/>
  <c r="BP108" i="3"/>
  <c r="AV27" i="3"/>
  <c r="O15" i="3"/>
  <c r="N12" i="3"/>
  <c r="BW11" i="3"/>
  <c r="N76" i="3"/>
  <c r="AQ70" i="3"/>
  <c r="AQ20" i="3"/>
  <c r="AU140" i="3"/>
  <c r="BR122" i="3"/>
  <c r="AQ127" i="3"/>
  <c r="AO42" i="3"/>
  <c r="BP157" i="3"/>
  <c r="T25" i="3"/>
  <c r="AV74" i="3"/>
  <c r="AV63" i="3"/>
  <c r="BS132" i="3"/>
  <c r="BQ67" i="3"/>
  <c r="BW94" i="3"/>
  <c r="BR44" i="3"/>
  <c r="O25" i="3"/>
  <c r="P139" i="3"/>
  <c r="AQ80" i="3"/>
  <c r="U149" i="3"/>
  <c r="BQ19" i="3"/>
  <c r="P12" i="3"/>
  <c r="AR25" i="3"/>
  <c r="U123" i="3"/>
  <c r="O136" i="3"/>
  <c r="AR65" i="3"/>
  <c r="BV158" i="3"/>
  <c r="T26" i="3"/>
  <c r="BW112" i="3"/>
  <c r="O14" i="3"/>
  <c r="BR137" i="3"/>
  <c r="BV44" i="3"/>
  <c r="BP82" i="3"/>
  <c r="BP135" i="3"/>
  <c r="BS93" i="3"/>
  <c r="AO28" i="3"/>
  <c r="Q135" i="3"/>
  <c r="BV90" i="3"/>
  <c r="AP108" i="3"/>
  <c r="BS128" i="3"/>
  <c r="BM120" i="3"/>
  <c r="P32" i="3"/>
  <c r="N105" i="3"/>
  <c r="AR35" i="3"/>
  <c r="Q92" i="3"/>
  <c r="AO27" i="3"/>
  <c r="BM22" i="3"/>
  <c r="AQ136" i="3"/>
  <c r="BP50" i="3"/>
  <c r="AO95" i="3"/>
  <c r="BQ93" i="3"/>
  <c r="U54" i="3"/>
  <c r="N14" i="3"/>
  <c r="BM53" i="3"/>
  <c r="BS150" i="3"/>
  <c r="BW82" i="3"/>
  <c r="BR59" i="3"/>
  <c r="T102" i="3"/>
  <c r="AR56" i="3"/>
  <c r="AQ144" i="3"/>
  <c r="AU143" i="3"/>
  <c r="AO147" i="3"/>
  <c r="BW96" i="3"/>
  <c r="AV128" i="3"/>
  <c r="AV62" i="3"/>
  <c r="Q105" i="3"/>
  <c r="AV117" i="3"/>
  <c r="P48" i="3"/>
  <c r="BQ133" i="3"/>
  <c r="N131" i="3"/>
  <c r="BM57" i="3"/>
  <c r="AU135" i="3"/>
  <c r="BQ63" i="3"/>
  <c r="BQ45" i="3"/>
  <c r="BP162" i="3"/>
  <c r="BQ41" i="3"/>
  <c r="AQ119" i="3"/>
  <c r="BW126" i="3"/>
  <c r="AO114" i="3"/>
  <c r="BS108" i="3"/>
  <c r="N20" i="3"/>
  <c r="BP18" i="3"/>
  <c r="BS44" i="3"/>
  <c r="AR55" i="3"/>
  <c r="BS134" i="3"/>
  <c r="BR158" i="3"/>
  <c r="BV92" i="3"/>
  <c r="BW18" i="3"/>
  <c r="K38" i="3"/>
  <c r="AU62" i="3"/>
  <c r="AU115" i="3"/>
  <c r="BW41" i="3"/>
  <c r="N135" i="3"/>
  <c r="U119" i="3"/>
  <c r="U13" i="3"/>
  <c r="AO47" i="3"/>
  <c r="BP111" i="3"/>
  <c r="BV101" i="3"/>
  <c r="AL115" i="3"/>
  <c r="AV43" i="3"/>
  <c r="AU112" i="3"/>
  <c r="AQ22" i="3"/>
  <c r="BW161" i="3"/>
  <c r="AL20" i="3"/>
  <c r="BQ125" i="3"/>
  <c r="BP137" i="3"/>
  <c r="BS105" i="3"/>
  <c r="AR117" i="3"/>
  <c r="BS66" i="3"/>
  <c r="P21" i="3"/>
  <c r="BP159" i="3"/>
  <c r="AO29" i="3"/>
  <c r="AR140" i="3"/>
  <c r="AU14" i="3"/>
  <c r="AQ15" i="3"/>
  <c r="P94" i="3"/>
  <c r="AO143" i="3"/>
  <c r="U31" i="3"/>
  <c r="AU104" i="3"/>
  <c r="BV133" i="3"/>
  <c r="BW47" i="3"/>
  <c r="Q29" i="3"/>
  <c r="AP132" i="3"/>
  <c r="T127" i="3"/>
  <c r="BR100" i="3"/>
  <c r="AU142" i="3"/>
  <c r="AQ100" i="3"/>
  <c r="AV35" i="3"/>
  <c r="BV162" i="3"/>
  <c r="AU111" i="3"/>
  <c r="BR8" i="3"/>
  <c r="BW150" i="3"/>
  <c r="AQ83" i="3"/>
  <c r="AL148" i="3"/>
  <c r="BW8" i="3"/>
  <c r="AO137" i="3"/>
  <c r="T90" i="3"/>
  <c r="BV31" i="3"/>
  <c r="AQ44" i="3"/>
  <c r="AR58" i="3"/>
  <c r="P93" i="3"/>
  <c r="U126" i="3"/>
  <c r="BQ18" i="3"/>
  <c r="BW139" i="3"/>
  <c r="BP66" i="3"/>
  <c r="AR27" i="3"/>
  <c r="AR82" i="3"/>
  <c r="BP94" i="3"/>
  <c r="U125" i="3"/>
  <c r="AP64" i="3"/>
  <c r="AL149" i="3"/>
  <c r="U27" i="3"/>
  <c r="AV120" i="3"/>
  <c r="BP113" i="3"/>
  <c r="U120" i="3"/>
  <c r="BP155" i="3"/>
  <c r="Q10" i="3"/>
  <c r="P47" i="3"/>
  <c r="BW10" i="3"/>
  <c r="Q95" i="3"/>
  <c r="N64" i="3"/>
  <c r="BS157" i="3"/>
  <c r="AL64" i="3"/>
  <c r="K106" i="3"/>
  <c r="AV64" i="3"/>
  <c r="AL105" i="3"/>
  <c r="AO117" i="3"/>
  <c r="U107" i="3"/>
  <c r="AR131" i="3"/>
  <c r="T42" i="3"/>
  <c r="BS74" i="3"/>
  <c r="BP156" i="3"/>
  <c r="BW67" i="3"/>
  <c r="BV38" i="3"/>
  <c r="BV62" i="3"/>
  <c r="T99" i="3"/>
  <c r="AU95" i="3"/>
  <c r="U94" i="3"/>
  <c r="BR105" i="3"/>
  <c r="AU150" i="3"/>
  <c r="BR57" i="3"/>
  <c r="BW93" i="3"/>
  <c r="Q87" i="3"/>
  <c r="BS82" i="3"/>
  <c r="AV93" i="3"/>
  <c r="BW73" i="3"/>
  <c r="O128" i="3"/>
  <c r="AR100" i="3"/>
  <c r="AP85" i="3"/>
  <c r="P25" i="3"/>
  <c r="BR131" i="3"/>
  <c r="AR70" i="3"/>
  <c r="T21" i="3"/>
  <c r="AL110" i="3"/>
  <c r="AU119" i="3"/>
  <c r="AR83" i="3"/>
  <c r="BW137" i="3"/>
  <c r="O8" i="3"/>
  <c r="N22" i="3"/>
  <c r="AV54" i="3"/>
  <c r="BP63" i="3"/>
  <c r="BS112" i="3"/>
  <c r="AL56" i="3"/>
  <c r="BW30" i="3"/>
  <c r="AU133" i="3"/>
  <c r="U86" i="3"/>
  <c r="BP128" i="3"/>
  <c r="BM8" i="3"/>
  <c r="P91" i="3"/>
  <c r="AR116" i="3"/>
  <c r="U56" i="3"/>
  <c r="AQ105" i="3"/>
  <c r="AU126" i="3"/>
  <c r="P57" i="3"/>
  <c r="AQ74" i="3"/>
  <c r="BV46" i="3"/>
  <c r="AQ140" i="3"/>
  <c r="BS22" i="3"/>
  <c r="BR47" i="3"/>
  <c r="AU63" i="3"/>
  <c r="AR26" i="3"/>
  <c r="N62" i="3"/>
  <c r="AR64" i="3"/>
  <c r="O53" i="3"/>
  <c r="AQ29" i="3"/>
  <c r="K48" i="3"/>
  <c r="AP75" i="3"/>
  <c r="BQ146" i="3"/>
  <c r="AQ84" i="3"/>
  <c r="BQ98" i="3"/>
  <c r="BV153" i="3"/>
  <c r="K83" i="3"/>
  <c r="BM126" i="3"/>
  <c r="BW65" i="3"/>
  <c r="O148" i="3"/>
  <c r="AV137" i="3"/>
  <c r="Y112" i="3"/>
  <c r="CD92" i="3"/>
  <c r="L133" i="3"/>
  <c r="BZ90" i="3"/>
  <c r="Y37" i="3"/>
  <c r="G40" i="3"/>
  <c r="CC80" i="3"/>
  <c r="BQ71" i="3"/>
  <c r="BT105" i="3"/>
  <c r="BJ43" i="3"/>
  <c r="BN131" i="3"/>
  <c r="BL47" i="3"/>
  <c r="F35" i="3"/>
  <c r="AN32" i="3"/>
  <c r="BN159" i="3"/>
  <c r="CB65" i="3"/>
  <c r="BI115" i="3"/>
  <c r="BL157" i="3"/>
  <c r="W87" i="3"/>
  <c r="AB141" i="3"/>
  <c r="BT57" i="3"/>
  <c r="BI33" i="3"/>
  <c r="BZ43" i="3"/>
  <c r="AX122" i="3"/>
  <c r="L139" i="3"/>
  <c r="W69" i="3"/>
  <c r="BN77" i="3"/>
  <c r="BN141" i="3"/>
  <c r="H131" i="3"/>
  <c r="BX56" i="3"/>
  <c r="BH100" i="3"/>
  <c r="BH42" i="3"/>
  <c r="L91" i="3"/>
  <c r="BN91" i="3"/>
  <c r="S30" i="3"/>
  <c r="BU134" i="3"/>
  <c r="AI102" i="3"/>
  <c r="BL101" i="3"/>
  <c r="G146" i="3"/>
  <c r="AW121" i="3"/>
  <c r="AW144" i="3"/>
  <c r="S27" i="3"/>
  <c r="S142" i="3"/>
  <c r="CB25" i="3"/>
  <c r="CD90" i="3"/>
  <c r="CB80" i="3"/>
  <c r="BT119" i="3"/>
  <c r="AT78" i="3"/>
  <c r="K36" i="3"/>
  <c r="AT120" i="3"/>
  <c r="AT85" i="3"/>
  <c r="CC77" i="3"/>
  <c r="AW69" i="3"/>
  <c r="BY16" i="3"/>
  <c r="BK46" i="3"/>
  <c r="L140" i="3"/>
  <c r="AJ127" i="3"/>
  <c r="BX65" i="3"/>
  <c r="S29" i="3"/>
  <c r="CD117" i="3"/>
  <c r="BL144" i="3"/>
  <c r="CC51" i="3"/>
  <c r="G45" i="3"/>
  <c r="BN118" i="3"/>
  <c r="Z135" i="3"/>
  <c r="BU132" i="3"/>
  <c r="S104" i="3"/>
  <c r="S59" i="3"/>
  <c r="S69" i="3"/>
  <c r="BC92" i="3"/>
  <c r="AI113" i="3"/>
  <c r="AD112" i="3"/>
  <c r="BC37" i="3"/>
  <c r="CB67" i="3"/>
  <c r="AB67" i="3"/>
  <c r="BY100" i="3"/>
  <c r="AJ10" i="3"/>
  <c r="BX128" i="3"/>
  <c r="AB123" i="3"/>
  <c r="BX125" i="3"/>
  <c r="S144" i="3"/>
  <c r="AT135" i="3"/>
  <c r="AT38" i="3"/>
  <c r="AT113" i="3"/>
  <c r="AT105" i="3"/>
  <c r="BI8" i="3"/>
  <c r="R49" i="3"/>
  <c r="AB78" i="3"/>
  <c r="BZ127" i="3"/>
  <c r="L50" i="3"/>
  <c r="R16" i="3"/>
  <c r="BN161" i="3"/>
  <c r="BX114" i="3"/>
  <c r="CB132" i="3"/>
  <c r="BX115" i="3"/>
  <c r="AD10" i="3"/>
  <c r="AW117" i="3"/>
  <c r="BU84" i="3"/>
  <c r="V146" i="3"/>
  <c r="BU142" i="3"/>
  <c r="BU137" i="3"/>
  <c r="AT48" i="3"/>
  <c r="BL145" i="3"/>
  <c r="CB85" i="3"/>
  <c r="BH148" i="3"/>
  <c r="J83" i="3"/>
  <c r="AI114" i="3"/>
  <c r="CC111" i="3"/>
  <c r="AB9" i="3"/>
  <c r="BX99" i="3"/>
  <c r="BL90" i="3"/>
  <c r="V44" i="3"/>
  <c r="Y9" i="3"/>
  <c r="V82" i="3"/>
  <c r="BU95" i="3"/>
  <c r="BU103" i="3"/>
  <c r="BU141" i="3"/>
  <c r="S22" i="3"/>
  <c r="AT44" i="3"/>
  <c r="S87" i="3"/>
  <c r="AV107" i="3"/>
  <c r="BR157" i="3"/>
  <c r="T122" i="3"/>
  <c r="U143" i="3"/>
  <c r="BR26" i="3"/>
  <c r="P53" i="3"/>
  <c r="BV67" i="3"/>
  <c r="BW59" i="3"/>
  <c r="BS42" i="3"/>
  <c r="BW103" i="3"/>
  <c r="AU20" i="3"/>
  <c r="O94" i="3"/>
  <c r="AO82" i="3"/>
  <c r="N139" i="3"/>
  <c r="P112" i="3"/>
  <c r="P19" i="3"/>
  <c r="U105" i="3"/>
  <c r="BW56" i="3"/>
  <c r="AO80" i="3"/>
  <c r="N128" i="3"/>
  <c r="BS106" i="3"/>
  <c r="BM110" i="3"/>
  <c r="Q81" i="3"/>
  <c r="BP90" i="3"/>
  <c r="BS122" i="3"/>
  <c r="AV50" i="3"/>
  <c r="K43" i="3"/>
  <c r="O12" i="3"/>
  <c r="BS125" i="3"/>
  <c r="AL48" i="3"/>
  <c r="Q75" i="3"/>
  <c r="U83" i="3"/>
  <c r="BP34" i="3"/>
  <c r="AP125" i="3"/>
  <c r="U25" i="3"/>
  <c r="BQ8" i="3"/>
  <c r="AU87" i="3"/>
  <c r="AU57" i="3"/>
  <c r="BV150" i="3"/>
  <c r="P82" i="3"/>
  <c r="BQ58" i="3"/>
  <c r="BR125" i="3"/>
  <c r="T103" i="3"/>
  <c r="T80" i="3"/>
  <c r="BS32" i="3"/>
  <c r="Q62" i="3"/>
  <c r="BR144" i="3"/>
  <c r="AQ111" i="3"/>
  <c r="K66" i="3"/>
  <c r="BR143" i="3"/>
  <c r="AQ98" i="3"/>
  <c r="BV70" i="3"/>
  <c r="BR153" i="3"/>
  <c r="T45" i="3"/>
  <c r="AO85" i="3"/>
  <c r="U65" i="3"/>
  <c r="K95" i="3"/>
  <c r="AR132" i="3"/>
  <c r="O119" i="3"/>
  <c r="K122" i="3"/>
  <c r="AR74" i="3"/>
  <c r="AL131" i="3"/>
  <c r="AV67" i="3"/>
  <c r="AL116" i="3"/>
  <c r="AO73" i="3"/>
  <c r="AO132" i="3"/>
  <c r="AQ59" i="3"/>
  <c r="T39" i="3"/>
  <c r="AQ77" i="3"/>
  <c r="AU47" i="3"/>
  <c r="AR19" i="3"/>
  <c r="T120" i="3"/>
  <c r="T104" i="3"/>
  <c r="AU102" i="3"/>
  <c r="BP122" i="3"/>
  <c r="AP14" i="3"/>
  <c r="T62" i="3"/>
  <c r="BV131" i="3"/>
  <c r="O75" i="3"/>
  <c r="AU131" i="3"/>
  <c r="U19" i="3"/>
  <c r="BR112" i="3"/>
  <c r="AU64" i="3"/>
  <c r="AQ27" i="3"/>
  <c r="AR119" i="3"/>
  <c r="BP131" i="3"/>
  <c r="O31" i="3"/>
  <c r="BM85" i="3"/>
  <c r="AP41" i="3"/>
  <c r="AR142" i="3"/>
  <c r="Q125" i="3"/>
  <c r="BW106" i="3"/>
  <c r="BQ159" i="3"/>
  <c r="BS153" i="3"/>
  <c r="AV70" i="3"/>
  <c r="AP93" i="3"/>
  <c r="T92" i="3"/>
  <c r="AU100" i="3"/>
  <c r="AU134" i="3"/>
  <c r="BR123" i="3"/>
  <c r="N115" i="3"/>
  <c r="AU103" i="3"/>
  <c r="BR135" i="3"/>
  <c r="AV18" i="3"/>
  <c r="AV10" i="3"/>
  <c r="AR20" i="3"/>
  <c r="BR113" i="3"/>
  <c r="BR33" i="3"/>
  <c r="BR18" i="3"/>
  <c r="AQ33" i="3"/>
  <c r="AO124" i="3"/>
  <c r="AQ122" i="3"/>
  <c r="P64" i="3"/>
  <c r="T27" i="3"/>
  <c r="AR104" i="3"/>
  <c r="AU59" i="3"/>
  <c r="AL118" i="3"/>
  <c r="AP133" i="3"/>
  <c r="K144" i="3"/>
  <c r="AL13" i="3"/>
  <c r="AR144" i="3"/>
  <c r="AP124" i="3"/>
  <c r="AU15" i="3"/>
  <c r="BM127" i="3"/>
  <c r="BW132" i="3"/>
  <c r="AU122" i="3"/>
  <c r="N26" i="3"/>
  <c r="BQ127" i="3"/>
  <c r="AO41" i="3"/>
  <c r="N81" i="3"/>
  <c r="BV73" i="3"/>
  <c r="AV30" i="3"/>
  <c r="AO84" i="3"/>
  <c r="AV102" i="3"/>
  <c r="BR73" i="3"/>
  <c r="P117" i="3"/>
  <c r="AQ123" i="3"/>
  <c r="AQ117" i="3"/>
  <c r="P114" i="3"/>
  <c r="AV136" i="3"/>
  <c r="BS70" i="3"/>
  <c r="AO83" i="3"/>
  <c r="AL58" i="3"/>
  <c r="BP39" i="3"/>
  <c r="BR48" i="3"/>
  <c r="BM64" i="3"/>
  <c r="AP39" i="3"/>
  <c r="BW160" i="3"/>
  <c r="O92" i="3"/>
  <c r="P83" i="3"/>
  <c r="BS84" i="3"/>
  <c r="AV104" i="3"/>
  <c r="AQ26" i="3"/>
  <c r="BS75" i="3"/>
  <c r="Q131" i="3"/>
  <c r="BP65" i="3"/>
  <c r="AU120" i="3"/>
  <c r="P144" i="3"/>
  <c r="AQ96" i="3"/>
  <c r="P103" i="3"/>
  <c r="BW116" i="3"/>
  <c r="P66" i="3"/>
  <c r="AQ58" i="3"/>
  <c r="T118" i="3"/>
  <c r="AO57" i="3"/>
  <c r="N57" i="3"/>
  <c r="Q30" i="3"/>
  <c r="BP57" i="3"/>
  <c r="BW69" i="3"/>
  <c r="N123" i="3"/>
  <c r="BS149" i="3"/>
  <c r="BQ75" i="3"/>
  <c r="T142" i="3"/>
  <c r="AU137" i="3"/>
  <c r="BW134" i="3"/>
  <c r="AQ107" i="3"/>
  <c r="O87" i="3"/>
  <c r="AU13" i="3"/>
  <c r="AP31" i="3"/>
  <c r="AL119" i="3"/>
  <c r="BP25" i="3"/>
  <c r="AV112" i="3"/>
  <c r="BR12" i="3"/>
  <c r="BM90" i="3"/>
  <c r="BP22" i="3"/>
  <c r="BW91" i="3"/>
  <c r="BS28" i="3"/>
  <c r="AQ135" i="3"/>
  <c r="AO101" i="3"/>
  <c r="AO91" i="3"/>
  <c r="AL77" i="3"/>
  <c r="T121" i="3"/>
  <c r="AR102" i="3"/>
  <c r="BP32" i="3"/>
  <c r="AQ66" i="3"/>
  <c r="BV157" i="3"/>
  <c r="BV118" i="3"/>
  <c r="T70" i="3"/>
  <c r="BR20" i="3"/>
  <c r="BV124" i="3"/>
  <c r="Q38" i="3"/>
  <c r="T94" i="3"/>
  <c r="AU106" i="3"/>
  <c r="BP106" i="3"/>
  <c r="BQ139" i="3"/>
  <c r="N55" i="3"/>
  <c r="BM146" i="3"/>
  <c r="BR34" i="3"/>
  <c r="BQ135" i="3"/>
  <c r="AR45" i="3"/>
  <c r="BV112" i="3"/>
  <c r="BR95" i="3"/>
  <c r="BP73" i="3"/>
  <c r="AU107" i="3"/>
  <c r="P92" i="3"/>
  <c r="BV98" i="3"/>
  <c r="AO10" i="3"/>
  <c r="N84" i="3"/>
  <c r="AL100" i="3"/>
  <c r="AQ106" i="3"/>
  <c r="BQ97" i="3"/>
  <c r="BS12" i="3"/>
  <c r="U80" i="3"/>
  <c r="T32" i="3"/>
  <c r="BV121" i="3"/>
  <c r="BP12" i="3"/>
  <c r="N32" i="3"/>
  <c r="AU97" i="3"/>
  <c r="AR50" i="3"/>
  <c r="BQ122" i="3"/>
  <c r="Q54" i="3"/>
  <c r="AP20" i="3"/>
  <c r="Q103" i="3"/>
  <c r="U108" i="3"/>
  <c r="AP111" i="3"/>
  <c r="BM123" i="3"/>
  <c r="AO38" i="3"/>
  <c r="N74" i="3"/>
  <c r="O13" i="3"/>
  <c r="BQ111" i="3"/>
  <c r="Q150" i="3"/>
  <c r="P27" i="3"/>
  <c r="J41" i="3"/>
  <c r="AI125" i="3"/>
  <c r="AQ40" i="3"/>
  <c r="BA104" i="3"/>
  <c r="R65" i="3"/>
  <c r="BN111" i="3"/>
  <c r="L19" i="3"/>
  <c r="Y29" i="3"/>
  <c r="M37" i="3"/>
  <c r="CB58" i="3"/>
  <c r="L27" i="3"/>
  <c r="BT110" i="3"/>
  <c r="BL150" i="3"/>
  <c r="L37" i="3"/>
  <c r="BZ23" i="3"/>
  <c r="BO110" i="3"/>
  <c r="AW143" i="3"/>
  <c r="AY58" i="3"/>
  <c r="BH88" i="3"/>
  <c r="CC91" i="3"/>
  <c r="AZ144" i="3"/>
  <c r="BJ31" i="3"/>
  <c r="G108" i="3"/>
  <c r="CC46" i="3"/>
  <c r="L67" i="3"/>
  <c r="AB90" i="3"/>
  <c r="BD12" i="3"/>
  <c r="Z58" i="3"/>
  <c r="G76" i="3"/>
  <c r="AB96" i="3"/>
  <c r="AT71" i="3"/>
  <c r="BX30" i="3"/>
  <c r="BL97" i="3"/>
  <c r="AB127" i="3"/>
  <c r="S39" i="3"/>
  <c r="S112" i="3"/>
  <c r="L33" i="3"/>
  <c r="AW139" i="3"/>
  <c r="AZ21" i="3"/>
  <c r="BX91" i="3"/>
  <c r="BX59" i="3"/>
  <c r="AT111" i="3"/>
  <c r="S41" i="3"/>
  <c r="AH91" i="3"/>
  <c r="V138" i="3"/>
  <c r="Y18" i="3"/>
  <c r="AD56" i="3"/>
  <c r="AI61" i="3"/>
  <c r="L55" i="3"/>
  <c r="BU83" i="3"/>
  <c r="BU81" i="3"/>
  <c r="BB46" i="3"/>
  <c r="BX94" i="3"/>
  <c r="BX158" i="3"/>
  <c r="W61" i="3"/>
  <c r="CB148" i="3"/>
  <c r="BL8" i="3"/>
  <c r="BU50" i="3"/>
  <c r="AT81" i="3"/>
  <c r="R51" i="3"/>
  <c r="AW67" i="3"/>
  <c r="BB113" i="3"/>
  <c r="BN65" i="3"/>
  <c r="BL71" i="3"/>
  <c r="AZ28" i="3"/>
  <c r="BU136" i="3"/>
  <c r="BU158" i="3"/>
  <c r="AT21" i="3"/>
  <c r="AT10" i="3"/>
  <c r="CC47" i="3"/>
  <c r="AI75" i="3"/>
  <c r="AW109" i="3"/>
  <c r="AB29" i="3"/>
  <c r="BB69" i="3"/>
  <c r="AW13" i="3"/>
  <c r="CC122" i="3"/>
  <c r="AW39" i="3"/>
  <c r="BJ14" i="3"/>
  <c r="BX13" i="3"/>
  <c r="Z52" i="3"/>
  <c r="AW46" i="3"/>
  <c r="BU149" i="3"/>
  <c r="BU160" i="3"/>
  <c r="AT116" i="3"/>
  <c r="AT90" i="3"/>
  <c r="S70" i="3"/>
  <c r="BL122" i="3"/>
  <c r="AZ43" i="3"/>
  <c r="BX33" i="3"/>
  <c r="BT161" i="3"/>
  <c r="Z9" i="3"/>
  <c r="V21" i="3"/>
  <c r="AI80" i="3"/>
  <c r="AW124" i="3"/>
  <c r="AY65" i="3"/>
  <c r="BX45" i="3"/>
  <c r="CB137" i="3"/>
  <c r="BX118" i="3"/>
  <c r="BU20" i="3"/>
  <c r="S132" i="3"/>
  <c r="S124" i="3"/>
  <c r="AT31" i="3"/>
  <c r="BU45" i="3"/>
  <c r="AB45" i="3"/>
  <c r="BT104" i="3"/>
  <c r="AB57" i="3"/>
  <c r="BQ16" i="3"/>
  <c r="AJ19" i="3"/>
  <c r="BX121" i="3"/>
  <c r="BN153" i="3"/>
  <c r="AW134" i="3"/>
  <c r="CB158" i="3"/>
  <c r="BT113" i="3"/>
  <c r="BL51" i="3"/>
  <c r="V48" i="3"/>
  <c r="AT12" i="3"/>
  <c r="AT131" i="3"/>
  <c r="S91" i="3"/>
  <c r="S74" i="3"/>
  <c r="V137" i="3"/>
  <c r="AT75" i="3"/>
  <c r="BW66" i="3"/>
  <c r="P8" i="3"/>
  <c r="BV93" i="3"/>
  <c r="BW48" i="3"/>
  <c r="BV58" i="3"/>
  <c r="BW63" i="3"/>
  <c r="N94" i="3"/>
  <c r="BQ94" i="3"/>
  <c r="O64" i="3"/>
  <c r="P147" i="3"/>
  <c r="P13" i="3"/>
  <c r="AL138" i="3"/>
  <c r="BS62" i="3"/>
  <c r="AQ115" i="3"/>
  <c r="BV96" i="3"/>
  <c r="BS160" i="3"/>
  <c r="U102" i="3"/>
  <c r="N87" i="3"/>
  <c r="AR41" i="3"/>
  <c r="U128" i="3"/>
  <c r="AU22" i="3"/>
  <c r="BQ50" i="3"/>
  <c r="BS38" i="3"/>
  <c r="K86" i="3"/>
  <c r="AQ93" i="3"/>
  <c r="K93" i="3"/>
  <c r="AO66" i="3"/>
  <c r="BP75" i="3"/>
  <c r="AL75" i="3"/>
  <c r="BS46" i="3"/>
  <c r="U135" i="3"/>
  <c r="AO64" i="3"/>
  <c r="AQ125" i="3"/>
  <c r="O121" i="3"/>
  <c r="BS111" i="3"/>
  <c r="P28" i="3"/>
  <c r="BR82" i="3"/>
  <c r="BW54" i="3"/>
  <c r="Q102" i="3"/>
  <c r="AL53" i="3"/>
  <c r="P70" i="3"/>
  <c r="Q76" i="3"/>
  <c r="BP69" i="3"/>
  <c r="O58" i="3"/>
  <c r="BV116" i="3"/>
  <c r="T116" i="3"/>
  <c r="AU148" i="3"/>
  <c r="AU116" i="3"/>
  <c r="T19" i="3"/>
  <c r="P75" i="3"/>
  <c r="U144" i="3"/>
  <c r="AQ31" i="3"/>
  <c r="BP80" i="3"/>
  <c r="N19" i="3"/>
  <c r="BV108" i="3"/>
  <c r="U106" i="3"/>
  <c r="K20" i="3"/>
  <c r="O104" i="3"/>
  <c r="AL107" i="3"/>
  <c r="Q110" i="3"/>
  <c r="AL90" i="3"/>
  <c r="AV42" i="3"/>
  <c r="BV120" i="3"/>
  <c r="K91" i="3"/>
  <c r="BS43" i="3"/>
  <c r="BV113" i="3"/>
  <c r="T47" i="3"/>
  <c r="AO21" i="3"/>
  <c r="Q116" i="3"/>
  <c r="Q55" i="3"/>
  <c r="BV14" i="3"/>
  <c r="BS147" i="3"/>
  <c r="U22" i="3"/>
  <c r="BS19" i="3"/>
  <c r="AQ103" i="3"/>
  <c r="AQ38" i="3"/>
  <c r="P135" i="3"/>
  <c r="P38" i="3"/>
  <c r="BR117" i="3"/>
  <c r="BV56" i="3"/>
  <c r="AL97" i="3"/>
  <c r="T96" i="3"/>
  <c r="N83" i="3"/>
  <c r="O122" i="3"/>
  <c r="AU75" i="3"/>
  <c r="N33" i="3"/>
  <c r="AL47" i="3"/>
  <c r="BP56" i="3"/>
  <c r="AP86" i="3"/>
  <c r="BV34" i="3"/>
  <c r="BP11" i="3"/>
  <c r="BP33" i="3"/>
  <c r="T38" i="3"/>
  <c r="BM96" i="3"/>
  <c r="BW58" i="3"/>
  <c r="AQ95" i="3"/>
  <c r="BR19" i="3"/>
  <c r="BS96" i="3"/>
  <c r="AV33" i="3"/>
  <c r="BS69" i="3"/>
  <c r="AQ97" i="3"/>
  <c r="Q28" i="3"/>
  <c r="AL137" i="3"/>
  <c r="BQ144" i="3"/>
  <c r="T95" i="3"/>
  <c r="AU19" i="3"/>
  <c r="T133" i="3"/>
  <c r="BV19" i="3"/>
  <c r="T86" i="3"/>
  <c r="N127" i="3"/>
  <c r="U134" i="3"/>
  <c r="N80" i="3"/>
  <c r="U111" i="3"/>
  <c r="Q106" i="3"/>
  <c r="AU90" i="3"/>
  <c r="T111" i="3"/>
  <c r="AP48" i="3"/>
  <c r="AP46" i="3"/>
  <c r="K67" i="3"/>
  <c r="BV75" i="3"/>
  <c r="P86" i="3"/>
  <c r="AU91" i="3"/>
  <c r="U30" i="3"/>
  <c r="BR104" i="3"/>
  <c r="P136" i="3"/>
  <c r="T69" i="3"/>
  <c r="AO81" i="3"/>
  <c r="U97" i="3"/>
  <c r="AV15" i="3"/>
  <c r="AR30" i="3"/>
  <c r="BS133" i="3"/>
  <c r="BP10" i="3"/>
  <c r="Q39" i="3"/>
  <c r="BQ35" i="3"/>
  <c r="BP35" i="3"/>
  <c r="AR11" i="3"/>
  <c r="AR42" i="3"/>
  <c r="AO35" i="3"/>
  <c r="AL73" i="3"/>
  <c r="AO125" i="3"/>
  <c r="BV94" i="3"/>
  <c r="AO122" i="3"/>
  <c r="BS33" i="3"/>
  <c r="AR120" i="3"/>
  <c r="N117" i="3"/>
  <c r="AU56" i="3"/>
  <c r="AP117" i="3"/>
  <c r="K119" i="3"/>
  <c r="BQ155" i="3"/>
  <c r="AV144" i="3"/>
  <c r="U137" i="3"/>
  <c r="AL122" i="3"/>
  <c r="T18" i="3"/>
  <c r="BW135" i="3"/>
  <c r="N11" i="3"/>
  <c r="Q67" i="3"/>
  <c r="AR108" i="3"/>
  <c r="BV104" i="3"/>
  <c r="N110" i="3"/>
  <c r="U47" i="3"/>
  <c r="AR138" i="3"/>
  <c r="BR138" i="3"/>
  <c r="AO18" i="3"/>
  <c r="BM34" i="3"/>
  <c r="AQ124" i="3"/>
  <c r="AQ137" i="3"/>
  <c r="AQ45" i="3"/>
  <c r="P41" i="3"/>
  <c r="T126" i="3"/>
  <c r="P132" i="3"/>
  <c r="Q83" i="3"/>
  <c r="BR84" i="3"/>
  <c r="P54" i="3"/>
  <c r="BR87" i="3"/>
  <c r="Q45" i="3"/>
  <c r="BM56" i="3"/>
  <c r="BM70" i="3"/>
  <c r="U85" i="3"/>
  <c r="AP13" i="3"/>
  <c r="BW64" i="3"/>
  <c r="O65" i="3"/>
  <c r="T113" i="3"/>
  <c r="BW85" i="3"/>
  <c r="BR141" i="3"/>
  <c r="P131" i="3"/>
  <c r="BR146" i="3"/>
  <c r="AV26" i="3"/>
  <c r="BM137" i="3"/>
  <c r="BW39" i="3"/>
  <c r="BP107" i="3"/>
  <c r="U93" i="3"/>
  <c r="BP148" i="3"/>
  <c r="BS14" i="3"/>
  <c r="P107" i="3"/>
  <c r="P138" i="3"/>
  <c r="AQ91" i="3"/>
  <c r="BP96" i="3"/>
  <c r="AQ149" i="3"/>
  <c r="AV47" i="3"/>
  <c r="AO19" i="3"/>
  <c r="BQ128" i="3"/>
  <c r="AO100" i="3"/>
  <c r="BP158" i="3"/>
  <c r="BM117" i="3"/>
  <c r="AL126" i="3"/>
  <c r="N97" i="3"/>
  <c r="BQ121" i="3"/>
  <c r="BV135" i="3"/>
  <c r="AL29" i="3"/>
  <c r="BV99" i="3"/>
  <c r="AU27" i="3"/>
  <c r="T33" i="3"/>
  <c r="BS35" i="3"/>
  <c r="T50" i="3"/>
  <c r="BS26" i="3"/>
  <c r="AR113" i="3"/>
  <c r="O35" i="3"/>
  <c r="BS39" i="3"/>
  <c r="O110" i="3"/>
  <c r="T117" i="3"/>
  <c r="BS115" i="3"/>
  <c r="AV113" i="3"/>
  <c r="BR43" i="3"/>
  <c r="P31" i="3"/>
  <c r="N146" i="3"/>
  <c r="O144" i="3"/>
  <c r="AV92" i="3"/>
  <c r="BW57" i="3"/>
  <c r="N107" i="3"/>
  <c r="AU108" i="3"/>
  <c r="K102" i="3"/>
  <c r="AR31" i="3"/>
  <c r="U73" i="3"/>
  <c r="P104" i="3"/>
  <c r="K142" i="3"/>
  <c r="O63" i="3"/>
  <c r="O42" i="3"/>
  <c r="AO62" i="3"/>
  <c r="BM42" i="3"/>
  <c r="BM91" i="3"/>
  <c r="BM125" i="3"/>
  <c r="AQ87" i="3"/>
  <c r="K105" i="3"/>
  <c r="BP125" i="3"/>
  <c r="AV147" i="3"/>
  <c r="O120" i="3"/>
  <c r="AP120" i="3"/>
  <c r="O80" i="3"/>
  <c r="Q149" i="3"/>
  <c r="O39" i="3"/>
  <c r="BQ108" i="3"/>
  <c r="O91" i="3"/>
  <c r="K147" i="3"/>
  <c r="BM138" i="3"/>
  <c r="K143" i="3"/>
  <c r="AL8" i="3"/>
  <c r="K77" i="3"/>
  <c r="BP141" i="3"/>
  <c r="K76" i="3"/>
  <c r="N99" i="3"/>
  <c r="AP134" i="3"/>
  <c r="BP98" i="3"/>
  <c r="BR134" i="3"/>
  <c r="BQ53" i="3"/>
  <c r="BQ104" i="3"/>
  <c r="AP138" i="3"/>
  <c r="O77" i="3"/>
  <c r="P22" i="3"/>
  <c r="K26" i="3"/>
  <c r="BM44" i="3"/>
  <c r="BM46" i="3"/>
  <c r="AP126" i="3"/>
  <c r="AO77" i="3"/>
  <c r="AV143" i="3"/>
  <c r="O98" i="3"/>
  <c r="BW136" i="3"/>
  <c r="AL106" i="3"/>
  <c r="AL44" i="3"/>
  <c r="O134" i="3"/>
  <c r="AP99" i="3"/>
  <c r="P100" i="3"/>
  <c r="BM95" i="3"/>
  <c r="AL28" i="3"/>
  <c r="O114" i="3"/>
  <c r="BQ143" i="3"/>
  <c r="O131" i="3"/>
  <c r="AQ35" i="3"/>
  <c r="AV13" i="3"/>
  <c r="AL117" i="3"/>
  <c r="AP106" i="3"/>
  <c r="AP105" i="3"/>
  <c r="U124" i="3"/>
  <c r="K123" i="3"/>
  <c r="AL98" i="3"/>
  <c r="BM153" i="3"/>
  <c r="BW108" i="3"/>
  <c r="AL94" i="3"/>
  <c r="AP96" i="3"/>
  <c r="BM99" i="3"/>
  <c r="AP44" i="3"/>
  <c r="BM139" i="3"/>
  <c r="AO25" i="3"/>
  <c r="AP116" i="3"/>
  <c r="AV138" i="3"/>
  <c r="O57" i="3"/>
  <c r="K136" i="3"/>
  <c r="K14" i="3"/>
  <c r="AP121" i="3"/>
  <c r="T43" i="3"/>
  <c r="AP150" i="3"/>
  <c r="BQ136" i="3"/>
  <c r="O73" i="3"/>
  <c r="BP149" i="3"/>
  <c r="AP67" i="3"/>
  <c r="BV66" i="3"/>
  <c r="BM50" i="3"/>
  <c r="P80" i="3"/>
  <c r="AL114" i="3"/>
  <c r="Q20" i="3"/>
  <c r="AO20" i="3"/>
  <c r="AL147" i="3"/>
  <c r="AL33" i="3"/>
  <c r="BS29" i="3"/>
  <c r="BW102" i="3"/>
  <c r="BQ134" i="3"/>
  <c r="U62" i="3"/>
  <c r="BV105" i="3"/>
  <c r="AO141" i="3"/>
  <c r="O32" i="3"/>
  <c r="O47" i="3"/>
  <c r="AR106" i="3"/>
  <c r="BP134" i="3"/>
  <c r="BP41" i="3"/>
  <c r="AR139" i="3"/>
  <c r="P26" i="3"/>
  <c r="T67" i="3"/>
  <c r="BW27" i="3"/>
  <c r="AQ90" i="3"/>
  <c r="AO54" i="3"/>
  <c r="N59" i="3"/>
  <c r="BQ55" i="3"/>
  <c r="K149" i="3"/>
  <c r="BP42" i="3"/>
  <c r="P143" i="3"/>
  <c r="AV133" i="3"/>
  <c r="AU141" i="3"/>
  <c r="BQ141" i="3"/>
  <c r="AO106" i="3"/>
  <c r="BS59" i="3"/>
  <c r="BV147" i="3"/>
  <c r="T8" i="3"/>
  <c r="AQ10" i="3"/>
  <c r="BS142" i="3"/>
  <c r="AU70" i="3"/>
  <c r="BM160" i="3"/>
  <c r="AR93" i="3"/>
  <c r="N48" i="3"/>
  <c r="AR135" i="3"/>
  <c r="T56" i="3"/>
  <c r="AL133" i="3"/>
  <c r="O34" i="3"/>
  <c r="K44" i="3"/>
  <c r="K34" i="3"/>
  <c r="O67" i="3"/>
  <c r="AP29" i="3"/>
  <c r="BR56" i="3"/>
  <c r="BM113" i="3"/>
  <c r="BM15" i="3"/>
  <c r="BQ110" i="3"/>
  <c r="BR93" i="3"/>
  <c r="AQ75" i="3"/>
  <c r="O66" i="3"/>
  <c r="BQ66" i="3"/>
  <c r="U146" i="3"/>
  <c r="K12" i="3"/>
  <c r="AP118" i="3"/>
  <c r="AL55" i="3"/>
  <c r="Q44" i="3"/>
  <c r="BS138" i="3"/>
  <c r="O45" i="3"/>
  <c r="AP81" i="3"/>
  <c r="AP101" i="3"/>
  <c r="T132" i="3"/>
  <c r="BM124" i="3"/>
  <c r="AP92" i="3"/>
  <c r="Q86" i="3"/>
  <c r="O123" i="3"/>
  <c r="BM11" i="3"/>
  <c r="T91" i="3"/>
  <c r="CA38" i="3"/>
  <c r="AZ106" i="3"/>
  <c r="BI133" i="3"/>
  <c r="AY102" i="3"/>
  <c r="AJ17" i="3"/>
  <c r="BH95" i="3"/>
  <c r="F122" i="3"/>
  <c r="CB84" i="3"/>
  <c r="H130" i="3"/>
  <c r="AI30" i="3"/>
  <c r="J122" i="3"/>
  <c r="AI145" i="3"/>
  <c r="G8" i="3"/>
  <c r="AZ124" i="3"/>
  <c r="CC149" i="3"/>
  <c r="AY62" i="3"/>
  <c r="L31" i="3"/>
  <c r="BJ75" i="3"/>
  <c r="Y110" i="3"/>
  <c r="BZ66" i="3"/>
  <c r="R11" i="3"/>
  <c r="F93" i="3"/>
  <c r="BT146" i="3"/>
  <c r="AB110" i="3"/>
  <c r="AB54" i="3"/>
  <c r="AR17" i="3"/>
  <c r="Z74" i="3"/>
  <c r="AZ9" i="3"/>
  <c r="BB115" i="3"/>
  <c r="BX74" i="3"/>
  <c r="BN64" i="3"/>
  <c r="BH132" i="3"/>
  <c r="BX156" i="3"/>
  <c r="AT148" i="3"/>
  <c r="AZ26" i="3"/>
  <c r="V62" i="3"/>
  <c r="BX14" i="3"/>
  <c r="CC90" i="3"/>
  <c r="CC139" i="3"/>
  <c r="BX116" i="3"/>
  <c r="BU119" i="3"/>
  <c r="S18" i="3"/>
  <c r="BX25" i="3"/>
  <c r="BX141" i="3"/>
  <c r="BX95" i="3"/>
  <c r="AI41" i="3"/>
  <c r="CB31" i="3"/>
  <c r="Z23" i="3"/>
  <c r="S118" i="3"/>
  <c r="AT70" i="3"/>
  <c r="AZ92" i="3"/>
  <c r="V124" i="3"/>
  <c r="AW99" i="3"/>
  <c r="R46" i="3"/>
  <c r="BN138" i="3"/>
  <c r="BN124" i="3"/>
  <c r="S97" i="3"/>
  <c r="S67" i="3"/>
  <c r="V77" i="3"/>
  <c r="BX148" i="3"/>
  <c r="BA109" i="3"/>
  <c r="AZ96" i="3"/>
  <c r="BN135" i="3"/>
  <c r="CC42" i="3"/>
  <c r="S44" i="3"/>
  <c r="BU53" i="3"/>
  <c r="S73" i="3"/>
  <c r="S12" i="3"/>
  <c r="AI110" i="3"/>
  <c r="CD153" i="3"/>
  <c r="AW106" i="3"/>
  <c r="BN104" i="3"/>
  <c r="CC119" i="3"/>
  <c r="AW35" i="3"/>
  <c r="AI83" i="3"/>
  <c r="BT74" i="3"/>
  <c r="BI116" i="3"/>
  <c r="V80" i="3"/>
  <c r="BL24" i="3"/>
  <c r="V121" i="3"/>
  <c r="AT92" i="3"/>
  <c r="BU44" i="3"/>
  <c r="V41" i="3"/>
  <c r="S53" i="3"/>
  <c r="S56" i="3"/>
  <c r="H116" i="3"/>
  <c r="BT123" i="3"/>
  <c r="BX161" i="3"/>
  <c r="CC113" i="3"/>
  <c r="BB59" i="3"/>
  <c r="AI10" i="3"/>
  <c r="BT52" i="3"/>
  <c r="Z42" i="3"/>
  <c r="BB141" i="3"/>
  <c r="AB102" i="3"/>
  <c r="BT127" i="3"/>
  <c r="BX58" i="3"/>
  <c r="BX146" i="3"/>
  <c r="AT15" i="3"/>
  <c r="S134" i="3"/>
  <c r="AT62" i="3"/>
  <c r="AT144" i="3"/>
  <c r="BH129" i="3"/>
  <c r="BB53" i="3"/>
  <c r="V134" i="3"/>
  <c r="BB85" i="3"/>
  <c r="BH58" i="3"/>
  <c r="V110" i="3"/>
  <c r="BL81" i="3"/>
  <c r="L51" i="3"/>
  <c r="BB78" i="3"/>
  <c r="BN158" i="3"/>
  <c r="AD21" i="3"/>
  <c r="V20" i="3"/>
  <c r="BU56" i="3"/>
  <c r="BU25" i="3"/>
  <c r="S120" i="3"/>
  <c r="S117" i="3"/>
  <c r="BU75" i="3"/>
  <c r="S76" i="3"/>
  <c r="BW86" i="3"/>
  <c r="N39" i="3"/>
  <c r="AR34" i="3"/>
  <c r="BQ114" i="3"/>
  <c r="Q85" i="3"/>
  <c r="Q122" i="3"/>
  <c r="BR147" i="3"/>
  <c r="BV77" i="3"/>
  <c r="BR156" i="3"/>
  <c r="BV148" i="3"/>
  <c r="N133" i="3"/>
  <c r="T138" i="3"/>
  <c r="AU125" i="3"/>
  <c r="BR133" i="3"/>
  <c r="AV38" i="3"/>
  <c r="BW113" i="3"/>
  <c r="BQ14" i="3"/>
  <c r="AQ56" i="3"/>
  <c r="AV14" i="3"/>
  <c r="P56" i="3"/>
  <c r="AQ85" i="3"/>
  <c r="BR107" i="3"/>
  <c r="BR74" i="3"/>
  <c r="BR121" i="3"/>
  <c r="Q107" i="3"/>
  <c r="AQ39" i="3"/>
  <c r="K113" i="3"/>
  <c r="BS140" i="3"/>
  <c r="N27" i="3"/>
  <c r="O26" i="3"/>
  <c r="BV29" i="3"/>
  <c r="BR96" i="3"/>
  <c r="BP95" i="3"/>
  <c r="AU65" i="3"/>
  <c r="AU99" i="3"/>
  <c r="T134" i="3"/>
  <c r="K53" i="3"/>
  <c r="N73" i="3"/>
  <c r="AR14" i="3"/>
  <c r="BW124" i="3"/>
  <c r="AQ19" i="3"/>
  <c r="AV28" i="3"/>
  <c r="BW141" i="3"/>
  <c r="N111" i="3"/>
  <c r="AO136" i="3"/>
  <c r="N136" i="3"/>
  <c r="AV22" i="3"/>
  <c r="BP136" i="3"/>
  <c r="AO96" i="3"/>
  <c r="Q124" i="3"/>
  <c r="AQ142" i="3"/>
  <c r="BP54" i="3"/>
  <c r="BS41" i="3"/>
  <c r="AP100" i="3"/>
  <c r="N42" i="3"/>
  <c r="BP132" i="3"/>
  <c r="BM114" i="3"/>
  <c r="U43" i="3"/>
  <c r="BP99" i="3"/>
  <c r="BV110" i="3"/>
  <c r="AU149" i="3"/>
  <c r="AU66" i="3"/>
  <c r="Q108" i="3"/>
  <c r="BR46" i="3"/>
  <c r="U66" i="3"/>
  <c r="BR94" i="3"/>
  <c r="AO146" i="3"/>
  <c r="U70" i="3"/>
  <c r="BW80" i="3"/>
  <c r="N149" i="3"/>
  <c r="AO26" i="3"/>
  <c r="AR15" i="3"/>
  <c r="O38" i="3"/>
  <c r="BW75" i="3"/>
  <c r="AV44" i="3"/>
  <c r="U34" i="3"/>
  <c r="K137" i="3"/>
  <c r="U44" i="3"/>
  <c r="BS11" i="3"/>
  <c r="U138" i="3"/>
  <c r="AU34" i="3"/>
  <c r="AV57" i="3"/>
  <c r="BP28" i="3"/>
  <c r="BS47" i="3"/>
  <c r="BR85" i="3"/>
  <c r="AQ34" i="3"/>
  <c r="BQ87" i="3"/>
  <c r="BR86" i="3"/>
  <c r="BQ13" i="3"/>
  <c r="T108" i="3"/>
  <c r="BV59" i="3"/>
  <c r="AU132" i="3"/>
  <c r="AO144" i="3"/>
  <c r="T105" i="3"/>
  <c r="AQ139" i="3"/>
  <c r="BV33" i="3"/>
  <c r="AR69" i="3"/>
  <c r="N29" i="3"/>
  <c r="AO139" i="3"/>
  <c r="BP120" i="3"/>
  <c r="U148" i="3"/>
  <c r="U141" i="3"/>
  <c r="AV125" i="3"/>
  <c r="Q97" i="3"/>
  <c r="AO92" i="3"/>
  <c r="N92" i="3"/>
  <c r="BS55" i="3"/>
  <c r="BP92" i="3"/>
  <c r="BW120" i="3"/>
  <c r="BS114" i="3"/>
  <c r="P84" i="3"/>
  <c r="Q41" i="3"/>
  <c r="AR105" i="3"/>
  <c r="AR91" i="3"/>
  <c r="BR98" i="3"/>
  <c r="BV136" i="3"/>
  <c r="O102" i="3"/>
  <c r="BP117" i="3"/>
  <c r="K63" i="3"/>
  <c r="BR162" i="3"/>
  <c r="U121" i="3"/>
  <c r="N108" i="3"/>
  <c r="T147" i="3"/>
  <c r="BW133" i="3"/>
  <c r="U104" i="3"/>
  <c r="Q34" i="3"/>
  <c r="P125" i="3"/>
  <c r="BP150" i="3"/>
  <c r="AU11" i="3"/>
  <c r="BV115" i="3"/>
  <c r="BQ160" i="3"/>
  <c r="BR124" i="3"/>
  <c r="AU82" i="3"/>
  <c r="BR45" i="3"/>
  <c r="BW29" i="3"/>
  <c r="U29" i="3"/>
  <c r="BQ64" i="3"/>
  <c r="AV29" i="3"/>
  <c r="AR87" i="3"/>
  <c r="K124" i="3"/>
  <c r="AO112" i="3"/>
  <c r="BM66" i="3"/>
  <c r="P67" i="3"/>
  <c r="AQ102" i="3"/>
  <c r="BM119" i="3"/>
  <c r="Q8" i="3"/>
  <c r="BQ85" i="3"/>
  <c r="BS101" i="3"/>
  <c r="BQ157" i="3"/>
  <c r="AO138" i="3"/>
  <c r="O95" i="3"/>
  <c r="BR28" i="3"/>
  <c r="Q18" i="3"/>
  <c r="BM30" i="3"/>
  <c r="T59" i="3"/>
  <c r="BV156" i="3"/>
  <c r="Q15" i="3"/>
  <c r="BW22" i="3"/>
  <c r="U131" i="3"/>
  <c r="BW31" i="3"/>
  <c r="BP58" i="3"/>
  <c r="AL128" i="3"/>
  <c r="U67" i="3"/>
  <c r="AR29" i="3"/>
  <c r="T84" i="3"/>
  <c r="BV80" i="3"/>
  <c r="U41" i="3"/>
  <c r="BV43" i="3"/>
  <c r="AO12" i="3"/>
  <c r="BW35" i="3"/>
  <c r="AV75" i="3"/>
  <c r="AV110" i="3"/>
  <c r="AO76" i="3"/>
  <c r="AV150" i="3"/>
  <c r="O147" i="3"/>
  <c r="AL27" i="3"/>
  <c r="BQ73" i="3"/>
  <c r="AU105" i="3"/>
  <c r="AR110" i="3"/>
  <c r="P46" i="3"/>
  <c r="BR27" i="3"/>
  <c r="BR154" i="3"/>
  <c r="BQ11" i="3"/>
  <c r="P42" i="3"/>
  <c r="BW121" i="3"/>
  <c r="AV148" i="3"/>
  <c r="BW117" i="3"/>
  <c r="BW125" i="3"/>
  <c r="BS56" i="3"/>
  <c r="AQ73" i="3"/>
  <c r="AO59" i="3"/>
  <c r="K56" i="3"/>
  <c r="BV12" i="3"/>
  <c r="K128" i="3"/>
  <c r="Q12" i="3"/>
  <c r="O76" i="3"/>
  <c r="BQ100" i="3"/>
  <c r="BQ106" i="3"/>
  <c r="K18" i="3"/>
  <c r="AL91" i="3"/>
  <c r="BP161" i="3"/>
  <c r="AL15" i="3"/>
  <c r="AV108" i="3"/>
  <c r="T57" i="3"/>
  <c r="T144" i="3"/>
  <c r="AU117" i="3"/>
  <c r="AR62" i="3"/>
  <c r="N126" i="3"/>
  <c r="N58" i="3"/>
  <c r="T76" i="3"/>
  <c r="AL144" i="3"/>
  <c r="AL32" i="3"/>
  <c r="AL59" i="3"/>
  <c r="O113" i="3"/>
  <c r="AP104" i="3"/>
  <c r="AL146" i="3"/>
  <c r="AP82" i="3"/>
  <c r="AU94" i="3"/>
  <c r="AL11" i="3"/>
  <c r="BQ33" i="3"/>
  <c r="AQ118" i="3"/>
  <c r="AR98" i="3"/>
  <c r="O50" i="3"/>
  <c r="O108" i="3"/>
  <c r="AO99" i="3"/>
  <c r="BM135" i="3"/>
  <c r="BQ62" i="3"/>
  <c r="K127" i="3"/>
  <c r="BQ39" i="3"/>
  <c r="BM65" i="3"/>
  <c r="AL108" i="3"/>
  <c r="BM108" i="3"/>
  <c r="O62" i="3"/>
  <c r="O127" i="3"/>
  <c r="K132" i="3"/>
  <c r="BM140" i="3"/>
  <c r="AR92" i="3"/>
  <c r="U136" i="3"/>
  <c r="BQ74" i="3"/>
  <c r="H24" i="3"/>
  <c r="AB53" i="3"/>
  <c r="BY158" i="3"/>
  <c r="F120" i="3"/>
  <c r="H90" i="3"/>
  <c r="Y142" i="3"/>
  <c r="V38" i="3"/>
  <c r="CC153" i="3"/>
  <c r="AJ131" i="3"/>
  <c r="BA24" i="3"/>
  <c r="G85" i="3"/>
  <c r="Q78" i="3"/>
  <c r="BN43" i="3"/>
  <c r="CD125" i="3"/>
  <c r="BZ18" i="3"/>
  <c r="BJ138" i="3"/>
  <c r="V100" i="3"/>
  <c r="CD63" i="3"/>
  <c r="Y26" i="3"/>
  <c r="BB126" i="3"/>
  <c r="Z124" i="3"/>
  <c r="CD44" i="3"/>
  <c r="CC49" i="3"/>
  <c r="CD154" i="3"/>
  <c r="CB113" i="3"/>
  <c r="AI101" i="3"/>
  <c r="AL109" i="3"/>
  <c r="X140" i="3"/>
  <c r="BL120" i="3"/>
  <c r="BZ42" i="3"/>
  <c r="BT13" i="3"/>
  <c r="BL95" i="3"/>
  <c r="BL109" i="3"/>
  <c r="R52" i="3"/>
  <c r="BX138" i="3"/>
  <c r="AT73" i="3"/>
  <c r="BB88" i="3"/>
  <c r="BX106" i="3"/>
  <c r="BN87" i="3"/>
  <c r="BA148" i="3"/>
  <c r="BB116" i="3"/>
  <c r="AT98" i="3"/>
  <c r="V140" i="3"/>
  <c r="S98" i="3"/>
  <c r="G148" i="3"/>
  <c r="L101" i="3"/>
  <c r="BX81" i="3"/>
  <c r="AS24" i="3"/>
  <c r="M86" i="3"/>
  <c r="AW104" i="3"/>
  <c r="BU77" i="3"/>
  <c r="AT55" i="3"/>
  <c r="BB100" i="3"/>
  <c r="BR16" i="3"/>
  <c r="AW81" i="3"/>
  <c r="AW80" i="3"/>
  <c r="V75" i="3"/>
  <c r="AW123" i="3"/>
  <c r="AT80" i="3"/>
  <c r="BU65" i="3"/>
  <c r="BT35" i="3"/>
  <c r="CD34" i="3"/>
  <c r="AW48" i="3"/>
  <c r="BX157" i="3"/>
  <c r="BX133" i="3"/>
  <c r="BX153" i="3"/>
  <c r="BU133" i="3"/>
  <c r="BX41" i="3"/>
  <c r="BU154" i="3"/>
  <c r="BU55" i="3"/>
  <c r="F97" i="3"/>
  <c r="CD19" i="3"/>
  <c r="BX85" i="3"/>
  <c r="BZ32" i="3"/>
  <c r="BB142" i="3"/>
  <c r="AG70" i="3"/>
  <c r="BT134" i="3"/>
  <c r="AI24" i="3"/>
  <c r="BA71" i="3"/>
  <c r="BR40" i="3"/>
  <c r="BB86" i="3"/>
  <c r="BX92" i="3"/>
  <c r="AT94" i="3"/>
  <c r="AW65" i="3"/>
  <c r="BU143" i="3"/>
  <c r="BU118" i="3"/>
  <c r="BX124" i="3"/>
  <c r="AJ102" i="3"/>
  <c r="BX15" i="3"/>
  <c r="CD45" i="3"/>
  <c r="BX69" i="3"/>
  <c r="AB80" i="3"/>
  <c r="CC64" i="3"/>
  <c r="CD53" i="3"/>
  <c r="BT73" i="3"/>
  <c r="AB142" i="3"/>
  <c r="BL65" i="3"/>
  <c r="BX119" i="3"/>
  <c r="AT119" i="3"/>
  <c r="S105" i="3"/>
  <c r="BU18" i="3"/>
  <c r="BU123" i="3"/>
  <c r="BX105" i="3"/>
  <c r="AZ34" i="3"/>
  <c r="BJ97" i="3"/>
  <c r="BX84" i="3"/>
  <c r="BT51" i="3"/>
  <c r="BN37" i="3"/>
  <c r="BH101" i="3"/>
  <c r="AG147" i="3"/>
  <c r="L106" i="3"/>
  <c r="BL133" i="3"/>
  <c r="AI82" i="3"/>
  <c r="BB17" i="3"/>
  <c r="AW18" i="3"/>
  <c r="BU80" i="3"/>
  <c r="S47" i="3"/>
  <c r="S140" i="3"/>
  <c r="BX137" i="3"/>
  <c r="S21" i="3"/>
  <c r="AT150" i="3"/>
  <c r="U100" i="3"/>
  <c r="T11" i="3"/>
  <c r="AV149" i="3"/>
  <c r="AQ81" i="3"/>
  <c r="P96" i="3"/>
  <c r="BR77" i="3"/>
  <c r="AV123" i="3"/>
  <c r="BW25" i="3"/>
  <c r="BW70" i="3"/>
  <c r="AP38" i="3"/>
  <c r="AU121" i="3"/>
  <c r="BP154" i="3"/>
  <c r="AV12" i="3"/>
  <c r="U117" i="3"/>
  <c r="AU30" i="3"/>
  <c r="T30" i="3"/>
  <c r="N69" i="3"/>
  <c r="BV30" i="3"/>
  <c r="BW34" i="3"/>
  <c r="AR94" i="3"/>
  <c r="BV141" i="3"/>
  <c r="AR53" i="3"/>
  <c r="BW138" i="3"/>
  <c r="AR66" i="3"/>
  <c r="BR140" i="3"/>
  <c r="BP85" i="3"/>
  <c r="O28" i="3"/>
  <c r="AR8" i="3"/>
  <c r="AL76" i="3"/>
  <c r="AO103" i="3"/>
  <c r="AR44" i="3"/>
  <c r="BW131" i="3"/>
  <c r="BV100" i="3"/>
  <c r="U118" i="3"/>
  <c r="U39" i="3"/>
  <c r="AL26" i="3"/>
  <c r="AU41" i="3"/>
  <c r="BV155" i="3"/>
  <c r="BR136" i="3"/>
  <c r="AQ13" i="3"/>
  <c r="BW155" i="3"/>
  <c r="BR97" i="3"/>
  <c r="AQ94" i="3"/>
  <c r="T106" i="3"/>
  <c r="Q143" i="3"/>
  <c r="AR143" i="3"/>
  <c r="AU32" i="3"/>
  <c r="BS143" i="3"/>
  <c r="AQ43" i="3"/>
  <c r="BV22" i="3"/>
  <c r="BS8" i="3"/>
  <c r="P148" i="3"/>
  <c r="P45" i="3"/>
  <c r="T83" i="3"/>
  <c r="BQ42" i="3"/>
  <c r="BS53" i="3"/>
  <c r="K74" i="3"/>
  <c r="AU147" i="3"/>
  <c r="K35" i="3"/>
  <c r="BQ142" i="3"/>
  <c r="U81" i="3"/>
  <c r="AV39" i="3"/>
  <c r="P15" i="3"/>
  <c r="AO142" i="3"/>
  <c r="K100" i="3"/>
  <c r="U15" i="3"/>
  <c r="T93" i="3"/>
  <c r="BR90" i="3"/>
  <c r="AV126" i="3"/>
  <c r="BV26" i="3"/>
  <c r="AR73" i="3"/>
  <c r="T73" i="3"/>
  <c r="AU33" i="3"/>
  <c r="AU44" i="3"/>
  <c r="AP97" i="3"/>
  <c r="AL120" i="3"/>
  <c r="BR25" i="3"/>
  <c r="O97" i="3"/>
  <c r="P115" i="3"/>
  <c r="T81" i="3"/>
  <c r="AV32" i="3"/>
  <c r="T141" i="3"/>
  <c r="AU118" i="3"/>
  <c r="BR11" i="3"/>
  <c r="BS126" i="3"/>
  <c r="N122" i="3"/>
  <c r="K140" i="3"/>
  <c r="BV91" i="3"/>
  <c r="BS110" i="3"/>
  <c r="BS127" i="3"/>
  <c r="BW140" i="3"/>
  <c r="BM143" i="3"/>
  <c r="AQ42" i="3"/>
  <c r="BW98" i="3"/>
  <c r="U103" i="3"/>
  <c r="AL83" i="3"/>
  <c r="BW149" i="3"/>
  <c r="BV125" i="3"/>
  <c r="AQ150" i="3"/>
  <c r="BV102" i="3"/>
  <c r="AO43" i="3"/>
  <c r="P65" i="3"/>
  <c r="AU69" i="3"/>
  <c r="N147" i="3"/>
  <c r="AL102" i="3"/>
  <c r="P43" i="3"/>
  <c r="BV123" i="3"/>
  <c r="BM102" i="3"/>
  <c r="P137" i="3"/>
  <c r="AQ48" i="3"/>
  <c r="Q141" i="3"/>
  <c r="P120" i="3"/>
  <c r="AQ57" i="3"/>
  <c r="T119" i="3"/>
  <c r="BP138" i="3"/>
  <c r="BP97" i="3"/>
  <c r="BS148" i="3"/>
  <c r="P76" i="3"/>
  <c r="K29" i="3"/>
  <c r="Q126" i="3"/>
  <c r="BW115" i="3"/>
  <c r="BM107" i="3"/>
  <c r="AR137" i="3"/>
  <c r="AL123" i="3"/>
  <c r="BV149" i="3"/>
  <c r="AU92" i="3"/>
  <c r="BW28" i="3"/>
  <c r="AR28" i="3"/>
  <c r="BW95" i="3"/>
  <c r="BP115" i="3"/>
  <c r="BS57" i="3"/>
  <c r="BW84" i="3"/>
  <c r="AO65" i="3"/>
  <c r="BW45" i="3"/>
  <c r="AQ65" i="3"/>
  <c r="P133" i="3"/>
  <c r="U74" i="3"/>
  <c r="AQ55" i="3"/>
  <c r="BR91" i="3"/>
  <c r="N124" i="3"/>
  <c r="U50" i="3"/>
  <c r="N114" i="3"/>
  <c r="AV56" i="3"/>
  <c r="BS104" i="3"/>
  <c r="BQ119" i="3"/>
  <c r="O141" i="3"/>
  <c r="AO55" i="3"/>
  <c r="AU35" i="3"/>
  <c r="AL35" i="3"/>
  <c r="P108" i="3"/>
  <c r="N100" i="3"/>
  <c r="AV11" i="3"/>
  <c r="BQ91" i="3"/>
  <c r="BS116" i="3"/>
  <c r="U140" i="3"/>
  <c r="BP81" i="3"/>
  <c r="AQ141" i="3"/>
  <c r="BR161" i="3"/>
  <c r="AQ146" i="3"/>
  <c r="BP91" i="3"/>
  <c r="T74" i="3"/>
  <c r="AU127" i="3"/>
  <c r="T46" i="3"/>
  <c r="AO32" i="3"/>
  <c r="AV119" i="3"/>
  <c r="AO111" i="3"/>
  <c r="K112" i="3"/>
  <c r="N67" i="3"/>
  <c r="BS97" i="3"/>
  <c r="AU124" i="3"/>
  <c r="BM28" i="3"/>
  <c r="K21" i="3"/>
  <c r="AU81" i="3"/>
  <c r="N106" i="3"/>
  <c r="K57" i="3"/>
  <c r="BQ48" i="3"/>
  <c r="AP53" i="3"/>
  <c r="Q93" i="3"/>
  <c r="BV42" i="3"/>
  <c r="BP142" i="3"/>
  <c r="BS31" i="3"/>
  <c r="AQ14" i="3"/>
  <c r="BM80" i="3"/>
  <c r="BP139" i="3"/>
  <c r="AV115" i="3"/>
  <c r="T98" i="3"/>
  <c r="BV50" i="3"/>
  <c r="BV69" i="3"/>
  <c r="Q113" i="3"/>
  <c r="P124" i="3"/>
  <c r="T41" i="3"/>
  <c r="AO31" i="3"/>
  <c r="AO128" i="3"/>
  <c r="BV20" i="3"/>
  <c r="BV142" i="3"/>
  <c r="P90" i="3"/>
  <c r="T20" i="3"/>
  <c r="BV10" i="3"/>
  <c r="AU136" i="3"/>
  <c r="O142" i="3"/>
  <c r="BV8" i="3"/>
  <c r="AU43" i="3"/>
  <c r="BW19" i="3"/>
  <c r="U98" i="3"/>
  <c r="Q121" i="3"/>
  <c r="BM26" i="3"/>
  <c r="BQ25" i="3"/>
  <c r="BQ31" i="3"/>
  <c r="AP56" i="3"/>
  <c r="O10" i="3"/>
  <c r="AQ62" i="3"/>
  <c r="AU93" i="3"/>
  <c r="BV35" i="3"/>
  <c r="BV11" i="3"/>
  <c r="T150" i="3"/>
  <c r="AO94" i="3"/>
  <c r="BS18" i="3"/>
  <c r="N65" i="3"/>
  <c r="BW53" i="3"/>
  <c r="AQ138" i="3"/>
  <c r="AR77" i="3"/>
  <c r="BW122" i="3"/>
  <c r="BS135" i="3"/>
  <c r="AU26" i="3"/>
  <c r="AU85" i="3"/>
  <c r="BS113" i="3"/>
  <c r="BV85" i="3"/>
  <c r="BW74" i="3"/>
  <c r="N118" i="3"/>
  <c r="BR111" i="3"/>
  <c r="N116" i="3"/>
  <c r="AP76" i="3"/>
  <c r="AV106" i="3"/>
  <c r="T124" i="3"/>
  <c r="AQ11" i="3"/>
  <c r="BW26" i="3"/>
  <c r="N140" i="3"/>
  <c r="AL10" i="3"/>
  <c r="Q94" i="3"/>
  <c r="AP33" i="3"/>
  <c r="K41" i="3"/>
  <c r="AP141" i="3"/>
  <c r="O22" i="3"/>
  <c r="BW13" i="3"/>
  <c r="BR118" i="3"/>
  <c r="AL132" i="3"/>
  <c r="AL22" i="3"/>
  <c r="AR54" i="3"/>
  <c r="BM158" i="3"/>
  <c r="AR134" i="3"/>
  <c r="BQ20" i="3"/>
  <c r="AP43" i="3"/>
  <c r="AV121" i="3"/>
  <c r="AV59" i="3"/>
  <c r="BP48" i="3"/>
  <c r="N50" i="3"/>
  <c r="AL57" i="3"/>
  <c r="T149" i="3"/>
  <c r="O107" i="3"/>
  <c r="BQ161" i="3"/>
  <c r="BQ131" i="3"/>
  <c r="AV111" i="3"/>
  <c r="K65" i="3"/>
  <c r="BS137" i="3"/>
  <c r="AP59" i="3"/>
  <c r="T64" i="3"/>
  <c r="BQ117" i="3"/>
  <c r="BQ27" i="3"/>
  <c r="BQ138" i="3"/>
  <c r="AL21" i="3"/>
  <c r="AL82" i="3"/>
  <c r="BS91" i="3"/>
  <c r="BP102" i="3"/>
  <c r="Q21" i="3"/>
  <c r="O103" i="3"/>
  <c r="U14" i="3"/>
  <c r="K146" i="3"/>
  <c r="K11" i="3"/>
  <c r="BQ22" i="3"/>
  <c r="AP62" i="3"/>
  <c r="BQ86" i="3"/>
  <c r="BM48" i="3"/>
  <c r="P149" i="3"/>
  <c r="K81" i="3"/>
  <c r="P29" i="3"/>
  <c r="BQ34" i="3"/>
  <c r="BM55" i="3"/>
  <c r="AL14" i="3"/>
  <c r="BM161" i="3"/>
  <c r="N54" i="3"/>
  <c r="BP38" i="3"/>
  <c r="AR115" i="3"/>
  <c r="BP77" i="3"/>
  <c r="AU55" i="3"/>
  <c r="AL134" i="3"/>
  <c r="Q132" i="3"/>
  <c r="N138" i="3"/>
  <c r="P122" i="3"/>
  <c r="K87" i="3"/>
  <c r="AP107" i="3"/>
  <c r="K85" i="3"/>
  <c r="BR102" i="3"/>
  <c r="AR57" i="3"/>
  <c r="AO70" i="3"/>
  <c r="AR128" i="3"/>
  <c r="BQ120" i="3"/>
  <c r="BV54" i="3"/>
  <c r="AO46" i="3"/>
  <c r="BS80" i="3"/>
  <c r="BQ153" i="3"/>
  <c r="AL96" i="3"/>
  <c r="O101" i="3"/>
  <c r="AP8" i="3"/>
  <c r="Q123" i="3"/>
  <c r="AP119" i="3"/>
  <c r="K133" i="3"/>
  <c r="T44" i="3"/>
  <c r="AP22" i="3"/>
  <c r="O56" i="3"/>
  <c r="O143" i="3"/>
  <c r="BM155" i="3"/>
  <c r="I71" i="3"/>
  <c r="AX145" i="3"/>
  <c r="I92" i="3"/>
  <c r="W128" i="3"/>
  <c r="BY64" i="3"/>
  <c r="CF98" i="3"/>
  <c r="BA131" i="3"/>
  <c r="CD116" i="3"/>
  <c r="R144" i="3"/>
  <c r="AI48" i="3"/>
  <c r="BN14" i="3"/>
  <c r="AD16" i="3"/>
  <c r="BH97" i="3"/>
  <c r="AW145" i="3"/>
  <c r="F121" i="3"/>
  <c r="BH80" i="3"/>
  <c r="Z49" i="3"/>
  <c r="BB97" i="3"/>
  <c r="CC12" i="3"/>
  <c r="CB140" i="3"/>
  <c r="BT29" i="3"/>
  <c r="BJ35" i="3"/>
  <c r="AD48" i="3"/>
  <c r="CB121" i="3"/>
  <c r="AJ48" i="3"/>
  <c r="G133" i="3"/>
  <c r="CC62" i="3"/>
  <c r="AJ120" i="3"/>
  <c r="K61" i="3"/>
  <c r="F47" i="3"/>
  <c r="V53" i="3"/>
  <c r="M75" i="3"/>
  <c r="S147" i="3"/>
  <c r="Z102" i="3"/>
  <c r="S43" i="3"/>
  <c r="BL72" i="3"/>
  <c r="BL69" i="3"/>
  <c r="AW58" i="3"/>
  <c r="R112" i="3"/>
  <c r="BL99" i="3"/>
  <c r="CD98" i="3"/>
  <c r="BH106" i="3"/>
  <c r="V69" i="3"/>
  <c r="CD88" i="3"/>
  <c r="AT139" i="3"/>
  <c r="BX107" i="3"/>
  <c r="CD56" i="3"/>
  <c r="AZ19" i="3"/>
  <c r="AZ112" i="3"/>
  <c r="AW91" i="3"/>
  <c r="BU27" i="3"/>
  <c r="BB106" i="3"/>
  <c r="AW107" i="3"/>
  <c r="AW94" i="3"/>
  <c r="BZ71" i="3"/>
  <c r="BB87" i="3"/>
  <c r="BU93" i="3"/>
  <c r="AT50" i="3"/>
  <c r="BL61" i="3"/>
  <c r="BT18" i="3"/>
  <c r="BB123" i="3"/>
  <c r="BY45" i="3"/>
  <c r="AW150" i="3"/>
  <c r="BU10" i="3"/>
  <c r="AT93" i="3"/>
  <c r="U95" i="3"/>
  <c r="AV101" i="3"/>
  <c r="AQ12" i="3"/>
  <c r="BV117" i="3"/>
  <c r="AQ28" i="3"/>
  <c r="AU10" i="3"/>
  <c r="AV90" i="3"/>
  <c r="P39" i="3"/>
  <c r="U35" i="3"/>
  <c r="BP147" i="3"/>
  <c r="O86" i="3"/>
  <c r="BP110" i="3"/>
  <c r="AU77" i="3"/>
  <c r="BS156" i="3"/>
  <c r="BR115" i="3"/>
  <c r="AV96" i="3"/>
  <c r="T14" i="3"/>
  <c r="N86" i="3"/>
  <c r="AV21" i="3"/>
  <c r="AV34" i="3"/>
  <c r="BR126" i="3"/>
  <c r="AV98" i="3"/>
  <c r="Q140" i="3"/>
  <c r="BW101" i="3"/>
  <c r="AQ82" i="3"/>
  <c r="BS131" i="3"/>
  <c r="AP84" i="3"/>
  <c r="BV21" i="3"/>
  <c r="BV106" i="3"/>
  <c r="N119" i="3"/>
  <c r="AV65" i="3"/>
  <c r="K32" i="3"/>
  <c r="BR55" i="3"/>
  <c r="T35" i="3"/>
  <c r="BW87" i="3"/>
  <c r="AO134" i="3"/>
  <c r="U12" i="3"/>
  <c r="BP93" i="3"/>
  <c r="AU21" i="3"/>
  <c r="U77" i="3"/>
  <c r="AU80" i="3"/>
  <c r="BW14" i="3"/>
  <c r="P102" i="3"/>
  <c r="K80" i="3"/>
  <c r="AV81" i="3"/>
  <c r="N144" i="3"/>
  <c r="BR119" i="3"/>
  <c r="BV103" i="3"/>
  <c r="BW44" i="3"/>
  <c r="Q43" i="3"/>
  <c r="BR66" i="3"/>
  <c r="AR95" i="3"/>
  <c r="N137" i="3"/>
  <c r="BR22" i="3"/>
  <c r="BM162" i="3"/>
  <c r="BM45" i="3"/>
  <c r="BV15" i="3"/>
  <c r="BV28" i="3"/>
  <c r="BR42" i="3"/>
  <c r="BV95" i="3"/>
  <c r="Q42" i="3"/>
  <c r="AQ18" i="3"/>
  <c r="Q53" i="3"/>
  <c r="O115" i="3"/>
  <c r="BR80" i="3"/>
  <c r="AL93" i="3"/>
  <c r="AP112" i="3"/>
  <c r="AU28" i="3"/>
  <c r="U33" i="3"/>
  <c r="Q139" i="3"/>
  <c r="BS139" i="3"/>
  <c r="AU48" i="3"/>
  <c r="AO133" i="3"/>
  <c r="AQ114" i="3"/>
  <c r="P140" i="3"/>
  <c r="BP67" i="3"/>
  <c r="AV100" i="3"/>
  <c r="O84" i="3"/>
  <c r="BS25" i="3"/>
  <c r="T135" i="3"/>
  <c r="BV154" i="3"/>
  <c r="AV66" i="3"/>
  <c r="BQ28" i="3"/>
  <c r="BR116" i="3"/>
  <c r="AP74" i="3"/>
  <c r="AR101" i="3"/>
  <c r="BR149" i="3"/>
  <c r="AP115" i="3"/>
  <c r="U110" i="3"/>
  <c r="N141" i="3"/>
  <c r="BQ107" i="3"/>
  <c r="K118" i="3"/>
  <c r="BP119" i="3"/>
  <c r="BM10" i="3"/>
  <c r="K59" i="3"/>
  <c r="Q138" i="3"/>
  <c r="AU96" i="3"/>
  <c r="K116" i="3"/>
  <c r="AR38" i="3"/>
  <c r="AR114" i="3"/>
  <c r="AL41" i="3"/>
  <c r="BM112" i="3"/>
  <c r="AP30" i="3"/>
  <c r="K101" i="3"/>
  <c r="P134" i="3"/>
  <c r="AU45" i="3"/>
  <c r="N75" i="3"/>
  <c r="O132" i="3"/>
  <c r="U57" i="3"/>
  <c r="O138" i="3"/>
  <c r="AU114" i="3"/>
  <c r="T75" i="3"/>
  <c r="AP25" i="3"/>
  <c r="BP100" i="3"/>
  <c r="N98" i="3"/>
  <c r="AO93" i="3"/>
  <c r="BP47" i="3"/>
  <c r="BQ132" i="3"/>
  <c r="BQ154" i="3"/>
  <c r="AL38" i="3"/>
  <c r="BQ15" i="3"/>
  <c r="BQ59" i="3"/>
  <c r="N102" i="3"/>
  <c r="AL63" i="3"/>
  <c r="AL141" i="3"/>
  <c r="U10" i="3"/>
  <c r="BP105" i="3"/>
  <c r="AP42" i="3"/>
  <c r="AL136" i="3"/>
  <c r="BQ43" i="3"/>
  <c r="AQ128" i="3"/>
  <c r="Q100" i="3"/>
  <c r="AP113" i="3"/>
  <c r="AQ104" i="3"/>
  <c r="AR123" i="3"/>
  <c r="BM132" i="3"/>
  <c r="K54" i="3"/>
  <c r="T131" i="3"/>
  <c r="AL140" i="3"/>
  <c r="AO116" i="3"/>
  <c r="BP13" i="3"/>
  <c r="AP11" i="3"/>
  <c r="AT17" i="3"/>
  <c r="BR10" i="3"/>
  <c r="AQ54" i="3"/>
  <c r="AO56" i="3"/>
  <c r="AO113" i="3"/>
  <c r="Q80" i="3"/>
  <c r="BR58" i="3"/>
  <c r="U76" i="3"/>
  <c r="K103" i="3"/>
  <c r="T143" i="3"/>
  <c r="K97" i="3"/>
  <c r="AQ121" i="3"/>
  <c r="AL34" i="3"/>
  <c r="BQ158" i="3"/>
  <c r="BS85" i="3"/>
  <c r="AQ134" i="3"/>
  <c r="U101" i="3"/>
  <c r="BW50" i="3"/>
  <c r="AO74" i="3"/>
  <c r="BV144" i="3"/>
  <c r="BP8" i="3"/>
  <c r="BS67" i="3"/>
  <c r="BS64" i="3"/>
  <c r="Q101" i="3"/>
  <c r="BS141" i="3"/>
  <c r="AL92" i="3"/>
  <c r="BQ102" i="3"/>
  <c r="AR150" i="3"/>
  <c r="AP146" i="3"/>
  <c r="BV18" i="3"/>
  <c r="AU18" i="3"/>
  <c r="U114" i="3"/>
  <c r="AL39" i="3"/>
  <c r="AR111" i="3"/>
  <c r="BR29" i="3"/>
  <c r="T125" i="3"/>
  <c r="BQ77" i="3"/>
  <c r="BV27" i="3"/>
  <c r="AR81" i="3"/>
  <c r="U115" i="3"/>
  <c r="N28" i="3"/>
  <c r="BW32" i="3"/>
  <c r="P62" i="3"/>
  <c r="BS73" i="3"/>
  <c r="BV25" i="3"/>
  <c r="AB119" i="3"/>
  <c r="K9" i="3"/>
  <c r="BN123" i="3"/>
  <c r="BB49" i="3"/>
  <c r="AW93" i="3"/>
  <c r="CB87" i="3"/>
  <c r="BH24" i="3"/>
  <c r="BN52" i="3"/>
  <c r="AQ76" i="3"/>
  <c r="BW21" i="3"/>
  <c r="N44" i="3"/>
  <c r="BW20" i="3"/>
  <c r="T87" i="3"/>
  <c r="BR39" i="3"/>
  <c r="BV119" i="3"/>
  <c r="Q119" i="3"/>
  <c r="BM41" i="3"/>
  <c r="AL142" i="3"/>
  <c r="AV84" i="3"/>
  <c r="BM116" i="3"/>
  <c r="BR13" i="3"/>
  <c r="T55" i="3"/>
  <c r="P126" i="3"/>
  <c r="BM75" i="3"/>
  <c r="N101" i="3"/>
  <c r="K111" i="3"/>
  <c r="BM121" i="3"/>
  <c r="BW158" i="3"/>
  <c r="AL45" i="3"/>
  <c r="Q13" i="3"/>
  <c r="AQ126" i="3"/>
  <c r="U63" i="3"/>
  <c r="I117" i="3"/>
  <c r="AX116" i="3"/>
  <c r="CC138" i="3"/>
  <c r="G117" i="3"/>
  <c r="BH68" i="3"/>
  <c r="CF145" i="3"/>
  <c r="BL154" i="3"/>
  <c r="V50" i="3"/>
  <c r="F24" i="3"/>
  <c r="BX98" i="3"/>
  <c r="BT62" i="3"/>
  <c r="AT27" i="3"/>
  <c r="AY120" i="3"/>
  <c r="R92" i="3"/>
  <c r="V125" i="3"/>
  <c r="AB143" i="3"/>
  <c r="BS88" i="3"/>
  <c r="Z26" i="3"/>
  <c r="AW92" i="3"/>
  <c r="BL98" i="3"/>
  <c r="AW102" i="3"/>
  <c r="V57" i="3"/>
  <c r="V28" i="3"/>
  <c r="BT132" i="3"/>
  <c r="BR23" i="3"/>
  <c r="BT83" i="3"/>
  <c r="BX11" i="3"/>
  <c r="BU147" i="3"/>
  <c r="AK111" i="3"/>
  <c r="V107" i="3"/>
  <c r="BN54" i="3"/>
  <c r="L61" i="3"/>
  <c r="CB124" i="3"/>
  <c r="BU135" i="3"/>
  <c r="AT136" i="3"/>
  <c r="Z81" i="3"/>
  <c r="R94" i="3"/>
  <c r="W64" i="3"/>
  <c r="T40" i="3"/>
  <c r="AT132" i="3"/>
  <c r="S100" i="3"/>
  <c r="S125" i="3"/>
  <c r="AU138" i="3"/>
  <c r="N142" i="3"/>
  <c r="Q111" i="3"/>
  <c r="P105" i="3"/>
  <c r="BV134" i="3"/>
  <c r="Q99" i="3"/>
  <c r="BR38" i="3"/>
  <c r="AV99" i="3"/>
  <c r="O124" i="3"/>
  <c r="AP45" i="3"/>
  <c r="BQ118" i="3"/>
  <c r="BS21" i="3"/>
  <c r="BS158" i="3"/>
  <c r="AO30" i="3"/>
  <c r="BP133" i="3"/>
  <c r="AU113" i="3"/>
  <c r="BP26" i="3"/>
  <c r="BV64" i="3"/>
  <c r="BP140" i="3"/>
  <c r="U45" i="3"/>
  <c r="BM159" i="3"/>
  <c r="BM67" i="3"/>
  <c r="BR120" i="3"/>
  <c r="AR136" i="3"/>
  <c r="AU144" i="3"/>
  <c r="AO11" i="3"/>
  <c r="BS50" i="3"/>
  <c r="AV31" i="3"/>
  <c r="BW38" i="3"/>
  <c r="P98" i="3"/>
  <c r="AL66" i="3"/>
  <c r="AP128" i="3"/>
  <c r="U87" i="3"/>
  <c r="BR83" i="3"/>
  <c r="N66" i="3"/>
  <c r="P59" i="3"/>
  <c r="BR160" i="3"/>
  <c r="AR118" i="3"/>
  <c r="AO90" i="3"/>
  <c r="AR39" i="3"/>
  <c r="AO148" i="3"/>
  <c r="AO50" i="3"/>
  <c r="BW144" i="3"/>
  <c r="BQ147" i="3"/>
  <c r="P81" i="3"/>
  <c r="AU50" i="3"/>
  <c r="BS161" i="3"/>
  <c r="AV141" i="3"/>
  <c r="O82" i="3"/>
  <c r="P20" i="3"/>
  <c r="N53" i="3"/>
  <c r="BV143" i="3"/>
  <c r="Q64" i="3"/>
  <c r="T137" i="3"/>
  <c r="AP32" i="3"/>
  <c r="BP70" i="3"/>
  <c r="AU74" i="3"/>
  <c r="P87" i="3"/>
  <c r="BW33" i="3"/>
  <c r="BP121" i="3"/>
  <c r="U58" i="3"/>
  <c r="BV86" i="3"/>
  <c r="P30" i="3"/>
  <c r="N70" i="3"/>
  <c r="AV83" i="3"/>
  <c r="K82" i="3"/>
  <c r="AP70" i="3"/>
  <c r="P118" i="3"/>
  <c r="BR81" i="3"/>
  <c r="BV107" i="3"/>
  <c r="O74" i="3"/>
  <c r="N113" i="3"/>
  <c r="AV142" i="3"/>
  <c r="BM73" i="3"/>
  <c r="AU54" i="3"/>
  <c r="BR159" i="3"/>
  <c r="U99" i="3"/>
  <c r="K125" i="3"/>
  <c r="Q91" i="3"/>
  <c r="AR125" i="3"/>
  <c r="AQ21" i="3"/>
  <c r="AO69" i="3"/>
  <c r="BR70" i="3"/>
  <c r="N8" i="3"/>
  <c r="BR30" i="3"/>
  <c r="K62" i="3"/>
  <c r="BS86" i="3"/>
  <c r="BV76" i="3"/>
  <c r="BS119" i="3"/>
  <c r="O48" i="3"/>
  <c r="K94" i="3"/>
  <c r="BM101" i="3"/>
  <c r="T136" i="3"/>
  <c r="AO67" i="3"/>
  <c r="BQ81" i="3"/>
  <c r="BM33" i="3"/>
  <c r="K28" i="3"/>
  <c r="AL54" i="3"/>
  <c r="AO131" i="3"/>
  <c r="P101" i="3"/>
  <c r="Q59" i="3"/>
  <c r="AL69" i="3"/>
  <c r="AO15" i="3"/>
  <c r="BQ123" i="3"/>
  <c r="N112" i="3"/>
  <c r="BR31" i="3"/>
  <c r="AR126" i="3"/>
  <c r="K135" i="3"/>
  <c r="AL62" i="3"/>
  <c r="AP57" i="3"/>
  <c r="BW99" i="3"/>
  <c r="AQ46" i="3"/>
  <c r="BQ116" i="3"/>
  <c r="Q104" i="3"/>
  <c r="K8" i="3"/>
  <c r="BM92" i="3"/>
  <c r="AP148" i="3"/>
  <c r="BQ82" i="3"/>
  <c r="AL150" i="3"/>
  <c r="AL67" i="3"/>
  <c r="AL43" i="3"/>
  <c r="AP12" i="3"/>
  <c r="BM104" i="3"/>
  <c r="K99" i="3"/>
  <c r="BM115" i="3"/>
  <c r="AL25" i="3"/>
  <c r="BM93" i="3"/>
  <c r="AP34" i="3"/>
  <c r="BM69" i="3"/>
  <c r="BM82" i="3"/>
  <c r="BM84" i="3"/>
  <c r="AP114" i="3"/>
  <c r="BQ156" i="3"/>
  <c r="BW62" i="3"/>
  <c r="BP126" i="3"/>
  <c r="AU110" i="3"/>
  <c r="Q120" i="3"/>
  <c r="Q115" i="3"/>
  <c r="AU83" i="3"/>
  <c r="AQ50" i="3"/>
  <c r="BX112" i="3"/>
  <c r="AV58" i="3"/>
  <c r="T54" i="3"/>
  <c r="U11" i="3"/>
  <c r="Q50" i="3"/>
  <c r="P10" i="3"/>
  <c r="AR85" i="3"/>
  <c r="AV127" i="3"/>
  <c r="AU39" i="3"/>
  <c r="N121" i="3"/>
  <c r="BP20" i="3"/>
  <c r="Q112" i="3"/>
  <c r="AO33" i="3"/>
  <c r="AL30" i="3"/>
  <c r="N143" i="3"/>
  <c r="AP54" i="3"/>
  <c r="T77" i="3"/>
  <c r="BM58" i="3"/>
  <c r="Q27" i="3"/>
  <c r="O83" i="3"/>
  <c r="BM29" i="3"/>
  <c r="BW110" i="3"/>
  <c r="U59" i="3"/>
  <c r="AO105" i="3"/>
  <c r="N43" i="3"/>
  <c r="AV8" i="3"/>
  <c r="O46" i="3"/>
  <c r="T97" i="3"/>
  <c r="AV94" i="3"/>
  <c r="K42" i="3"/>
  <c r="U127" i="3"/>
  <c r="BP84" i="3"/>
  <c r="AQ67" i="3"/>
  <c r="O117" i="3"/>
  <c r="T66" i="3"/>
  <c r="BM47" i="3"/>
  <c r="N21" i="3"/>
  <c r="AP15" i="3"/>
  <c r="K92" i="3"/>
  <c r="K108" i="3"/>
  <c r="BV137" i="3"/>
  <c r="AJ42" i="3"/>
  <c r="S58" i="3"/>
  <c r="BL53" i="3"/>
  <c r="V25" i="3"/>
  <c r="CB153" i="3"/>
  <c r="P106" i="3"/>
  <c r="AU139" i="3"/>
  <c r="BW105" i="3"/>
  <c r="U90" i="3"/>
  <c r="Q32" i="3"/>
  <c r="P141" i="3"/>
  <c r="T146" i="3"/>
  <c r="K90" i="3"/>
  <c r="BP116" i="3"/>
  <c r="BQ84" i="3"/>
  <c r="Q33" i="3"/>
  <c r="AU98" i="3"/>
  <c r="P121" i="3"/>
  <c r="BV53" i="3"/>
  <c r="N125" i="3"/>
  <c r="AP149" i="3"/>
  <c r="BQ44" i="3"/>
  <c r="BM98" i="3"/>
  <c r="AR13" i="3"/>
  <c r="BM76" i="3"/>
  <c r="K139" i="3"/>
  <c r="AV131" i="3"/>
  <c r="U116" i="3"/>
  <c r="G75" i="3"/>
  <c r="AI63" i="3"/>
  <c r="AI36" i="3"/>
  <c r="R53" i="3"/>
  <c r="BH141" i="3"/>
  <c r="CC76" i="3"/>
  <c r="BZ27" i="3"/>
  <c r="R111" i="3"/>
  <c r="AJ56" i="3"/>
  <c r="AW33" i="3"/>
  <c r="CC18" i="3"/>
  <c r="BU104" i="3"/>
  <c r="CC86" i="3"/>
  <c r="AW20" i="3"/>
  <c r="BX87" i="3"/>
  <c r="BY78" i="3"/>
  <c r="BB72" i="3"/>
  <c r="BX82" i="3"/>
  <c r="CB13" i="3"/>
  <c r="AJ75" i="3"/>
  <c r="BX76" i="3"/>
  <c r="AT13" i="3"/>
  <c r="Z128" i="3"/>
  <c r="W16" i="3"/>
  <c r="CD112" i="3"/>
  <c r="AI86" i="3"/>
  <c r="BX77" i="3"/>
  <c r="S14" i="3"/>
  <c r="BN63" i="3"/>
  <c r="V144" i="3"/>
  <c r="BA42" i="3"/>
  <c r="AD104" i="3"/>
  <c r="AH102" i="3"/>
  <c r="BX108" i="3"/>
  <c r="BH43" i="3"/>
  <c r="BB122" i="3"/>
  <c r="BX19" i="3"/>
  <c r="BI15" i="3"/>
  <c r="BL54" i="3"/>
  <c r="AT95" i="3"/>
  <c r="S64" i="3"/>
  <c r="S15" i="3"/>
  <c r="N34" i="3"/>
  <c r="BQ65" i="3"/>
  <c r="BV127" i="3"/>
  <c r="BP146" i="3"/>
  <c r="BP53" i="3"/>
  <c r="AV73" i="3"/>
  <c r="AV76" i="3"/>
  <c r="T12" i="3"/>
  <c r="AQ53" i="3"/>
  <c r="AR148" i="3"/>
  <c r="BV55" i="3"/>
  <c r="T82" i="3"/>
  <c r="BQ10" i="3"/>
  <c r="Q35" i="3"/>
  <c r="AQ116" i="3"/>
  <c r="BP45" i="3"/>
  <c r="BP86" i="3"/>
  <c r="BP83" i="3"/>
  <c r="BW114" i="3"/>
  <c r="AP137" i="3"/>
  <c r="BQ54" i="3"/>
  <c r="Q47" i="3"/>
  <c r="BP101" i="3"/>
  <c r="BV57" i="3"/>
  <c r="BS77" i="3"/>
  <c r="P116" i="3"/>
  <c r="AO135" i="3"/>
  <c r="P97" i="3"/>
  <c r="BW76" i="3"/>
  <c r="BW83" i="3"/>
  <c r="N96" i="3"/>
  <c r="AO140" i="3"/>
  <c r="N63" i="3"/>
  <c r="BS121" i="3"/>
  <c r="BP74" i="3"/>
  <c r="BV47" i="3"/>
  <c r="AO13" i="3"/>
  <c r="BM25" i="3"/>
  <c r="AQ101" i="3"/>
  <c r="T63" i="3"/>
  <c r="U20" i="3"/>
  <c r="BM131" i="3"/>
  <c r="BP27" i="3"/>
  <c r="AO118" i="3"/>
  <c r="BR99" i="3"/>
  <c r="BW55" i="3"/>
  <c r="AP69" i="3"/>
  <c r="T107" i="3"/>
  <c r="BQ101" i="3"/>
  <c r="AV41" i="3"/>
  <c r="U142" i="3"/>
  <c r="AR12" i="3"/>
  <c r="T34" i="3"/>
  <c r="P35" i="3"/>
  <c r="AP135" i="3"/>
  <c r="T65" i="3"/>
  <c r="P63" i="3"/>
  <c r="AR121" i="3"/>
  <c r="N10" i="3"/>
  <c r="BR65" i="3"/>
  <c r="N91" i="3"/>
  <c r="N148" i="3"/>
  <c r="T85" i="3"/>
  <c r="BR101" i="3"/>
  <c r="BR155" i="3"/>
  <c r="AP66" i="3"/>
  <c r="AP98" i="3"/>
  <c r="N45" i="3"/>
  <c r="P150" i="3"/>
  <c r="N41" i="3"/>
  <c r="N35" i="3"/>
  <c r="BS30" i="3"/>
  <c r="BR114" i="3"/>
  <c r="AR80" i="3"/>
  <c r="AU25" i="3"/>
  <c r="BM97" i="3"/>
  <c r="O41" i="3"/>
  <c r="AL124" i="3"/>
  <c r="BR150" i="3"/>
  <c r="U55" i="3"/>
  <c r="T15" i="3"/>
  <c r="AP94" i="3"/>
  <c r="BS146" i="3"/>
  <c r="BQ30" i="3"/>
  <c r="AO8" i="3"/>
  <c r="Q127" i="3"/>
  <c r="T10" i="3"/>
  <c r="BS90" i="3"/>
  <c r="AO97" i="3"/>
  <c r="BQ126" i="3"/>
  <c r="O105" i="3"/>
  <c r="BP127" i="3"/>
  <c r="O19" i="3"/>
  <c r="K30" i="3"/>
  <c r="AV91" i="3"/>
  <c r="BM87" i="3"/>
  <c r="K107" i="3"/>
  <c r="BQ29" i="3"/>
  <c r="AR32" i="3"/>
  <c r="AL12" i="3"/>
  <c r="AO48" i="3"/>
  <c r="AL50" i="3"/>
  <c r="AP123" i="3"/>
  <c r="AL95" i="3"/>
  <c r="U8" i="3"/>
  <c r="AP90" i="3"/>
  <c r="K98" i="3"/>
  <c r="K45" i="3"/>
  <c r="AP143" i="3"/>
  <c r="AO119" i="3"/>
  <c r="O125" i="3"/>
  <c r="O90" i="3"/>
  <c r="AQ120" i="3"/>
  <c r="AO63" i="3"/>
  <c r="O99" i="3"/>
  <c r="O70" i="3"/>
  <c r="Q118" i="3"/>
  <c r="Q22" i="3"/>
  <c r="U26" i="3"/>
  <c r="U48" i="3"/>
  <c r="BW107" i="3"/>
  <c r="K46" i="3"/>
  <c r="Q134" i="3"/>
  <c r="O59" i="3"/>
  <c r="BM118" i="3"/>
  <c r="AR59" i="3"/>
  <c r="BQ137" i="3"/>
  <c r="Q74" i="3"/>
  <c r="BS83" i="3"/>
  <c r="Q57" i="3"/>
  <c r="K27" i="3"/>
  <c r="BQ112" i="3"/>
  <c r="BS162" i="3"/>
  <c r="BM14" i="3"/>
  <c r="BS100" i="3"/>
  <c r="P33" i="3"/>
  <c r="BM148" i="3"/>
  <c r="AP131" i="3"/>
  <c r="BM62" i="3"/>
  <c r="AP87" i="3"/>
  <c r="AV69" i="3"/>
  <c r="AU12" i="3"/>
  <c r="BM59" i="3"/>
  <c r="AR18" i="3"/>
  <c r="BQ21" i="3"/>
  <c r="BQ149" i="3"/>
  <c r="BQ12" i="3"/>
  <c r="BP46" i="3"/>
  <c r="N15" i="3"/>
  <c r="BQ46" i="3"/>
  <c r="AP55" i="3"/>
  <c r="K50" i="3"/>
  <c r="AP26" i="3"/>
  <c r="BP64" i="3"/>
  <c r="O150" i="3"/>
  <c r="BQ57" i="3"/>
  <c r="K148" i="3"/>
  <c r="U112" i="3"/>
  <c r="AP139" i="3"/>
  <c r="BM136" i="3"/>
  <c r="K131" i="3"/>
  <c r="BQ76" i="3"/>
  <c r="BM54" i="3"/>
  <c r="AO58" i="3"/>
  <c r="AL18" i="3"/>
  <c r="AV87" i="3"/>
  <c r="AP95" i="3"/>
  <c r="BS20" i="3"/>
  <c r="BQ105" i="3"/>
  <c r="AP83" i="3"/>
  <c r="AQ112" i="3"/>
  <c r="AQ148" i="3"/>
  <c r="AV97" i="3"/>
  <c r="N120" i="3"/>
  <c r="CF114" i="3"/>
  <c r="R127" i="3"/>
  <c r="V19" i="3"/>
  <c r="L76" i="3"/>
  <c r="AI88" i="3"/>
  <c r="Z64" i="3"/>
  <c r="V98" i="3"/>
  <c r="CC56" i="3"/>
  <c r="AD35" i="3"/>
  <c r="BH158" i="3"/>
  <c r="BX8" i="3"/>
  <c r="R9" i="3"/>
  <c r="AT142" i="3"/>
  <c r="L64" i="3"/>
  <c r="S123" i="3"/>
  <c r="BQ37" i="3"/>
  <c r="AB103" i="3"/>
  <c r="BY32" i="3"/>
  <c r="V26" i="3"/>
  <c r="AI94" i="3"/>
  <c r="R97" i="3"/>
  <c r="AB32" i="3"/>
  <c r="BU76" i="3"/>
  <c r="BQ92" i="3"/>
  <c r="BP31" i="3"/>
  <c r="BV128" i="3"/>
  <c r="AP142" i="3"/>
  <c r="Q96" i="3"/>
  <c r="AL46" i="3"/>
  <c r="BV146" i="3"/>
  <c r="Q73" i="3"/>
  <c r="BW100" i="3"/>
  <c r="P69" i="3"/>
  <c r="BW146" i="3"/>
  <c r="U42" i="3"/>
  <c r="AO34" i="3"/>
  <c r="AU73" i="3"/>
  <c r="Q11" i="3"/>
  <c r="AL31" i="3"/>
  <c r="AU146" i="3"/>
  <c r="AU101" i="3"/>
  <c r="AO108" i="3"/>
  <c r="BP143" i="3"/>
  <c r="P128" i="3"/>
  <c r="T101" i="3"/>
  <c r="N134" i="3"/>
  <c r="U84" i="3"/>
  <c r="BS103" i="3"/>
  <c r="AU31" i="3"/>
  <c r="AV95" i="3"/>
  <c r="P77" i="3"/>
  <c r="AO75" i="3"/>
  <c r="AV114" i="3"/>
  <c r="BP44" i="3"/>
  <c r="O33" i="3"/>
  <c r="O85" i="3"/>
  <c r="BM142" i="3"/>
  <c r="N56" i="3"/>
  <c r="O21" i="3"/>
  <c r="Q25" i="3"/>
  <c r="K19" i="3"/>
  <c r="AQ47" i="3"/>
  <c r="AO110" i="3"/>
  <c r="BM63" i="3"/>
  <c r="N103" i="3"/>
  <c r="AL101" i="3"/>
  <c r="AP80" i="3"/>
  <c r="AV135" i="3"/>
  <c r="BQ124" i="3"/>
  <c r="BW162" i="3"/>
  <c r="BR142" i="3"/>
  <c r="BW156" i="3"/>
  <c r="BS95" i="3"/>
  <c r="AQ99" i="3"/>
  <c r="BM19" i="3"/>
  <c r="K22" i="3"/>
  <c r="BV65" i="3"/>
  <c r="AP73" i="3"/>
  <c r="Q46" i="3"/>
  <c r="P74" i="3"/>
  <c r="O133" i="3"/>
  <c r="AO102" i="3"/>
  <c r="O111" i="3"/>
  <c r="BR53" i="3"/>
  <c r="O81" i="3"/>
  <c r="BQ47" i="3"/>
  <c r="BN78" i="3"/>
  <c r="AD25" i="3"/>
  <c r="AB124" i="3"/>
  <c r="AW29" i="3"/>
  <c r="CB62" i="3"/>
  <c r="BH114" i="3"/>
  <c r="BU91" i="3"/>
  <c r="CF19" i="3"/>
  <c r="BI158" i="3"/>
  <c r="BU92" i="3"/>
  <c r="AT59" i="3"/>
  <c r="BX53" i="3"/>
  <c r="BS27" i="3"/>
  <c r="AR147" i="3"/>
  <c r="P142" i="3"/>
  <c r="P14" i="3"/>
  <c r="AO115" i="3"/>
  <c r="BP153" i="3"/>
  <c r="N77" i="3"/>
  <c r="AO53" i="3"/>
  <c r="O96" i="3"/>
  <c r="U96" i="3"/>
  <c r="BM74" i="3"/>
  <c r="AU38" i="3"/>
  <c r="AP18" i="3"/>
  <c r="T22" i="3"/>
  <c r="AV80" i="3"/>
  <c r="T53" i="3"/>
  <c r="BS87" i="3"/>
  <c r="AP122" i="3"/>
  <c r="BP30" i="3"/>
  <c r="BS94" i="3"/>
  <c r="BP55" i="3"/>
  <c r="T140" i="3"/>
  <c r="BP103" i="3"/>
  <c r="K69" i="3"/>
  <c r="P111" i="3"/>
  <c r="O146" i="3"/>
  <c r="AU29" i="3"/>
  <c r="BR75" i="3"/>
  <c r="AR90" i="3"/>
  <c r="BW46" i="3"/>
  <c r="T128" i="3"/>
  <c r="AR63" i="3"/>
  <c r="AP27" i="3"/>
  <c r="BS10" i="3"/>
  <c r="BM77" i="3"/>
  <c r="BM134" i="3"/>
  <c r="AN108" i="3"/>
  <c r="AD122" i="3"/>
  <c r="BT102" i="3"/>
  <c r="G74" i="3"/>
  <c r="V148" i="3"/>
  <c r="G81" i="3"/>
  <c r="AY118" i="3"/>
  <c r="AZ59" i="3"/>
  <c r="V128" i="3"/>
  <c r="BN150" i="3"/>
  <c r="BX38" i="3"/>
  <c r="AW11" i="3"/>
  <c r="BB15" i="3"/>
  <c r="AT30" i="3"/>
  <c r="AB12" i="3"/>
  <c r="BH110" i="3"/>
  <c r="S55" i="3"/>
  <c r="CC89" i="3"/>
  <c r="CB9" i="3"/>
  <c r="S50" i="3"/>
  <c r="BT8" i="3"/>
  <c r="AJ124" i="3"/>
  <c r="BU97" i="3"/>
  <c r="BU43" i="3"/>
  <c r="BT153" i="3"/>
  <c r="BH89" i="3"/>
  <c r="AI104" i="3"/>
  <c r="BO66" i="3"/>
  <c r="BU31" i="3"/>
  <c r="AT29" i="3"/>
  <c r="BT99" i="3"/>
  <c r="CB152" i="3"/>
  <c r="AI124" i="3"/>
  <c r="CD111" i="3"/>
  <c r="BX149" i="3"/>
  <c r="AT140" i="3"/>
  <c r="CB28" i="3"/>
  <c r="AW12" i="3"/>
  <c r="AW47" i="3"/>
  <c r="CD71" i="3"/>
  <c r="BT88" i="3"/>
  <c r="S82" i="3"/>
  <c r="AT26" i="3"/>
  <c r="BM100" i="3"/>
  <c r="BV39" i="3"/>
  <c r="BP144" i="3"/>
  <c r="N18" i="3"/>
  <c r="BP59" i="3"/>
  <c r="BV32" i="3"/>
  <c r="AU67" i="3"/>
  <c r="K120" i="3"/>
  <c r="BP160" i="3"/>
  <c r="T110" i="3"/>
  <c r="BM106" i="3"/>
  <c r="BQ115" i="3"/>
  <c r="U28" i="3"/>
  <c r="BV83" i="3"/>
  <c r="N31" i="3"/>
  <c r="BS154" i="3"/>
  <c r="BW15" i="3"/>
  <c r="AU46" i="3"/>
  <c r="Q48" i="3"/>
  <c r="K150" i="3"/>
  <c r="BS107" i="3"/>
  <c r="BQ32" i="3"/>
  <c r="O135" i="3"/>
  <c r="Q56" i="3"/>
  <c r="AV86" i="3"/>
  <c r="AP28" i="3"/>
  <c r="AP58" i="3"/>
  <c r="P95" i="3"/>
  <c r="AV105" i="3"/>
  <c r="AQ64" i="3"/>
  <c r="BS13" i="3"/>
  <c r="AR48" i="3"/>
  <c r="BM141" i="3"/>
  <c r="BQ113" i="3"/>
  <c r="AU76" i="3"/>
  <c r="AP10" i="3"/>
  <c r="BV138" i="3"/>
  <c r="AO22" i="3"/>
  <c r="AO104" i="3"/>
  <c r="AO121" i="3"/>
  <c r="AR103" i="3"/>
  <c r="AV19" i="3"/>
  <c r="AO123" i="3"/>
  <c r="BS54" i="3"/>
  <c r="BS155" i="3"/>
  <c r="BM111" i="3"/>
  <c r="N150" i="3"/>
  <c r="P123" i="3"/>
  <c r="BR108" i="3"/>
  <c r="BR21" i="3"/>
  <c r="AU8" i="3"/>
  <c r="T139" i="3"/>
  <c r="U75" i="3"/>
  <c r="U32" i="3"/>
  <c r="U64" i="3"/>
  <c r="AL42" i="3"/>
  <c r="BW118" i="3"/>
  <c r="BP15" i="3"/>
  <c r="BV82" i="3"/>
  <c r="T58" i="3"/>
  <c r="O27" i="3"/>
  <c r="AO107" i="3"/>
  <c r="BV48" i="3"/>
  <c r="AP144" i="3"/>
  <c r="AV146" i="3"/>
  <c r="K117" i="3"/>
  <c r="AP21" i="3"/>
  <c r="AQ86" i="3"/>
  <c r="BV41" i="3"/>
  <c r="AL111" i="3"/>
  <c r="AV55" i="3"/>
  <c r="BV84" i="3"/>
  <c r="BR127" i="3"/>
  <c r="K73" i="3"/>
  <c r="BV63" i="3"/>
  <c r="Q142" i="3"/>
  <c r="BW42" i="3"/>
  <c r="BM147" i="3"/>
  <c r="AV85" i="3"/>
  <c r="N13" i="3"/>
  <c r="AQ108" i="3"/>
  <c r="AU58" i="3"/>
  <c r="P73" i="3"/>
  <c r="Q82" i="3"/>
  <c r="AQ30" i="3"/>
  <c r="P50" i="3"/>
  <c r="BP124" i="3"/>
  <c r="AO98" i="3"/>
  <c r="AL112" i="3"/>
  <c r="K10" i="3"/>
  <c r="AP19" i="3"/>
  <c r="O55" i="3"/>
  <c r="AL19" i="3"/>
  <c r="K15" i="3"/>
  <c r="AP63" i="3"/>
  <c r="AL70" i="3"/>
  <c r="BM13" i="3"/>
  <c r="AP140" i="3"/>
  <c r="BM81" i="3"/>
  <c r="BQ99" i="3"/>
  <c r="O20" i="3"/>
  <c r="BM20" i="3"/>
  <c r="BQ56" i="3"/>
  <c r="BQ69" i="3"/>
  <c r="AR22" i="3"/>
  <c r="BW147" i="3"/>
  <c r="K39" i="3"/>
  <c r="AX55" i="3"/>
  <c r="AS19" i="3"/>
  <c r="AB71" i="3"/>
  <c r="BA28" i="3"/>
  <c r="AW132" i="3"/>
  <c r="AT65" i="3"/>
  <c r="BB143" i="3"/>
  <c r="AT74" i="3"/>
  <c r="AB56" i="3"/>
  <c r="AY52" i="3"/>
  <c r="V132" i="3"/>
  <c r="AD33" i="3"/>
  <c r="S115" i="3"/>
  <c r="AZ10" i="3"/>
  <c r="V114" i="3"/>
  <c r="AW44" i="3"/>
  <c r="AI141" i="3"/>
  <c r="S138" i="3"/>
  <c r="BW154" i="3"/>
  <c r="AV53" i="3"/>
  <c r="K75" i="3"/>
  <c r="AQ25" i="3"/>
  <c r="BW127" i="3"/>
  <c r="AV48" i="3"/>
  <c r="AL87" i="3"/>
  <c r="U147" i="3"/>
  <c r="BW128" i="3"/>
  <c r="AR149" i="3"/>
  <c r="Q69" i="3"/>
  <c r="N90" i="3"/>
  <c r="AO44" i="3"/>
  <c r="AQ63" i="3"/>
  <c r="AR141" i="3"/>
  <c r="P58" i="3"/>
  <c r="U113" i="3"/>
  <c r="N46" i="3"/>
  <c r="BV87" i="3"/>
  <c r="BV139" i="3"/>
  <c r="BR32" i="3"/>
  <c r="BQ150" i="3"/>
  <c r="AL81" i="3"/>
  <c r="AL139" i="3"/>
  <c r="AQ143" i="3"/>
  <c r="BS123" i="3"/>
  <c r="AQ110" i="3"/>
  <c r="K134" i="3"/>
  <c r="AO39" i="3"/>
  <c r="O140" i="3"/>
  <c r="BM144" i="3"/>
  <c r="BM133" i="3"/>
  <c r="BV132" i="3"/>
  <c r="K64" i="3"/>
  <c r="BS102" i="3"/>
  <c r="K31" i="3"/>
  <c r="AL135" i="3"/>
  <c r="Q114" i="3"/>
  <c r="BW43" i="3"/>
  <c r="AQ92" i="3"/>
  <c r="Q137" i="3"/>
  <c r="K96" i="3"/>
  <c r="AP147" i="3"/>
  <c r="T31" i="3"/>
  <c r="AL99" i="3"/>
  <c r="AP91" i="3"/>
  <c r="BN136" i="3"/>
  <c r="AI139" i="3"/>
  <c r="BL75" i="3"/>
  <c r="BA49" i="3"/>
  <c r="BY30" i="3"/>
  <c r="AT76" i="3"/>
  <c r="AR99" i="3"/>
  <c r="BV81" i="3"/>
  <c r="P85" i="3"/>
  <c r="BW97" i="3"/>
  <c r="U21" i="3"/>
  <c r="O69" i="3"/>
  <c r="AO120" i="3"/>
  <c r="AV116" i="3"/>
  <c r="BM156" i="3"/>
  <c r="AU86" i="3"/>
  <c r="Q133" i="3"/>
  <c r="AR33" i="3"/>
  <c r="AR43" i="3"/>
  <c r="BQ140" i="3"/>
  <c r="BM35" i="3"/>
  <c r="BQ103" i="3"/>
  <c r="O29" i="3"/>
  <c r="AL121" i="3"/>
  <c r="BR62" i="3"/>
  <c r="BS124" i="3"/>
  <c r="BM27" i="3"/>
  <c r="BQ80" i="3"/>
  <c r="M10" i="3"/>
  <c r="G131" i="3"/>
  <c r="BB54" i="3"/>
  <c r="AY127" i="3"/>
  <c r="F54" i="3"/>
  <c r="AR130" i="3"/>
  <c r="L8" i="3"/>
  <c r="L12" i="3"/>
  <c r="AZ139" i="3"/>
  <c r="BU144" i="3"/>
  <c r="AB107" i="3"/>
  <c r="CD159" i="3"/>
  <c r="AT11" i="3"/>
  <c r="AL78" i="3"/>
  <c r="AI100" i="3"/>
  <c r="S80" i="3"/>
  <c r="CB40" i="3"/>
  <c r="BX48" i="3"/>
  <c r="BU26" i="3"/>
  <c r="R123" i="3"/>
  <c r="F58" i="3"/>
  <c r="BU115" i="3"/>
  <c r="AX65" i="3"/>
  <c r="V64" i="3"/>
  <c r="BX34" i="3"/>
  <c r="BH44" i="3"/>
  <c r="BY61" i="3"/>
  <c r="AT69" i="3"/>
  <c r="S137" i="3"/>
  <c r="AJ15" i="3"/>
  <c r="BR37" i="3"/>
  <c r="AI116" i="3"/>
  <c r="BN36" i="3"/>
  <c r="AW82" i="3"/>
  <c r="BU117" i="3"/>
  <c r="CB143" i="3"/>
  <c r="BJ92" i="3"/>
  <c r="BB138" i="3"/>
  <c r="AT130" i="3"/>
  <c r="AD124" i="3"/>
  <c r="BU159" i="3"/>
  <c r="BU106" i="3"/>
  <c r="AO14" i="3"/>
  <c r="P99" i="3"/>
  <c r="AU84" i="3"/>
  <c r="BR139" i="3"/>
  <c r="Q65" i="3"/>
  <c r="AQ69" i="3"/>
  <c r="BR67" i="3"/>
  <c r="BM105" i="3"/>
  <c r="BV97" i="3"/>
  <c r="Q98" i="3"/>
  <c r="Q66" i="3"/>
  <c r="T114" i="3"/>
  <c r="BP29" i="3"/>
  <c r="AQ147" i="3"/>
  <c r="BS159" i="3"/>
  <c r="AL65" i="3"/>
  <c r="U38" i="3"/>
  <c r="BQ38" i="3"/>
  <c r="AV77" i="3"/>
  <c r="BR50" i="3"/>
  <c r="AR127" i="3"/>
  <c r="O116" i="3"/>
  <c r="BS98" i="3"/>
  <c r="BS15" i="3"/>
  <c r="P11" i="3"/>
  <c r="AR76" i="3"/>
  <c r="N82" i="3"/>
  <c r="BM83" i="3"/>
  <c r="P127" i="3"/>
  <c r="U92" i="3"/>
  <c r="BM18" i="3"/>
  <c r="N85" i="3"/>
  <c r="U53" i="3"/>
  <c r="AL127" i="3"/>
  <c r="AP110" i="3"/>
  <c r="AR75" i="3"/>
  <c r="BS65" i="3"/>
  <c r="Q19" i="3"/>
  <c r="BV122" i="3"/>
  <c r="AR133" i="3"/>
  <c r="BV111" i="3"/>
  <c r="AV46" i="3"/>
  <c r="BW92" i="3"/>
  <c r="AP77" i="3"/>
  <c r="O112" i="3"/>
  <c r="BW153" i="3"/>
  <c r="T100" i="3"/>
  <c r="BS76" i="3"/>
  <c r="T48" i="3"/>
  <c r="BW119" i="3"/>
  <c r="O30" i="3"/>
  <c r="AL86" i="3"/>
  <c r="AV134" i="3"/>
  <c r="BV140" i="3"/>
  <c r="O11" i="3"/>
  <c r="BM149" i="3"/>
  <c r="BV45" i="3"/>
  <c r="BQ26" i="3"/>
  <c r="P146" i="3"/>
  <c r="AR21" i="3"/>
  <c r="BS58" i="3"/>
  <c r="BR106" i="3"/>
  <c r="AV45" i="3"/>
  <c r="BW111" i="3"/>
  <c r="P55" i="3"/>
  <c r="BM150" i="3"/>
  <c r="K126" i="3"/>
  <c r="Q136" i="3"/>
  <c r="O44" i="3"/>
  <c r="N95" i="3"/>
  <c r="AV25" i="3"/>
  <c r="BR14" i="3"/>
  <c r="O43" i="3"/>
  <c r="AR146" i="3"/>
  <c r="AP35" i="3"/>
  <c r="N47" i="3"/>
  <c r="BR132" i="3"/>
  <c r="K141" i="3"/>
  <c r="Q84" i="3"/>
  <c r="Q77" i="3"/>
  <c r="BQ95" i="3"/>
  <c r="P113" i="3"/>
  <c r="BM128" i="3"/>
  <c r="BW77" i="3"/>
  <c r="U69" i="3"/>
  <c r="AO86" i="3"/>
  <c r="BR128" i="3"/>
  <c r="BR92" i="3"/>
  <c r="BM39" i="3"/>
  <c r="AR84" i="3"/>
  <c r="BM103" i="3"/>
  <c r="AQ131" i="3"/>
  <c r="N93" i="3"/>
  <c r="AP102" i="3"/>
  <c r="K70" i="3"/>
  <c r="U150" i="3"/>
  <c r="BW81" i="3"/>
  <c r="BP14" i="3"/>
  <c r="BM12" i="3"/>
  <c r="BQ90" i="3"/>
  <c r="N38" i="3"/>
  <c r="Q31" i="3"/>
  <c r="BP112" i="3"/>
  <c r="AV20" i="3"/>
  <c r="K121" i="3"/>
  <c r="AO149" i="3"/>
  <c r="U91" i="3"/>
  <c r="AU42" i="3"/>
  <c r="O106" i="3"/>
  <c r="BR148" i="3"/>
  <c r="BP123" i="3"/>
  <c r="AL113" i="3"/>
  <c r="AR47" i="3"/>
  <c r="AR97" i="3"/>
  <c r="K25" i="3"/>
  <c r="P44" i="3"/>
  <c r="AL143" i="3"/>
  <c r="AQ8" i="3"/>
  <c r="U46" i="3"/>
  <c r="BR64" i="3"/>
  <c r="BP43" i="3"/>
  <c r="BW143" i="3"/>
  <c r="AU128" i="3"/>
  <c r="AR107" i="3"/>
  <c r="AL103" i="3"/>
  <c r="AQ41" i="3"/>
  <c r="BM157" i="3"/>
  <c r="K55" i="3"/>
  <c r="AR10" i="3"/>
  <c r="AV118" i="3"/>
  <c r="BV160" i="3"/>
  <c r="AL74" i="3"/>
  <c r="K47" i="3"/>
  <c r="AP65" i="3"/>
  <c r="BS92" i="3"/>
  <c r="K33" i="3"/>
  <c r="AL104" i="3"/>
  <c r="O54" i="3"/>
  <c r="N30" i="3"/>
  <c r="BP62" i="3"/>
  <c r="AP103" i="3"/>
  <c r="AJ45" i="3"/>
  <c r="BA143" i="3"/>
  <c r="R74" i="3"/>
  <c r="AL17" i="3"/>
  <c r="BZ155" i="3"/>
  <c r="BJ36" i="3"/>
  <c r="AY20" i="3"/>
  <c r="AI16" i="3"/>
  <c r="AW70" i="3"/>
  <c r="G72" i="3"/>
  <c r="AT47" i="3"/>
  <c r="K89" i="3"/>
  <c r="BH96" i="3"/>
  <c r="AT20" i="3"/>
  <c r="BY20" i="3"/>
  <c r="BB135" i="3"/>
  <c r="BU124" i="3"/>
  <c r="BN48" i="3"/>
  <c r="R138" i="3"/>
  <c r="AT103" i="3"/>
  <c r="BH21" i="3"/>
  <c r="AB84" i="3"/>
  <c r="AT112" i="3"/>
  <c r="R84" i="3"/>
  <c r="V45" i="3"/>
  <c r="AW118" i="3"/>
  <c r="BZ49" i="3"/>
  <c r="CC130" i="3"/>
  <c r="BU15" i="3"/>
  <c r="AT101" i="3"/>
  <c r="R18" i="3"/>
  <c r="V84" i="3"/>
  <c r="BL9" i="3"/>
  <c r="CD30" i="3"/>
  <c r="BU54" i="3"/>
  <c r="S116" i="3"/>
  <c r="V30" i="3"/>
  <c r="BL104" i="3"/>
  <c r="G47" i="3"/>
  <c r="BT58" i="3"/>
  <c r="AW87" i="3"/>
  <c r="BU28" i="3"/>
  <c r="AT107" i="3"/>
  <c r="BS120" i="3"/>
  <c r="Q117" i="3"/>
  <c r="BV74" i="3"/>
  <c r="BW123" i="3"/>
  <c r="BV126" i="3"/>
  <c r="BS99" i="3"/>
  <c r="BR69" i="3"/>
  <c r="T112" i="3"/>
  <c r="AO126" i="3"/>
  <c r="BP114" i="3"/>
  <c r="O93" i="3"/>
  <c r="BQ96" i="3"/>
  <c r="BR35" i="3"/>
  <c r="T148" i="3"/>
  <c r="BW104" i="3"/>
  <c r="AV82" i="3"/>
  <c r="T123" i="3"/>
  <c r="BR54" i="3"/>
  <c r="AR86" i="3"/>
  <c r="BQ83" i="3"/>
  <c r="O137" i="3"/>
  <c r="BM21" i="3"/>
  <c r="AV132" i="3"/>
  <c r="AP127" i="3"/>
  <c r="AO45" i="3"/>
  <c r="U122" i="3"/>
  <c r="AL85" i="3"/>
  <c r="AU123" i="3"/>
  <c r="N104" i="3"/>
  <c r="AQ133" i="3"/>
  <c r="BS63" i="3"/>
  <c r="BV13" i="3"/>
  <c r="O126" i="3"/>
  <c r="BV114" i="3"/>
  <c r="BV161" i="3"/>
  <c r="T29" i="3"/>
  <c r="AR46" i="3"/>
  <c r="T115" i="3"/>
  <c r="BS34" i="3"/>
  <c r="BS48" i="3"/>
  <c r="K58" i="3"/>
  <c r="BM94" i="3"/>
  <c r="T13" i="3"/>
  <c r="K13" i="3"/>
  <c r="O118" i="3"/>
  <c r="AV103" i="3"/>
  <c r="AR96" i="3"/>
  <c r="U82" i="3"/>
  <c r="U18" i="3"/>
  <c r="AQ113" i="3"/>
  <c r="BP104" i="3"/>
  <c r="BM154" i="3"/>
  <c r="AQ132" i="3"/>
  <c r="AO87" i="3"/>
  <c r="K84" i="3"/>
  <c r="BQ162" i="3"/>
  <c r="O100" i="3"/>
  <c r="BR15" i="3"/>
  <c r="BW148" i="3"/>
  <c r="Q146" i="3"/>
  <c r="BW142" i="3"/>
  <c r="BV159" i="3"/>
  <c r="P18" i="3"/>
  <c r="Q70" i="3"/>
  <c r="BP118" i="3"/>
  <c r="AV140" i="3"/>
  <c r="BQ148" i="3"/>
  <c r="BR110" i="3"/>
  <c r="U132" i="3"/>
  <c r="AV139" i="3"/>
  <c r="AV122" i="3"/>
  <c r="BR41" i="3"/>
  <c r="BW159" i="3"/>
  <c r="BW157" i="3"/>
  <c r="O18" i="3"/>
  <c r="BM86" i="3"/>
  <c r="AO127" i="3"/>
  <c r="O149" i="3"/>
  <c r="AP47" i="3"/>
  <c r="BS117" i="3"/>
  <c r="BR76" i="3"/>
  <c r="K115" i="3"/>
  <c r="AR67" i="3"/>
  <c r="Q26" i="3"/>
  <c r="AR124" i="3"/>
  <c r="BQ70" i="3"/>
  <c r="BM32" i="3"/>
  <c r="K104" i="3"/>
  <c r="BS81" i="3"/>
  <c r="BB63" i="3"/>
  <c r="AI93" i="3"/>
  <c r="AW22" i="3"/>
  <c r="AT28" i="3"/>
  <c r="BA92" i="3"/>
  <c r="AW21" i="3"/>
  <c r="G27" i="3"/>
  <c r="V115" i="3"/>
  <c r="AT124" i="3"/>
  <c r="AI71" i="3"/>
  <c r="V94" i="3"/>
  <c r="S114" i="3"/>
  <c r="BR63" i="3"/>
  <c r="BW90" i="3"/>
  <c r="AL84" i="3"/>
  <c r="BM122" i="3"/>
  <c r="BP76" i="3"/>
  <c r="P119" i="3"/>
  <c r="T28" i="3"/>
  <c r="AV124" i="3"/>
  <c r="K138" i="3"/>
  <c r="Q147" i="3"/>
  <c r="BP87" i="3"/>
  <c r="AO150" i="3"/>
  <c r="BR103" i="3"/>
  <c r="Q90" i="3"/>
  <c r="P34" i="3"/>
  <c r="U139" i="3"/>
  <c r="BP19" i="3"/>
  <c r="AQ32" i="3"/>
  <c r="K114" i="3"/>
  <c r="AP50" i="3"/>
  <c r="Q14" i="3"/>
  <c r="BW12" i="3"/>
  <c r="BM43" i="3"/>
  <c r="Q128" i="3"/>
  <c r="U133" i="3"/>
  <c r="BS45" i="3"/>
  <c r="AL80" i="3"/>
  <c r="BM31" i="3"/>
  <c r="K110" i="3"/>
  <c r="Q144" i="3"/>
  <c r="AL125" i="3"/>
  <c r="Q63" i="3"/>
  <c r="BS118" i="3"/>
  <c r="AP136" i="3"/>
  <c r="Q148" i="3"/>
  <c r="AR122" i="3"/>
  <c r="D88" i="3" l="1"/>
  <c r="BF89" i="3"/>
  <c r="BF51" i="3"/>
  <c r="BF40" i="3"/>
  <c r="BF68" i="3"/>
  <c r="BF88" i="3"/>
  <c r="D51" i="3"/>
  <c r="BF49" i="3"/>
  <c r="BF52" i="3"/>
  <c r="BF109" i="3"/>
  <c r="BF145" i="3"/>
  <c r="D49" i="3"/>
  <c r="BF9" i="3"/>
  <c r="AE145" i="3"/>
  <c r="D9" i="3"/>
  <c r="AE88" i="3"/>
  <c r="D68" i="3"/>
  <c r="D145" i="3"/>
  <c r="AE89" i="3"/>
  <c r="D40" i="3"/>
  <c r="AE51" i="3"/>
  <c r="D52" i="3"/>
  <c r="AE49" i="3"/>
  <c r="AE109" i="3"/>
  <c r="D89" i="3"/>
  <c r="AE9" i="3"/>
  <c r="AE52" i="3"/>
  <c r="D109" i="3"/>
  <c r="AE40" i="3"/>
  <c r="AE68" i="3"/>
  <c r="BF42" i="3"/>
  <c r="D138" i="3"/>
  <c r="AE146" i="3"/>
  <c r="D14" i="3"/>
  <c r="D96" i="3"/>
  <c r="AE42" i="3"/>
  <c r="AE44" i="3"/>
  <c r="BF132" i="3"/>
  <c r="BF59" i="3"/>
  <c r="BF48" i="3"/>
  <c r="AE96" i="3"/>
  <c r="AE140" i="3"/>
  <c r="BF98" i="3"/>
  <c r="D126" i="3"/>
  <c r="AE74" i="3"/>
  <c r="BF22" i="3"/>
  <c r="AE41" i="3"/>
  <c r="AE18" i="3"/>
  <c r="D121" i="3"/>
  <c r="D85" i="3"/>
  <c r="BF29" i="3"/>
  <c r="AE150" i="3"/>
  <c r="BF12" i="3"/>
  <c r="D46" i="3"/>
  <c r="BF45" i="3"/>
  <c r="D110" i="3"/>
  <c r="D141" i="3"/>
  <c r="D80" i="3"/>
  <c r="BF35" i="3"/>
  <c r="D133" i="3"/>
  <c r="D8" i="3"/>
  <c r="BF139" i="3"/>
  <c r="D11" i="3"/>
  <c r="BF44" i="3"/>
  <c r="AE127" i="3"/>
  <c r="BF140" i="3"/>
  <c r="BF11" i="3"/>
  <c r="BF146" i="3"/>
  <c r="D127" i="3"/>
  <c r="BF70" i="3"/>
  <c r="AE11" i="3"/>
  <c r="D44" i="3"/>
  <c r="D146" i="3"/>
  <c r="AE132" i="3"/>
  <c r="AE59" i="3"/>
  <c r="AE48" i="3"/>
  <c r="BF148" i="3"/>
  <c r="D140" i="3"/>
  <c r="BF134" i="3"/>
  <c r="AE98" i="3"/>
  <c r="D74" i="3"/>
  <c r="AE22" i="3"/>
  <c r="D41" i="3"/>
  <c r="BF106" i="3"/>
  <c r="AE121" i="3"/>
  <c r="BF81" i="3"/>
  <c r="AE29" i="3"/>
  <c r="D12" i="3"/>
  <c r="BF135" i="3"/>
  <c r="AE45" i="3"/>
  <c r="BF47" i="3"/>
  <c r="AE110" i="3"/>
  <c r="D50" i="3"/>
  <c r="AE35" i="3"/>
  <c r="AE133" i="3"/>
  <c r="AE8" i="3"/>
  <c r="D139" i="3"/>
  <c r="BF82" i="3"/>
  <c r="D132" i="3"/>
  <c r="D59" i="3"/>
  <c r="BF95" i="3"/>
  <c r="D48" i="3"/>
  <c r="BF63" i="3"/>
  <c r="D148" i="3"/>
  <c r="AE19" i="3"/>
  <c r="BF113" i="3"/>
  <c r="BF39" i="3"/>
  <c r="D134" i="3"/>
  <c r="D98" i="3"/>
  <c r="BF125" i="3"/>
  <c r="BF118" i="3"/>
  <c r="D106" i="3"/>
  <c r="AE81" i="3"/>
  <c r="D29" i="3"/>
  <c r="BF54" i="3"/>
  <c r="AE135" i="3"/>
  <c r="D45" i="3"/>
  <c r="D47" i="3"/>
  <c r="BF50" i="3"/>
  <c r="BF20" i="3"/>
  <c r="D35" i="3"/>
  <c r="BF99" i="3"/>
  <c r="AE139" i="3"/>
  <c r="BF114" i="3"/>
  <c r="AE94" i="3"/>
  <c r="BF87" i="3"/>
  <c r="D105" i="3"/>
  <c r="D26" i="3"/>
  <c r="D42" i="3"/>
  <c r="AE70" i="3"/>
  <c r="BF101" i="3"/>
  <c r="BF147" i="3"/>
  <c r="AE95" i="3"/>
  <c r="BF19" i="3"/>
  <c r="AE125" i="3"/>
  <c r="BF13" i="3"/>
  <c r="AE106" i="3"/>
  <c r="BF104" i="3"/>
  <c r="D81" i="3"/>
  <c r="BF103" i="3"/>
  <c r="D54" i="3"/>
  <c r="BF136" i="3"/>
  <c r="D135" i="3"/>
  <c r="BF67" i="3"/>
  <c r="AE47" i="3"/>
  <c r="AE50" i="3"/>
  <c r="D20" i="3"/>
  <c r="BF43" i="3"/>
  <c r="D99" i="3"/>
  <c r="D25" i="3"/>
  <c r="AE114" i="3"/>
  <c r="D94" i="3"/>
  <c r="AE124" i="3"/>
  <c r="D83" i="3"/>
  <c r="AE105" i="3"/>
  <c r="BF26" i="3"/>
  <c r="D70" i="3"/>
  <c r="D82" i="3"/>
  <c r="BF69" i="3"/>
  <c r="BF76" i="3"/>
  <c r="D63" i="3"/>
  <c r="AE148" i="3"/>
  <c r="BF10" i="3"/>
  <c r="AE113" i="3"/>
  <c r="D39" i="3"/>
  <c r="AE134" i="3"/>
  <c r="BF92" i="3"/>
  <c r="BF144" i="3"/>
  <c r="AE118" i="3"/>
  <c r="AE101" i="3"/>
  <c r="AE55" i="3"/>
  <c r="AE82" i="3"/>
  <c r="AE147" i="3"/>
  <c r="BF27" i="3"/>
  <c r="AE69" i="3"/>
  <c r="AE76" i="3"/>
  <c r="D95" i="3"/>
  <c r="AE63" i="3"/>
  <c r="BF33" i="3"/>
  <c r="D19" i="3"/>
  <c r="AE10" i="3"/>
  <c r="D113" i="3"/>
  <c r="BF93" i="3"/>
  <c r="AE39" i="3"/>
  <c r="AE92" i="3"/>
  <c r="D125" i="3"/>
  <c r="AE144" i="3"/>
  <c r="BF142" i="3"/>
  <c r="D118" i="3"/>
  <c r="AE13" i="3"/>
  <c r="BF115" i="3"/>
  <c r="D104" i="3"/>
  <c r="AE103" i="3"/>
  <c r="AE54" i="3"/>
  <c r="AE136" i="3"/>
  <c r="D67" i="3"/>
  <c r="BF65" i="3"/>
  <c r="AE20" i="3"/>
  <c r="AE43" i="3"/>
  <c r="AE99" i="3"/>
  <c r="AE25" i="3"/>
  <c r="AE107" i="3"/>
  <c r="AE57" i="3"/>
  <c r="BF112" i="3"/>
  <c r="AE84" i="3"/>
  <c r="BF55" i="3"/>
  <c r="BF138" i="3"/>
  <c r="D147" i="3"/>
  <c r="D27" i="3"/>
  <c r="D69" i="3"/>
  <c r="BF14" i="3"/>
  <c r="D76" i="3"/>
  <c r="BF116" i="3"/>
  <c r="BF108" i="3"/>
  <c r="D33" i="3"/>
  <c r="D10" i="3"/>
  <c r="AE93" i="3"/>
  <c r="AE28" i="3"/>
  <c r="D92" i="3"/>
  <c r="BF91" i="3"/>
  <c r="D144" i="3"/>
  <c r="AE142" i="3"/>
  <c r="D13" i="3"/>
  <c r="D115" i="3"/>
  <c r="AE104" i="3"/>
  <c r="BF15" i="3"/>
  <c r="D103" i="3"/>
  <c r="D136" i="3"/>
  <c r="AE67" i="3"/>
  <c r="D65" i="3"/>
  <c r="AE32" i="3"/>
  <c r="D43" i="3"/>
  <c r="BF62" i="3"/>
  <c r="D38" i="3"/>
  <c r="D107" i="3"/>
  <c r="BF75" i="3"/>
  <c r="D57" i="3"/>
  <c r="BF123" i="3"/>
  <c r="AE112" i="3"/>
  <c r="BF84" i="3"/>
  <c r="D122" i="3"/>
  <c r="D101" i="3"/>
  <c r="D55" i="3"/>
  <c r="AE138" i="3"/>
  <c r="AE27" i="3"/>
  <c r="AE14" i="3"/>
  <c r="BF127" i="3"/>
  <c r="D116" i="3"/>
  <c r="D108" i="3"/>
  <c r="AE33" i="3"/>
  <c r="BF96" i="3"/>
  <c r="D93" i="3"/>
  <c r="BF28" i="3"/>
  <c r="D91" i="3"/>
  <c r="BF126" i="3"/>
  <c r="D142" i="3"/>
  <c r="D18" i="3"/>
  <c r="AE115" i="3"/>
  <c r="BF85" i="3"/>
  <c r="D15" i="3"/>
  <c r="BF150" i="3"/>
  <c r="BF46" i="3"/>
  <c r="BF141" i="3"/>
  <c r="AE65" i="3"/>
  <c r="BF80" i="3"/>
  <c r="BF32" i="3"/>
  <c r="AE62" i="3"/>
  <c r="AE38" i="3"/>
  <c r="AE30" i="3"/>
  <c r="AE75" i="3"/>
  <c r="D102" i="3"/>
  <c r="BF77" i="3"/>
  <c r="AE116" i="3"/>
  <c r="AE108" i="3"/>
  <c r="D28" i="3"/>
  <c r="AE91" i="3"/>
  <c r="AE126" i="3"/>
  <c r="BF74" i="3"/>
  <c r="D22" i="3"/>
  <c r="BF41" i="3"/>
  <c r="BF18" i="3"/>
  <c r="BF121" i="3"/>
  <c r="AE85" i="3"/>
  <c r="AE15" i="3"/>
  <c r="D150" i="3"/>
  <c r="AE12" i="3"/>
  <c r="AE46" i="3"/>
  <c r="BF110" i="3"/>
  <c r="AE141" i="3"/>
  <c r="AE80" i="3"/>
  <c r="D32" i="3"/>
  <c r="BF133" i="3"/>
  <c r="BF8" i="3"/>
  <c r="D30" i="3"/>
  <c r="BF149" i="3"/>
  <c r="BF56" i="3"/>
  <c r="AE77" i="3"/>
  <c r="AE102" i="3"/>
  <c r="D123" i="3"/>
  <c r="BF94" i="3"/>
  <c r="AE87" i="3"/>
  <c r="D84" i="3"/>
  <c r="BF31" i="3"/>
  <c r="AE117" i="3"/>
  <c r="BF119" i="3"/>
  <c r="BF128" i="3"/>
  <c r="D34" i="3"/>
  <c r="D143" i="3"/>
  <c r="D31" i="3"/>
  <c r="D117" i="3"/>
  <c r="AE97" i="3"/>
  <c r="D53" i="3"/>
  <c r="AE34" i="3"/>
  <c r="AE143" i="3"/>
  <c r="BF117" i="3"/>
  <c r="D97" i="3"/>
  <c r="BF53" i="3"/>
  <c r="AE64" i="3"/>
  <c r="BF34" i="3"/>
  <c r="D62" i="3"/>
  <c r="BF38" i="3"/>
  <c r="BF107" i="3"/>
  <c r="D114" i="3"/>
  <c r="AE149" i="3"/>
  <c r="AE56" i="3"/>
  <c r="D77" i="3"/>
  <c r="D112" i="3"/>
  <c r="D124" i="3"/>
  <c r="AE86" i="3"/>
  <c r="AE83" i="3"/>
  <c r="BF105" i="3"/>
  <c r="AE26" i="3"/>
  <c r="AE122" i="3"/>
  <c r="BF143" i="3"/>
  <c r="D111" i="3"/>
  <c r="BF97" i="3"/>
  <c r="AE53" i="3"/>
  <c r="D64" i="3"/>
  <c r="BF57" i="3"/>
  <c r="D149" i="3"/>
  <c r="D56" i="3"/>
  <c r="BF120" i="3"/>
  <c r="BF124" i="3"/>
  <c r="D86" i="3"/>
  <c r="BF83" i="3"/>
  <c r="BF122" i="3"/>
  <c r="AE100" i="3"/>
  <c r="AE111" i="3"/>
  <c r="AE131" i="3"/>
  <c r="D137" i="3"/>
  <c r="BF64" i="3"/>
  <c r="BF21" i="3"/>
  <c r="D120" i="3"/>
  <c r="AE66" i="3"/>
  <c r="BF86" i="3"/>
  <c r="D90" i="3"/>
  <c r="D100" i="3"/>
  <c r="BF111" i="3"/>
  <c r="D131" i="3"/>
  <c r="AE73" i="3"/>
  <c r="AE137" i="3"/>
  <c r="AE58" i="3"/>
  <c r="D21" i="3"/>
  <c r="AE120" i="3"/>
  <c r="D66" i="3"/>
  <c r="AE90" i="3"/>
  <c r="BF100" i="3"/>
  <c r="D119" i="3"/>
  <c r="BF131" i="3"/>
  <c r="D73" i="3"/>
  <c r="AE128" i="3"/>
  <c r="BF137" i="3"/>
  <c r="D58" i="3"/>
  <c r="BF25" i="3"/>
  <c r="BF30" i="3"/>
  <c r="D75" i="3"/>
  <c r="BF102" i="3"/>
  <c r="AE123" i="3"/>
  <c r="AE21" i="3"/>
  <c r="D87" i="3"/>
  <c r="BF66" i="3"/>
  <c r="BF90" i="3"/>
  <c r="AE31" i="3"/>
  <c r="AE119" i="3"/>
  <c r="BF73" i="3"/>
  <c r="D128" i="3"/>
  <c r="BF58" i="3"/>
  <c r="CG9" i="3" l="1"/>
  <c r="CG89" i="3"/>
  <c r="CG51" i="3"/>
  <c r="CG75" i="3"/>
  <c r="CG68" i="3"/>
  <c r="CG52" i="3"/>
  <c r="CG49" i="3"/>
  <c r="CG109" i="3"/>
  <c r="CG40" i="3"/>
  <c r="CG145" i="3"/>
  <c r="CG88" i="3"/>
  <c r="CG150" i="3"/>
  <c r="CG45" i="3"/>
  <c r="CG93" i="3"/>
  <c r="CG119" i="3"/>
  <c r="CG149" i="3"/>
  <c r="CG81" i="3"/>
  <c r="CG56" i="3"/>
  <c r="CG144" i="3"/>
  <c r="CG84" i="3"/>
  <c r="CG95" i="3"/>
  <c r="CG47" i="3"/>
  <c r="CG44" i="3"/>
  <c r="CG76" i="3"/>
  <c r="CG35" i="3"/>
  <c r="CG140" i="3"/>
  <c r="CG66" i="3"/>
  <c r="CG64" i="3"/>
  <c r="CG108" i="3"/>
  <c r="CG69" i="3"/>
  <c r="CG132" i="3"/>
  <c r="CG100" i="3"/>
  <c r="CG29" i="3"/>
  <c r="CG22" i="3"/>
  <c r="CG147" i="3"/>
  <c r="CG112" i="3"/>
  <c r="CG77" i="3"/>
  <c r="CG135" i="3"/>
  <c r="CG12" i="3"/>
  <c r="CG121" i="3"/>
  <c r="CG57" i="3"/>
  <c r="CG113" i="3"/>
  <c r="CG82" i="3"/>
  <c r="CG117" i="3"/>
  <c r="CG32" i="3"/>
  <c r="CG142" i="3"/>
  <c r="CG125" i="3"/>
  <c r="CG48" i="3"/>
  <c r="CG15" i="3"/>
  <c r="CG58" i="3"/>
  <c r="CG97" i="3"/>
  <c r="CG128" i="3"/>
  <c r="CG87" i="3"/>
  <c r="CG131" i="3"/>
  <c r="CG114" i="3"/>
  <c r="CG31" i="3"/>
  <c r="CG101" i="3"/>
  <c r="CG107" i="3"/>
  <c r="CG103" i="3"/>
  <c r="CG92" i="3"/>
  <c r="CG67" i="3"/>
  <c r="CG19" i="3"/>
  <c r="CG134" i="3"/>
  <c r="CG59" i="3"/>
  <c r="CG50" i="3"/>
  <c r="CG127" i="3"/>
  <c r="CG8" i="3"/>
  <c r="CG46" i="3"/>
  <c r="CG18" i="3"/>
  <c r="CG38" i="3"/>
  <c r="CG20" i="3"/>
  <c r="CG122" i="3"/>
  <c r="CG27" i="3"/>
  <c r="CG83" i="3"/>
  <c r="CG41" i="3"/>
  <c r="CG133" i="3"/>
  <c r="CG126" i="3"/>
  <c r="CG143" i="3"/>
  <c r="CG116" i="3"/>
  <c r="CG62" i="3"/>
  <c r="CG34" i="3"/>
  <c r="CG30" i="3"/>
  <c r="CG102" i="3"/>
  <c r="CG43" i="3"/>
  <c r="CG115" i="3"/>
  <c r="CG10" i="3"/>
  <c r="CG63" i="3"/>
  <c r="CG42" i="3"/>
  <c r="CG139" i="3"/>
  <c r="CG96" i="3"/>
  <c r="CG73" i="3"/>
  <c r="CG86" i="3"/>
  <c r="CG21" i="3"/>
  <c r="CG137" i="3"/>
  <c r="CG124" i="3"/>
  <c r="CG90" i="3"/>
  <c r="CG111" i="3"/>
  <c r="CG53" i="3"/>
  <c r="CG91" i="3"/>
  <c r="CG13" i="3"/>
  <c r="CG33" i="3"/>
  <c r="CG104" i="3"/>
  <c r="CG94" i="3"/>
  <c r="CG26" i="3"/>
  <c r="CG106" i="3"/>
  <c r="CG148" i="3"/>
  <c r="CG74" i="3"/>
  <c r="CG146" i="3"/>
  <c r="CG80" i="3"/>
  <c r="CG85" i="3"/>
  <c r="CG14" i="3"/>
  <c r="CG65" i="3"/>
  <c r="CG105" i="3"/>
  <c r="CG141" i="3"/>
  <c r="CG25" i="3"/>
  <c r="CG11" i="3"/>
  <c r="CG110" i="3"/>
  <c r="CG138" i="3"/>
  <c r="CG123" i="3"/>
  <c r="CG120" i="3"/>
  <c r="CG28" i="3"/>
  <c r="CG55" i="3"/>
  <c r="CG136" i="3"/>
  <c r="CG118" i="3"/>
  <c r="CG39" i="3"/>
  <c r="CG70" i="3"/>
  <c r="CG99" i="3"/>
  <c r="CG54" i="3"/>
  <c r="CG98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<sst xmlns="http://schemas.openxmlformats.org/spreadsheetml/2006/main" count="1144" uniqueCount="349">
  <si>
    <t>12/13 años</t>
  </si>
  <si>
    <t>13/14 años</t>
  </si>
  <si>
    <t>14/15 años</t>
  </si>
  <si>
    <t>1° A</t>
  </si>
  <si>
    <r>
      <rPr>
        <sz val="24"/>
        <color theme="1"/>
        <rFont val="Open Sans"/>
      </rPr>
      <t>⬅️</t>
    </r>
    <r>
      <rPr>
        <sz val="11"/>
        <color theme="1"/>
        <rFont val="Open Sans"/>
      </rPr>
      <t xml:space="preserve"> </t>
    </r>
    <r>
      <rPr>
        <b/>
        <sz val="11"/>
        <color theme="1"/>
        <rFont val="Open Sans"/>
      </rPr>
      <t>Paso # 1</t>
    </r>
    <r>
      <rPr>
        <sz val="11"/>
        <color theme="1"/>
        <rFont val="Open Sans"/>
      </rPr>
      <t>, Escribe los grupos y el número de estudiantes de cada uno de acuerdo a sus edades.</t>
    </r>
  </si>
  <si>
    <t>1° B</t>
  </si>
  <si>
    <t>1° C</t>
  </si>
  <si>
    <t>1° D</t>
  </si>
  <si>
    <t>1° E</t>
  </si>
  <si>
    <t>2° A</t>
  </si>
  <si>
    <t>2° B</t>
  </si>
  <si>
    <t>2° C</t>
  </si>
  <si>
    <t>2° D</t>
  </si>
  <si>
    <t>2° E</t>
  </si>
  <si>
    <t>3° A</t>
  </si>
  <si>
    <t>3° B</t>
  </si>
  <si>
    <t>3° C</t>
  </si>
  <si>
    <t>3° D</t>
  </si>
  <si>
    <t>3° E</t>
  </si>
  <si>
    <t>Grupo más grande</t>
  </si>
  <si>
    <t>Total de estudiantes</t>
  </si>
  <si>
    <t>CREATORS LISTA DE MATERIALES CONSUMIBLES</t>
  </si>
  <si>
    <t>ID</t>
  </si>
  <si>
    <t>Tipo</t>
  </si>
  <si>
    <t>Especialidad</t>
  </si>
  <si>
    <t>Práctica / proyecto</t>
  </si>
  <si>
    <t>Combo</t>
  </si>
  <si>
    <t>Tecnología</t>
  </si>
  <si>
    <t>Titulo</t>
  </si>
  <si>
    <t>Nomenclatura</t>
  </si>
  <si>
    <t>Alumnos asignados</t>
  </si>
  <si>
    <t>Selecciona los combos</t>
  </si>
  <si>
    <r>
      <rPr>
        <sz val="24"/>
        <color theme="1"/>
        <rFont val="Open Sans"/>
      </rPr>
      <t>⬅️</t>
    </r>
    <r>
      <rPr>
        <sz val="11"/>
        <color theme="1"/>
        <rFont val="Open Sans"/>
      </rPr>
      <t xml:space="preserve"> </t>
    </r>
    <r>
      <rPr>
        <b/>
        <sz val="11"/>
        <color theme="1"/>
        <rFont val="Open Sans"/>
      </rPr>
      <t>Paso # 2</t>
    </r>
    <r>
      <rPr>
        <sz val="11"/>
        <color theme="1"/>
        <rFont val="Open Sans"/>
      </rPr>
      <t>, Selecciona las practicas y/o 
proyectos que tu escuela tiene asignados</t>
    </r>
  </si>
  <si>
    <t>CRE400</t>
  </si>
  <si>
    <t>Propedeutico</t>
  </si>
  <si>
    <t>PROPE</t>
  </si>
  <si>
    <t>X</t>
  </si>
  <si>
    <t>CRE401</t>
  </si>
  <si>
    <t xml:space="preserve">Programación </t>
  </si>
  <si>
    <t>Aplicaciones móviles</t>
  </si>
  <si>
    <t>Práctica</t>
  </si>
  <si>
    <t>Componentes</t>
  </si>
  <si>
    <t>Thunkable / App Inventor</t>
  </si>
  <si>
    <t>Appunte oculto</t>
  </si>
  <si>
    <t>CRE_PRO1_PRA</t>
  </si>
  <si>
    <t>Proyecto</t>
  </si>
  <si>
    <t>Historias de botiquín</t>
  </si>
  <si>
    <t>CRE_PRO1_PRO</t>
  </si>
  <si>
    <t>x</t>
  </si>
  <si>
    <t>CRE402</t>
  </si>
  <si>
    <t xml:space="preserve">Programación
</t>
  </si>
  <si>
    <t>Videojuegos</t>
  </si>
  <si>
    <t>Clicker, estética</t>
  </si>
  <si>
    <t>Makecode Arcade</t>
  </si>
  <si>
    <t>Nano cazadores</t>
  </si>
  <si>
    <t>CRE_PRO1_VJ_PRA</t>
  </si>
  <si>
    <t>De polvo a brillo</t>
  </si>
  <si>
    <t>CRE_PRO1_VJ_PRO</t>
  </si>
  <si>
    <t>CRE403</t>
  </si>
  <si>
    <t xml:space="preserve">Automatización
</t>
  </si>
  <si>
    <t>Máquinas y mecanismos</t>
  </si>
  <si>
    <t>Mecanismos con movimiento</t>
  </si>
  <si>
    <t>Spike / Vex</t>
  </si>
  <si>
    <t>Menú para la felicidad</t>
  </si>
  <si>
    <t>CRE_AUTO1_MAQ_PRA</t>
  </si>
  <si>
    <t>Explora la vida</t>
  </si>
  <si>
    <t>CRE_AUTO1_MAQ_PRO</t>
  </si>
  <si>
    <t>CRE404</t>
  </si>
  <si>
    <t>Automatización</t>
  </si>
  <si>
    <t>Sensores y actuadores</t>
  </si>
  <si>
    <t>Spike / vex</t>
  </si>
  <si>
    <t>Modo precisiON</t>
  </si>
  <si>
    <t>CRE_AUTO2_MAQ_PRA</t>
  </si>
  <si>
    <t>Creatividad a prueba</t>
  </si>
  <si>
    <t>CRE_AUTO2_MAQ_PRO</t>
  </si>
  <si>
    <t>CRE405</t>
  </si>
  <si>
    <t xml:space="preserve">Automatización 
</t>
  </si>
  <si>
    <t>Electrónica básica</t>
  </si>
  <si>
    <t>Sensores</t>
  </si>
  <si>
    <t>Microbit</t>
  </si>
  <si>
    <t>Agricultura 4.0</t>
  </si>
  <si>
    <t>CRE_AUTO1_ELEC_PRA</t>
  </si>
  <si>
    <t>Bit olimpiadas</t>
  </si>
  <si>
    <t>CRE_AUTO1_ELEC_PRO</t>
  </si>
  <si>
    <t>CRE406</t>
  </si>
  <si>
    <t xml:space="preserve">Electrónica básica  </t>
  </si>
  <si>
    <t>Simulación de circuitos</t>
  </si>
  <si>
    <t>Micro-Respiración *</t>
  </si>
  <si>
    <t>CRE_AUTO2_ELE_PRA</t>
  </si>
  <si>
    <t>* Estará disponible a partir del release 2026-1</t>
  </si>
  <si>
    <t>Sombra viva *</t>
  </si>
  <si>
    <t>CRE_AUTO2_ELE_PRO</t>
  </si>
  <si>
    <t>CRE407</t>
  </si>
  <si>
    <t xml:space="preserve">Maker 
</t>
  </si>
  <si>
    <t>Procesos de construcción y electricidad</t>
  </si>
  <si>
    <t>Material rígido</t>
  </si>
  <si>
    <t>Motosaw y taladro</t>
  </si>
  <si>
    <t>Zooperhéroes</t>
  </si>
  <si>
    <t>CRE_MAK1_HERR_PRA</t>
  </si>
  <si>
    <t>Rescate a flote</t>
  </si>
  <si>
    <t>CRE_MAK1_HER_PRO</t>
  </si>
  <si>
    <t>CRE408</t>
  </si>
  <si>
    <t xml:space="preserve">Maker
</t>
  </si>
  <si>
    <t>Electricidad</t>
  </si>
  <si>
    <t>Herramientas y materiales</t>
  </si>
  <si>
    <t>Fábrica de voltios</t>
  </si>
  <si>
    <t>CRE_MAK2_HER_PRA</t>
  </si>
  <si>
    <t>Mensajes secretos</t>
  </si>
  <si>
    <t>CRE_MAK2_HER_PRO</t>
  </si>
  <si>
    <t>CRE409</t>
  </si>
  <si>
    <t>Fabricación digital (Modelado 3D)</t>
  </si>
  <si>
    <t>Requerimientos de impresión</t>
  </si>
  <si>
    <t>Tinkercad</t>
  </si>
  <si>
    <t>Cultura en pasarela</t>
  </si>
  <si>
    <t>CRE_MAK1_3D_PRA</t>
  </si>
  <si>
    <t>Sensa-game</t>
  </si>
  <si>
    <t>CRE_MAK2_3D_PRO</t>
  </si>
  <si>
    <t>CRE410</t>
  </si>
  <si>
    <t>Ensambles</t>
  </si>
  <si>
    <t>Todo en su lugar *</t>
  </si>
  <si>
    <t>CRE_MAK2_3D_PRA</t>
  </si>
  <si>
    <t>- *</t>
  </si>
  <si>
    <t>CRE411</t>
  </si>
  <si>
    <t xml:space="preserve">IA </t>
  </si>
  <si>
    <t>Machine Learning e IA</t>
  </si>
  <si>
    <t>prompting</t>
  </si>
  <si>
    <t>IA generativa de texto / IA generativa de imagen</t>
  </si>
  <si>
    <t>Consumo con conciencIA</t>
  </si>
  <si>
    <t>CRE_IA1_PRA</t>
  </si>
  <si>
    <t>Tu voz también se escucha</t>
  </si>
  <si>
    <t>CRE_IA1_PRO</t>
  </si>
  <si>
    <t>CRE412</t>
  </si>
  <si>
    <t>Entrenamiento de un algoritmo</t>
  </si>
  <si>
    <t>ML4K</t>
  </si>
  <si>
    <t>Señavox</t>
  </si>
  <si>
    <t>CRE_IA2_PRA</t>
  </si>
  <si>
    <t>Huella amiga</t>
  </si>
  <si>
    <t>CRE_IA2_PRO</t>
  </si>
  <si>
    <t>unidades</t>
  </si>
  <si>
    <t>TOTAL</t>
  </si>
  <si>
    <t>TE</t>
  </si>
  <si>
    <t>Codey Rocky</t>
  </si>
  <si>
    <t>Lego Spike Prime</t>
  </si>
  <si>
    <t>Kit de Micro:bit V2</t>
  </si>
  <si>
    <t>Micro:bit Retro Arcade**</t>
  </si>
  <si>
    <t>VEX IQ</t>
  </si>
  <si>
    <t>Arduino UNO</t>
  </si>
  <si>
    <t>Impresora 3D</t>
  </si>
  <si>
    <t>Filamento PLA 1 kg diámetro 1.75 mm</t>
  </si>
  <si>
    <t>MA</t>
  </si>
  <si>
    <t>HM</t>
  </si>
  <si>
    <t>Hm</t>
  </si>
  <si>
    <t>Flexómetro</t>
  </si>
  <si>
    <t>Cúter</t>
  </si>
  <si>
    <t>Pistola de silicón</t>
  </si>
  <si>
    <t>Desarmador plano</t>
  </si>
  <si>
    <t>Desarmador de cruz</t>
  </si>
  <si>
    <t>Juego de puntas intercambiables para desarmador</t>
  </si>
  <si>
    <t>Pinzas de punta</t>
  </si>
  <si>
    <t>Pinzas de corte</t>
  </si>
  <si>
    <t>Pinceles (delgado, mediano y grueso)</t>
  </si>
  <si>
    <t>Multímetro</t>
  </si>
  <si>
    <t>Báscula</t>
  </si>
  <si>
    <t>EE</t>
  </si>
  <si>
    <t>Juego de 10 cables tipo caiman- caiman</t>
  </si>
  <si>
    <t>Juegos de jumpers macho - hembra</t>
  </si>
  <si>
    <t>Juegos de jumpers macho - macho</t>
  </si>
  <si>
    <t>Juegos de jumpers hembra - hembra</t>
  </si>
  <si>
    <t>Motor DC de 3V con cables integrados</t>
  </si>
  <si>
    <t>Motor DC de 6V con cables integrados</t>
  </si>
  <si>
    <t>Protoboard de 830 puntos</t>
  </si>
  <si>
    <t>Led de color blanco</t>
  </si>
  <si>
    <t>Led de color verde</t>
  </si>
  <si>
    <t>Led de color amarillo (ámbar)</t>
  </si>
  <si>
    <t>Led de color rojo</t>
  </si>
  <si>
    <t>Resistencia de 330 ohms</t>
  </si>
  <si>
    <t>Resistencia de 1K ohms</t>
  </si>
  <si>
    <t>Cinta de aislar color negro</t>
  </si>
  <si>
    <t>Cinta de aislar color rojo</t>
  </si>
  <si>
    <t>Push button</t>
  </si>
  <si>
    <t>Cautín</t>
  </si>
  <si>
    <t>Soldadura eléctronica</t>
  </si>
  <si>
    <t>Pasta para soldar</t>
  </si>
  <si>
    <t>Interruptor de carrera</t>
  </si>
  <si>
    <t>llantitas de plástico para motor DC</t>
  </si>
  <si>
    <t>Servomotor SG90</t>
  </si>
  <si>
    <t>BA</t>
  </si>
  <si>
    <t>Ba</t>
  </si>
  <si>
    <t>Batería recargable 1.5V (AA)</t>
  </si>
  <si>
    <t>Batería recargable 1.5V (AAA)</t>
  </si>
  <si>
    <t>Batería recargable 9V Volteck</t>
  </si>
  <si>
    <t>Baterías alcalinas AAA de 1.5 V (no recargable) para microbit</t>
  </si>
  <si>
    <t>Batería de 3V tipo CR2032</t>
  </si>
  <si>
    <t>Cargador universal de pilas recargable (9V, AA y AAA)</t>
  </si>
  <si>
    <t>Portapilas para 2 pilas en serie "AA"</t>
  </si>
  <si>
    <t>Broche para pila de 9V</t>
  </si>
  <si>
    <t>Pila CR2032 tipo moneda</t>
  </si>
  <si>
    <t>SO</t>
  </si>
  <si>
    <t>Co</t>
  </si>
  <si>
    <t>MDF 3 mm de espesor de 30 x 30 cm</t>
  </si>
  <si>
    <t>Cartulina blanca</t>
  </si>
  <si>
    <t>Hojas blancas tamaño carta</t>
  </si>
  <si>
    <t>Hojas de colores (varios) tamaño carta</t>
  </si>
  <si>
    <t>Post-it</t>
  </si>
  <si>
    <t>Fomi tamaño carta</t>
  </si>
  <si>
    <t>Papel aluminio</t>
  </si>
  <si>
    <t>Abatelenguas (palitos planos) 15 cm largo x 18 mm ancho</t>
  </si>
  <si>
    <t>Palito de madera redondo 60 largo x 1 cm de diámetro</t>
  </si>
  <si>
    <t>Palito de madera redondo 30 largo x 1 cm de diámetro</t>
  </si>
  <si>
    <t>Cuerda</t>
  </si>
  <si>
    <t>Hilo de coser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</si>
  <si>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</si>
  <si>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</si>
  <si>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</si>
  <si>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</si>
  <si>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</si>
  <si>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</si>
  <si>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</si>
  <si>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</si>
  <si>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</si>
  <si>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</si>
  <si>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t>Cinta adhesiva (masking tape 110 o cinta azul de pintor) 12 mm ancho x 50 m o similar</t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</si>
  <si>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</si>
  <si>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</si>
  <si>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</si>
  <si>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</si>
  <si>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</si>
  <si>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</si>
  <si>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>1 paquete de 100 mondadientes</t>
  </si>
  <si>
    <t>Sal de mesa</t>
  </si>
  <si>
    <t>Hojas tamaño carta cuadriculadas</t>
  </si>
  <si>
    <t>Tabla de madera de 3" de espesor de 30 cm x 30 cm (tabla de sacrificio)</t>
  </si>
  <si>
    <t>Tabla salvacortes de 45 x 30 cm (recomendado opcional)</t>
  </si>
  <si>
    <t>Cronómetro</t>
  </si>
  <si>
    <t>Pliego de papel bond</t>
  </si>
  <si>
    <t>Dado</t>
  </si>
  <si>
    <t>Coples de cobre de 1/2" de diámetro y 3 o 4 cm de altura</t>
  </si>
  <si>
    <t>Alambre galvanizado</t>
  </si>
  <si>
    <t>Toallitas humedas (tipo desmaquillantes o para bebe)</t>
  </si>
  <si>
    <t>Bote de vinagre blanco de 500 ml.</t>
  </si>
  <si>
    <t>Cinta adhesiva doble cara delgada de 12mm X 50m</t>
  </si>
  <si>
    <t>Tornillo y tuerca de 1/8"</t>
  </si>
  <si>
    <t>Tornillo y tuerca de 3/16"</t>
  </si>
  <si>
    <t>Tornillo y tuerca de 1/4"</t>
  </si>
  <si>
    <t>Paquete de 1 Kg de semillas(arroz, frijol, lentejas o similar)</t>
  </si>
  <si>
    <t>Contenedor de agua grande tipo palangana (50 cm de diametro aprox)</t>
  </si>
  <si>
    <t>Hoja tamaño carta de foami o hule eva color liso</t>
  </si>
  <si>
    <t>Hoja tamaño carta de foami o hule eva con brillantina</t>
  </si>
  <si>
    <t>Re</t>
  </si>
  <si>
    <t>Cartón de 3 mm de espesor de 30 x 30 cm</t>
  </si>
  <si>
    <t>Hojas de papel tamaño carta con un lado limpio</t>
  </si>
  <si>
    <t>Bolsa de plástico oscura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</si>
  <si>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</si>
  <si>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</si>
  <si>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</si>
  <si>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</si>
  <si>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</si>
  <si>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</si>
  <si>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</si>
  <si>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</si>
  <si>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</si>
  <si>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</si>
  <si>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</si>
  <si>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>Taparrosca de botella de PET 3 cm de diámetro</t>
  </si>
  <si>
    <t>Taparrosca de 5 cm de diámetro aproximadamente</t>
  </si>
  <si>
    <t>Tapa de 10 cm de diámetro  aproximadamente</t>
  </si>
  <si>
    <t>Lija para madera grado 60</t>
  </si>
  <si>
    <t>Pieza de tela reciclado (Pieza de ropa en desuso)</t>
  </si>
  <si>
    <t>Planta o cultivo pequeño</t>
  </si>
  <si>
    <t>Por alumno</t>
  </si>
  <si>
    <t>Tipo:</t>
  </si>
  <si>
    <t>Total de alumnos:</t>
  </si>
  <si>
    <t>Especialidad:</t>
  </si>
  <si>
    <t>Maker</t>
  </si>
  <si>
    <t xml:space="preserve">Nombre de proyecto:
</t>
  </si>
  <si>
    <t>Un</t>
  </si>
  <si>
    <t>Cantidad</t>
  </si>
  <si>
    <t>Unidad</t>
  </si>
  <si>
    <t>Cantidad necesaria por 1 prototipo</t>
  </si>
  <si>
    <t>Modalidad de uso</t>
  </si>
  <si>
    <r>
      <rPr>
        <b/>
        <sz val="11"/>
        <color rgb="FF000000"/>
        <rFont val="Open Sans"/>
      </rPr>
      <t xml:space="preserve">HERRAMIENTAS Y MATERIALES DEL </t>
    </r>
    <r>
      <rPr>
        <b/>
        <i/>
        <sz val="11"/>
        <color rgb="FF000000"/>
        <rFont val="Open Sans"/>
      </rPr>
      <t>MAKERSPACE</t>
    </r>
  </si>
  <si>
    <t>Individual</t>
  </si>
  <si>
    <t>Parejas</t>
  </si>
  <si>
    <t>Equipos de 4 personas</t>
  </si>
  <si>
    <t>Grupal</t>
  </si>
  <si>
    <t>Total</t>
  </si>
  <si>
    <t>pza</t>
  </si>
  <si>
    <t>Tecnología educativa</t>
  </si>
  <si>
    <t>Te</t>
  </si>
  <si>
    <t xml:space="preserve">Lego Spike Prime </t>
  </si>
  <si>
    <t>rollo</t>
  </si>
  <si>
    <t>Maquinaria</t>
  </si>
  <si>
    <t>Ma</t>
  </si>
  <si>
    <t>Sierra Moto-Saw</t>
  </si>
  <si>
    <t>Taladro inalámbrico</t>
  </si>
  <si>
    <t>Base para taladro</t>
  </si>
  <si>
    <t>Prensas de ajuste rápido de 6"</t>
  </si>
  <si>
    <t>Juego de 13 brocas de alta velocidad para madera (medidas: 1/16”, 5/64", 3/32", 7/64", 1/8", 9/64", 5/32", 11/64", 3/16", 13/64", 7/32", 1/4" y 5/16”)</t>
  </si>
  <si>
    <t>Herramientas manuales</t>
  </si>
  <si>
    <t>juego</t>
  </si>
  <si>
    <t>Electricidad y Electrónica</t>
  </si>
  <si>
    <t xml:space="preserve">Juegos de jumpers macho - macho </t>
  </si>
  <si>
    <t xml:space="preserve">Resistencia de 330 ohms </t>
  </si>
  <si>
    <t xml:space="preserve">Cinta de aislar color negro </t>
  </si>
  <si>
    <t xml:space="preserve">Cinta de aislar color rojo </t>
  </si>
  <si>
    <t>Baterías</t>
  </si>
  <si>
    <t xml:space="preserve">Portapilas para 2 pilas en serie "AA" </t>
  </si>
  <si>
    <t>Seguridad y Orden</t>
  </si>
  <si>
    <t>So</t>
  </si>
  <si>
    <t>Cubrebocas industrial N95 o similar</t>
  </si>
  <si>
    <t>Lentes de seguridad</t>
  </si>
  <si>
    <t>Guantes de seguridad</t>
  </si>
  <si>
    <t>Botiquín de primeros auxilios (caja con algodón, alcohol, gasas, antiséptico, agua oxigenada, vendas)</t>
  </si>
  <si>
    <t>Trapo de limpieza/franela</t>
  </si>
  <si>
    <t>Estuche Individual</t>
  </si>
  <si>
    <t>In</t>
  </si>
  <si>
    <t>Lápiz</t>
  </si>
  <si>
    <t>Goma</t>
  </si>
  <si>
    <t>Sacapuntas</t>
  </si>
  <si>
    <t>Bolígrafo</t>
  </si>
  <si>
    <t>Tijeras</t>
  </si>
  <si>
    <t>Pegamento en barra (Pritt) de 8 g</t>
  </si>
  <si>
    <t>Caja de 12 colores de madera</t>
  </si>
  <si>
    <t>caja</t>
  </si>
  <si>
    <t>Plumón marcador permanente punto fino (Sharpie)</t>
  </si>
  <si>
    <t xml:space="preserve">Juego de geometría (regla, escuadra 45°,  escuadra 60°, 1 compás, transportador) </t>
  </si>
  <si>
    <t xml:space="preserve">Paquete de plumones de color </t>
  </si>
  <si>
    <t>Materiales Consumibles</t>
  </si>
  <si>
    <t>hoja</t>
  </si>
  <si>
    <t>bloc de 100 hojas</t>
  </si>
  <si>
    <t xml:space="preserve">Palito de madera redondo 60 largo x 1 cm de diámetro </t>
  </si>
  <si>
    <t xml:space="preserve">Palito de madera redondo 30 largo x 1 cm de diámetro  </t>
  </si>
  <si>
    <t>metro</t>
  </si>
  <si>
    <t>carrete</t>
  </si>
  <si>
    <t>bolsa</t>
  </si>
  <si>
    <r>
      <rPr>
        <sz val="11"/>
        <color rgb="FF000000"/>
        <rFont val="Open Sans"/>
      </rPr>
      <t>Cinta adhesiva (</t>
    </r>
    <r>
      <rPr>
        <i/>
        <sz val="11"/>
        <color rgb="FF000000"/>
        <rFont val="Open Sans"/>
      </rPr>
      <t xml:space="preserve">masking tape </t>
    </r>
    <r>
      <rPr>
        <sz val="11"/>
        <color rgb="FF000000"/>
        <rFont val="Open Sans"/>
      </rPr>
      <t>110 o cinta azul de pintor) 12 mm ancho x 50 m o similar</t>
    </r>
  </si>
  <si>
    <t xml:space="preserve">1 paquete de 100 mondadientes </t>
  </si>
  <si>
    <t>bolsita</t>
  </si>
  <si>
    <t>paquete</t>
  </si>
  <si>
    <t>Materiales de Reuso</t>
  </si>
  <si>
    <t xml:space="preserve">Taparrosca de botella de PET 3 cm de diámetro </t>
  </si>
  <si>
    <t>Grupo más grande:</t>
  </si>
  <si>
    <t>BitOlimpiadas</t>
  </si>
  <si>
    <t>Micro-Respiración</t>
  </si>
  <si>
    <t>Fábrica de Voltios</t>
  </si>
  <si>
    <t>Maker- Herramientas y materiales</t>
  </si>
  <si>
    <t>Mensaje Secretos</t>
  </si>
  <si>
    <t>Columna1</t>
  </si>
  <si>
    <t>Columna2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</si>
</sst>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9" x14ac:knownFonts="1">
    <font>
      <sz val="10"/>
      <color rgb="FF000000"/>
      <name val="Arial"/>
      <scheme val="minor"/>
    </font>
    <font>
      <sz val="12"/>
      <color rgb="FF434343"/>
      <name val="Open Sans"/>
    </font>
    <font>
      <b/>
      <sz val="12"/>
      <color theme="1"/>
      <name val="Arial"/>
      <scheme val="minor"/>
    </font>
    <font>
      <sz val="10"/>
      <color theme="1"/>
      <name val="Arial"/>
    </font>
    <font>
      <sz val="11"/>
      <color theme="1"/>
      <name val="Open Sans"/>
    </font>
    <font>
      <sz val="12"/>
      <color rgb="FFFFFFFF"/>
      <name val="Open Sans"/>
    </font>
    <font>
      <b/>
      <sz val="12"/>
      <color rgb="FFFFFFFF"/>
      <name val="Open Sans"/>
    </font>
    <font>
      <b/>
      <sz val="11"/>
      <color rgb="FFFFFFFF"/>
      <name val="Open Sans"/>
    </font>
    <font>
      <sz val="10"/>
      <name val="Arial"/>
    </font>
    <font>
      <sz val="14"/>
      <color theme="1"/>
      <name val="Arial"/>
    </font>
    <font>
      <b/>
      <sz val="11"/>
      <color theme="1"/>
      <name val="Open Sans"/>
    </font>
    <font>
      <sz val="8"/>
      <color theme="1"/>
      <name val="Arial"/>
      <scheme val="minor"/>
    </font>
    <font>
      <b/>
      <sz val="8"/>
      <color theme="1"/>
      <name val="Open Sans"/>
    </font>
    <font>
      <b/>
      <sz val="10"/>
      <color theme="1"/>
      <name val="Open Sans"/>
    </font>
    <font>
      <sz val="14"/>
      <color theme="1"/>
      <name val="Arial"/>
      <scheme val="minor"/>
    </font>
    <font>
      <b/>
      <sz val="11"/>
      <color rgb="FF000000"/>
      <name val="Open Sans"/>
    </font>
    <font>
      <sz val="10"/>
      <color theme="1"/>
      <name val="Arial"/>
      <scheme val="minor"/>
    </font>
    <font>
      <b/>
      <sz val="10"/>
      <color rgb="FF000000"/>
      <name val="Open Sans"/>
    </font>
    <font>
      <sz val="10"/>
      <color theme="1"/>
      <name val="Open Sans"/>
    </font>
    <font>
      <sz val="11"/>
      <color rgb="FF000000"/>
      <name val="Open Sans"/>
    </font>
    <font>
      <sz val="10"/>
      <color theme="1"/>
      <name val="Open Sans"/>
    </font>
    <font>
      <sz val="11"/>
      <color rgb="FFD9D9D9"/>
      <name val="Open Sans"/>
    </font>
    <font>
      <u/>
      <sz val="11"/>
      <color rgb="FF1155CC"/>
      <name val="Open Sans"/>
    </font>
    <font>
      <sz val="11"/>
      <color rgb="FFFFFFFF"/>
      <name val="Open Sans"/>
    </font>
    <font>
      <b/>
      <sz val="11"/>
      <color rgb="FFCC0000"/>
      <name val="Open Sans"/>
    </font>
    <font>
      <sz val="10"/>
      <color rgb="FFFFFFFF"/>
      <name val="Open Sans"/>
    </font>
    <font>
      <b/>
      <sz val="11"/>
      <color rgb="FF000000"/>
      <name val="Poppins"/>
    </font>
    <font>
      <b/>
      <sz val="11"/>
      <color rgb="FFCC0000"/>
      <name val="Poppins"/>
    </font>
    <font>
      <sz val="11"/>
      <color theme="1"/>
      <name val="Poppins"/>
    </font>
    <font>
      <sz val="11"/>
      <color rgb="FFFFFFFF"/>
      <name val="Poppins"/>
    </font>
    <font>
      <b/>
      <sz val="11"/>
      <color theme="1"/>
      <name val="Poppins"/>
    </font>
    <font>
      <sz val="11"/>
      <color rgb="FF000000"/>
      <name val="Poppins"/>
    </font>
    <font>
      <sz val="10"/>
      <color rgb="FFFFFFFF"/>
      <name val="Arial"/>
      <scheme val="minor"/>
    </font>
    <font>
      <b/>
      <sz val="11"/>
      <color rgb="FFFFFFFF"/>
      <name val="Poppins"/>
    </font>
    <font>
      <sz val="24"/>
      <color theme="1"/>
      <name val="Open Sans"/>
    </font>
    <font>
      <b/>
      <i/>
      <sz val="11"/>
      <color rgb="FF000000"/>
      <name val="Open Sans"/>
    </font>
    <font>
      <i/>
      <sz val="11"/>
      <color rgb="FF000000"/>
      <name val="Open Sans"/>
    </font>
    <font>
      <b/>
      <sz val="10"/>
      <color theme="1"/>
      <name val="Open Sans"/>
      <family val="2"/>
    </font>
    <font>
      <b/>
      <sz val="10"/>
      <color rgb="FFFFFFFF"/>
      <name val="Open Sans"/>
      <family val="2"/>
    </font>
    <font>
      <sz val="10"/>
      <color rgb="FF000000"/>
      <name val="Arial"/>
      <family val="2"/>
      <scheme val="minor"/>
    </font>
    <font>
      <sz val="10"/>
      <color theme="0"/>
      <name val="Arial"/>
      <scheme val="minor"/>
    </font>
    <font>
      <sz val="10"/>
      <color theme="0"/>
      <name val="Open Sans"/>
    </font>
    <font>
      <sz val="14"/>
      <color theme="0"/>
      <name val="Arial"/>
      <family val="2"/>
    </font>
    <font>
      <b/>
      <sz val="14"/>
      <color theme="0"/>
      <name val="Open Sans"/>
      <family val="2"/>
    </font>
    <font>
      <sz val="10"/>
      <color theme="0"/>
      <name val="Arial"/>
      <family val="2"/>
    </font>
    <font>
      <b/>
      <sz val="10"/>
      <color theme="0"/>
      <name val="Open Sans"/>
      <family val="2"/>
    </font>
    <font>
      <b/>
      <sz val="8"/>
      <color rgb="FFFFFFFF"/>
      <name val="Open Sans"/>
      <family val="2"/>
    </font>
    <font>
      <sz val="12"/>
      <color rgb="FF434343"/>
      <name val="Open Sans"/>
      <family val="2"/>
    </font>
    <font>
      <sz val="12"/>
      <color theme="1"/>
      <name val="Arial"/>
      <family val="2"/>
    </font>
    <font>
      <sz val="11"/>
      <color theme="1" tint="0.14999847407452621"/>
      <name val="Open Sans"/>
      <family val="2"/>
    </font>
    <font>
      <b/>
      <sz val="11"/>
      <color theme="1" tint="0.14999847407452621"/>
      <name val="Open Sans"/>
      <family val="2"/>
    </font>
    <font>
      <sz val="11"/>
      <color theme="1" tint="0.14999847407452621"/>
      <name val="Arial"/>
      <family val="2"/>
    </font>
    <font>
      <b/>
      <sz val="11"/>
      <color theme="1" tint="0.14999847407452621"/>
      <name val="Arial"/>
      <family val="2"/>
    </font>
    <font>
      <u/>
      <sz val="11"/>
      <color theme="1" tint="0.14999847407452621"/>
      <name val="Open Sans"/>
      <family val="2"/>
    </font>
    <font>
      <i/>
      <sz val="11"/>
      <color theme="1" tint="0.14999847407452621"/>
      <name val="Open Sans"/>
      <family val="2"/>
    </font>
    <font>
      <sz val="11"/>
      <color rgb="FF990099"/>
      <name val="Open Sans"/>
      <family val="2"/>
    </font>
    <font>
      <b/>
      <sz val="11"/>
      <color rgb="FF990099"/>
      <name val="Open Sans"/>
      <family val="2"/>
    </font>
    <font>
      <sz val="11"/>
      <color rgb="FF990099"/>
      <name val="Arial"/>
      <family val="2"/>
    </font>
    <font>
      <b/>
      <sz val="11"/>
      <color theme="0"/>
      <name val="Open Sans"/>
    </font>
  </fonts>
  <fills count="26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DA56"/>
        <bgColor rgb="FFFFDA56"/>
      </patternFill>
    </fill>
    <fill>
      <patternFill patternType="solid">
        <fgColor rgb="FF9C2880"/>
        <bgColor rgb="FF9C2880"/>
      </patternFill>
    </fill>
    <fill>
      <patternFill patternType="solid">
        <fgColor rgb="FFFFFFFF"/>
        <bgColor rgb="FFFFFFFF"/>
      </patternFill>
    </fill>
    <fill>
      <patternFill patternType="solid">
        <fgColor rgb="FFF3EBF3"/>
        <bgColor rgb="FFF3EBF3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theme="0"/>
      </patternFill>
    </fill>
    <fill>
      <patternFill patternType="solid">
        <fgColor rgb="FFF46524"/>
        <bgColor rgb="FFF46524"/>
      </patternFill>
    </fill>
    <fill>
      <patternFill patternType="solid">
        <fgColor rgb="FF63D297"/>
        <bgColor rgb="FF63D297"/>
      </patternFill>
    </fill>
    <fill>
      <patternFill patternType="solid">
        <fgColor rgb="FFFFE6DD"/>
        <bgColor rgb="FFFFE6DD"/>
      </patternFill>
    </fill>
    <fill>
      <patternFill patternType="solid">
        <fgColor rgb="FFE7F9EF"/>
        <bgColor rgb="FFE7F9EF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rgb="FF9C2880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rgb="FFEFEFE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9E8"/>
        <bgColor rgb="FFFFF2CC"/>
      </patternFill>
    </fill>
    <fill>
      <patternFill patternType="solid">
        <fgColor rgb="FFE5D3E5"/>
        <bgColor rgb="FFF3EBF3"/>
      </patternFill>
    </fill>
    <fill>
      <patternFill patternType="solid">
        <fgColor rgb="FFE5D3E5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E7F9EF"/>
      </patternFill>
    </fill>
    <fill>
      <patternFill patternType="solid">
        <fgColor theme="0"/>
        <bgColor rgb="FFF3EBF3"/>
      </patternFill>
    </fill>
  </fills>
  <borders count="1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14999847407452621"/>
      </left>
      <right style="thin">
        <color theme="2" tint="-0.14999847407452621"/>
      </right>
      <top style="thin">
        <color theme="2" tint="-0.14999847407452621"/>
      </top>
      <bottom style="thin">
        <color theme="2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14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1" fillId="0" borderId="0" xfId="0" applyFont="1"/>
    <xf numFmtId="0" fontId="4" fillId="5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7" fillId="4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/>
    </xf>
    <xf numFmtId="0" fontId="11" fillId="5" borderId="0" xfId="0" applyFont="1" applyFill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5" borderId="0" xfId="0" applyFont="1" applyFill="1"/>
    <xf numFmtId="0" fontId="12" fillId="5" borderId="0" xfId="0" applyFont="1" applyFill="1" applyAlignment="1">
      <alignment horizontal="center" wrapText="1"/>
    </xf>
    <xf numFmtId="0" fontId="14" fillId="6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3" fillId="12" borderId="0" xfId="0" applyFont="1" applyFill="1"/>
    <xf numFmtId="0" fontId="9" fillId="12" borderId="0" xfId="0" applyFont="1" applyFill="1" applyAlignment="1">
      <alignment horizontal="center"/>
    </xf>
    <xf numFmtId="0" fontId="15" fillId="5" borderId="0" xfId="0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/>
    </xf>
    <xf numFmtId="0" fontId="16" fillId="0" borderId="0" xfId="0" applyFont="1"/>
    <xf numFmtId="0" fontId="17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5" fillId="6" borderId="0" xfId="0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0" fontId="18" fillId="0" borderId="0" xfId="0" applyFont="1" applyAlignment="1">
      <alignment vertical="center" wrapText="1"/>
    </xf>
    <xf numFmtId="0" fontId="3" fillId="11" borderId="0" xfId="0" applyFont="1" applyFill="1"/>
    <xf numFmtId="0" fontId="15" fillId="5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1" fontId="4" fillId="0" borderId="0" xfId="0" applyNumberFormat="1" applyFont="1" applyAlignment="1">
      <alignment horizontal="center"/>
    </xf>
    <xf numFmtId="1" fontId="3" fillId="5" borderId="0" xfId="0" applyNumberFormat="1" applyFont="1" applyFill="1"/>
    <xf numFmtId="0" fontId="10" fillId="6" borderId="0" xfId="0" applyFont="1" applyFill="1"/>
    <xf numFmtId="0" fontId="4" fillId="6" borderId="0" xfId="0" applyFont="1" applyFill="1" applyAlignment="1">
      <alignment horizontal="center"/>
    </xf>
    <xf numFmtId="1" fontId="3" fillId="11" borderId="0" xfId="0" applyNumberFormat="1" applyFont="1" applyFill="1"/>
    <xf numFmtId="1" fontId="3" fillId="12" borderId="0" xfId="0" applyNumberFormat="1" applyFont="1" applyFill="1"/>
    <xf numFmtId="0" fontId="4" fillId="5" borderId="0" xfId="0" applyFont="1" applyFill="1"/>
    <xf numFmtId="0" fontId="19" fillId="5" borderId="0" xfId="0" applyFont="1" applyFill="1"/>
    <xf numFmtId="1" fontId="4" fillId="5" borderId="0" xfId="0" applyNumberFormat="1" applyFont="1" applyFill="1" applyAlignment="1">
      <alignment horizontal="center"/>
    </xf>
    <xf numFmtId="1" fontId="21" fillId="5" borderId="0" xfId="0" applyNumberFormat="1" applyFont="1" applyFill="1" applyAlignment="1">
      <alignment horizontal="center"/>
    </xf>
    <xf numFmtId="0" fontId="4" fillId="6" borderId="0" xfId="0" applyFont="1" applyFill="1"/>
    <xf numFmtId="0" fontId="19" fillId="6" borderId="0" xfId="0" applyFont="1" applyFill="1"/>
    <xf numFmtId="1" fontId="21" fillId="12" borderId="0" xfId="0" applyNumberFormat="1" applyFont="1" applyFill="1" applyAlignment="1">
      <alignment horizontal="center"/>
    </xf>
    <xf numFmtId="0" fontId="20" fillId="5" borderId="0" xfId="0" applyFont="1" applyFill="1"/>
    <xf numFmtId="0" fontId="20" fillId="6" borderId="0" xfId="0" applyFont="1" applyFill="1"/>
    <xf numFmtId="0" fontId="19" fillId="5" borderId="0" xfId="0" applyFont="1" applyFill="1" applyAlignment="1">
      <alignment wrapText="1"/>
    </xf>
    <xf numFmtId="0" fontId="4" fillId="5" borderId="0" xfId="0" applyFont="1" applyFill="1" applyAlignment="1">
      <alignment horizontal="center" wrapText="1"/>
    </xf>
    <xf numFmtId="0" fontId="10" fillId="5" borderId="0" xfId="0" applyFont="1" applyFill="1"/>
    <xf numFmtId="0" fontId="15" fillId="6" borderId="0" xfId="0" applyFont="1" applyFill="1"/>
    <xf numFmtId="0" fontId="19" fillId="6" borderId="0" xfId="0" applyFont="1" applyFill="1" applyAlignment="1">
      <alignment wrapText="1"/>
    </xf>
    <xf numFmtId="0" fontId="4" fillId="6" borderId="0" xfId="0" applyFont="1" applyFill="1" applyAlignment="1">
      <alignment horizontal="center" wrapText="1"/>
    </xf>
    <xf numFmtId="0" fontId="19" fillId="6" borderId="0" xfId="0" applyFont="1" applyFill="1" applyAlignment="1">
      <alignment horizontal="left" vertical="center"/>
    </xf>
    <xf numFmtId="0" fontId="19" fillId="0" borderId="0" xfId="0" applyFont="1"/>
    <xf numFmtId="0" fontId="7" fillId="4" borderId="0" xfId="0" applyFont="1" applyFill="1" applyAlignment="1">
      <alignment horizontal="center" wrapText="1"/>
    </xf>
    <xf numFmtId="1" fontId="7" fillId="4" borderId="0" xfId="0" applyNumberFormat="1" applyFont="1" applyFill="1"/>
    <xf numFmtId="0" fontId="4" fillId="0" borderId="0" xfId="0" applyFont="1"/>
    <xf numFmtId="0" fontId="23" fillId="4" borderId="0" xfId="0" applyFont="1" applyFill="1"/>
    <xf numFmtId="1" fontId="23" fillId="4" borderId="0" xfId="0" applyNumberFormat="1" applyFont="1" applyFill="1"/>
    <xf numFmtId="0" fontId="4" fillId="0" borderId="0" xfId="0" applyFont="1" applyAlignment="1">
      <alignment wrapText="1"/>
    </xf>
    <xf numFmtId="0" fontId="7" fillId="4" borderId="0" xfId="0" applyFont="1" applyFill="1" applyAlignment="1">
      <alignment horizontal="left" vertical="center" wrapText="1"/>
    </xf>
    <xf numFmtId="0" fontId="23" fillId="4" borderId="0" xfId="0" applyFont="1" applyFill="1" applyAlignment="1">
      <alignment wrapText="1"/>
    </xf>
    <xf numFmtId="1" fontId="23" fillId="4" borderId="0" xfId="0" applyNumberFormat="1" applyFont="1" applyFill="1" applyAlignment="1">
      <alignment wrapText="1"/>
    </xf>
    <xf numFmtId="0" fontId="15" fillId="0" borderId="0" xfId="0" applyFont="1" applyAlignment="1">
      <alignment horizontal="center" vertical="center"/>
    </xf>
    <xf numFmtId="1" fontId="4" fillId="0" borderId="0" xfId="0" applyNumberFormat="1" applyFont="1"/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24" fillId="0" borderId="0" xfId="0" applyNumberFormat="1" applyFont="1" applyAlignment="1">
      <alignment horizontal="center"/>
    </xf>
    <xf numFmtId="0" fontId="23" fillId="5" borderId="0" xfId="0" applyFont="1" applyFill="1" applyAlignment="1">
      <alignment horizontal="center"/>
    </xf>
    <xf numFmtId="0" fontId="23" fillId="5" borderId="0" xfId="0" applyFont="1" applyFill="1"/>
    <xf numFmtId="1" fontId="19" fillId="5" borderId="0" xfId="0" applyNumberFormat="1" applyFont="1" applyFill="1"/>
    <xf numFmtId="0" fontId="10" fillId="0" borderId="0" xfId="0" applyFont="1"/>
    <xf numFmtId="0" fontId="23" fillId="0" borderId="0" xfId="0" applyFont="1" applyAlignment="1">
      <alignment horizontal="center"/>
    </xf>
    <xf numFmtId="0" fontId="23" fillId="0" borderId="0" xfId="0" applyFont="1"/>
    <xf numFmtId="0" fontId="20" fillId="0" borderId="0" xfId="0" applyFont="1"/>
    <xf numFmtId="0" fontId="15" fillId="0" borderId="0" xfId="0" applyFont="1"/>
    <xf numFmtId="0" fontId="19" fillId="0" borderId="0" xfId="0" applyFont="1" applyAlignment="1">
      <alignment horizontal="center"/>
    </xf>
    <xf numFmtId="0" fontId="25" fillId="0" borderId="0" xfId="0" applyFont="1"/>
    <xf numFmtId="0" fontId="7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left" vertical="center"/>
    </xf>
    <xf numFmtId="1" fontId="23" fillId="5" borderId="0" xfId="0" applyNumberFormat="1" applyFont="1" applyFill="1"/>
    <xf numFmtId="0" fontId="7" fillId="4" borderId="1" xfId="0" applyFont="1" applyFill="1" applyBorder="1" applyAlignment="1">
      <alignment horizontal="left" vertical="center"/>
    </xf>
    <xf numFmtId="1" fontId="7" fillId="4" borderId="1" xfId="0" applyNumberFormat="1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left" vertical="center" wrapText="1"/>
    </xf>
    <xf numFmtId="0" fontId="7" fillId="4" borderId="8" xfId="0" applyFont="1" applyFill="1" applyBorder="1" applyAlignment="1">
      <alignment horizontal="center" wrapText="1"/>
    </xf>
    <xf numFmtId="0" fontId="19" fillId="5" borderId="0" xfId="0" applyFont="1" applyFill="1" applyAlignment="1">
      <alignment horizontal="center"/>
    </xf>
    <xf numFmtId="0" fontId="7" fillId="4" borderId="1" xfId="0" applyFont="1" applyFill="1" applyBorder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wrapText="1"/>
    </xf>
    <xf numFmtId="1" fontId="27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28" fillId="0" borderId="0" xfId="0" applyFont="1"/>
    <xf numFmtId="0" fontId="29" fillId="5" borderId="0" xfId="0" applyFont="1" applyFill="1" applyAlignment="1">
      <alignment horizontal="center"/>
    </xf>
    <xf numFmtId="0" fontId="29" fillId="5" borderId="0" xfId="0" applyFont="1" applyFill="1"/>
    <xf numFmtId="1" fontId="28" fillId="5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 applyAlignment="1">
      <alignment horizontal="center"/>
    </xf>
    <xf numFmtId="0" fontId="29" fillId="0" borderId="0" xfId="0" applyFont="1"/>
    <xf numFmtId="1" fontId="28" fillId="5" borderId="0" xfId="0" applyNumberFormat="1" applyFont="1" applyFill="1"/>
    <xf numFmtId="0" fontId="31" fillId="0" borderId="0" xfId="0" applyFont="1"/>
    <xf numFmtId="0" fontId="28" fillId="0" borderId="0" xfId="0" applyFont="1" applyAlignment="1">
      <alignment horizontal="center"/>
    </xf>
    <xf numFmtId="0" fontId="26" fillId="0" borderId="0" xfId="0" applyFont="1"/>
    <xf numFmtId="0" fontId="31" fillId="5" borderId="0" xfId="0" applyFont="1" applyFill="1"/>
    <xf numFmtId="0" fontId="31" fillId="0" borderId="0" xfId="0" applyFont="1" applyAlignment="1">
      <alignment wrapText="1"/>
    </xf>
    <xf numFmtId="0" fontId="31" fillId="0" borderId="0" xfId="0" applyFont="1" applyAlignment="1">
      <alignment horizontal="left" vertical="center"/>
    </xf>
    <xf numFmtId="0" fontId="32" fillId="0" borderId="0" xfId="0" applyFont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1" fillId="0" borderId="0" xfId="0" applyFont="1" applyAlignment="1">
      <alignment horizontal="center" wrapText="1"/>
    </xf>
    <xf numFmtId="0" fontId="37" fillId="8" borderId="0" xfId="0" applyFont="1" applyFill="1" applyAlignment="1">
      <alignment horizontal="center" vertical="center" wrapText="1"/>
    </xf>
    <xf numFmtId="0" fontId="38" fillId="4" borderId="0" xfId="0" applyFont="1" applyFill="1" applyAlignment="1">
      <alignment horizontal="center" vertical="center" textRotation="90" wrapText="1"/>
    </xf>
    <xf numFmtId="0" fontId="38" fillId="9" borderId="0" xfId="0" applyFont="1" applyFill="1" applyAlignment="1">
      <alignment horizontal="left" vertical="center" textRotation="90" wrapText="1"/>
    </xf>
    <xf numFmtId="0" fontId="37" fillId="10" borderId="0" xfId="0" applyFont="1" applyFill="1" applyAlignment="1">
      <alignment horizontal="center" vertical="center" textRotation="90" wrapText="1"/>
    </xf>
    <xf numFmtId="0" fontId="37" fillId="10" borderId="0" xfId="0" applyFont="1" applyFill="1" applyAlignment="1">
      <alignment horizontal="center" vertical="center" textRotation="90"/>
    </xf>
    <xf numFmtId="0" fontId="38" fillId="10" borderId="0" xfId="0" applyFont="1" applyFill="1" applyAlignment="1">
      <alignment textRotation="90" wrapText="1"/>
    </xf>
    <xf numFmtId="0" fontId="38" fillId="4" borderId="0" xfId="0" applyFont="1" applyFill="1" applyAlignment="1">
      <alignment horizontal="center" vertical="center" textRotation="90"/>
    </xf>
    <xf numFmtId="0" fontId="39" fillId="0" borderId="0" xfId="0" applyFont="1"/>
    <xf numFmtId="0" fontId="5" fillId="4" borderId="9" xfId="0" applyFont="1" applyFill="1" applyBorder="1" applyAlignment="1">
      <alignment wrapText="1"/>
    </xf>
    <xf numFmtId="0" fontId="6" fillId="4" borderId="9" xfId="0" applyFont="1" applyFill="1" applyBorder="1" applyAlignment="1">
      <alignment horizontal="center"/>
    </xf>
    <xf numFmtId="0" fontId="38" fillId="0" borderId="0" xfId="0" applyFont="1" applyAlignment="1">
      <alignment horizontal="left" vertical="center" textRotation="90" wrapText="1"/>
    </xf>
    <xf numFmtId="0" fontId="14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3" fontId="4" fillId="0" borderId="0" xfId="0" applyNumberFormat="1" applyFont="1" applyAlignment="1">
      <alignment horizontal="center"/>
    </xf>
    <xf numFmtId="0" fontId="37" fillId="13" borderId="0" xfId="0" applyFont="1" applyFill="1" applyAlignment="1">
      <alignment horizontal="center" vertical="center" textRotation="90" wrapText="1"/>
    </xf>
    <xf numFmtId="0" fontId="37" fillId="13" borderId="0" xfId="0" applyFont="1" applyFill="1" applyAlignment="1">
      <alignment horizontal="center" vertical="center" textRotation="90"/>
    </xf>
    <xf numFmtId="0" fontId="40" fillId="14" borderId="0" xfId="0" applyFont="1" applyFill="1"/>
    <xf numFmtId="0" fontId="41" fillId="14" borderId="0" xfId="0" applyFont="1" applyFill="1" applyAlignment="1">
      <alignment vertical="center" wrapText="1"/>
    </xf>
    <xf numFmtId="0" fontId="37" fillId="15" borderId="0" xfId="0" applyFont="1" applyFill="1" applyAlignment="1">
      <alignment horizontal="center" vertical="center" textRotation="90" wrapText="1"/>
    </xf>
    <xf numFmtId="0" fontId="37" fillId="15" borderId="0" xfId="0" applyFont="1" applyFill="1" applyAlignment="1">
      <alignment horizontal="center" vertical="center" textRotation="90"/>
    </xf>
    <xf numFmtId="0" fontId="42" fillId="14" borderId="0" xfId="0" applyFont="1" applyFill="1" applyAlignment="1">
      <alignment horizontal="center"/>
    </xf>
    <xf numFmtId="0" fontId="43" fillId="14" borderId="0" xfId="0" applyFont="1" applyFill="1" applyAlignment="1">
      <alignment horizontal="center" vertical="center" wrapText="1"/>
    </xf>
    <xf numFmtId="1" fontId="20" fillId="0" borderId="0" xfId="0" applyNumberFormat="1" applyFont="1" applyAlignment="1">
      <alignment wrapText="1"/>
    </xf>
    <xf numFmtId="1" fontId="3" fillId="0" borderId="0" xfId="0" applyNumberFormat="1" applyFont="1"/>
    <xf numFmtId="0" fontId="44" fillId="14" borderId="0" xfId="0" applyFont="1" applyFill="1"/>
    <xf numFmtId="0" fontId="45" fillId="8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46" fillId="16" borderId="0" xfId="0" applyFont="1" applyFill="1" applyAlignment="1">
      <alignment horizontal="center" vertical="center" textRotation="90" wrapText="1"/>
    </xf>
    <xf numFmtId="0" fontId="38" fillId="16" borderId="0" xfId="0" applyFont="1" applyFill="1" applyAlignment="1">
      <alignment horizontal="center" vertical="center" textRotation="90"/>
    </xf>
    <xf numFmtId="0" fontId="49" fillId="17" borderId="10" xfId="0" applyFont="1" applyFill="1" applyBorder="1" applyAlignment="1">
      <alignment horizontal="center" vertical="center" wrapText="1"/>
    </xf>
    <xf numFmtId="0" fontId="49" fillId="18" borderId="10" xfId="0" applyFont="1" applyFill="1" applyBorder="1" applyAlignment="1">
      <alignment horizontal="center" vertical="center" wrapText="1"/>
    </xf>
    <xf numFmtId="0" fontId="49" fillId="19" borderId="10" xfId="0" applyFont="1" applyFill="1" applyBorder="1" applyAlignment="1">
      <alignment horizontal="center" vertical="center"/>
    </xf>
    <xf numFmtId="0" fontId="49" fillId="19" borderId="10" xfId="0" applyFont="1" applyFill="1" applyBorder="1" applyAlignment="1">
      <alignment horizontal="center" vertical="center" wrapText="1"/>
    </xf>
    <xf numFmtId="0" fontId="51" fillId="19" borderId="10" xfId="0" applyFont="1" applyFill="1" applyBorder="1" applyAlignment="1">
      <alignment horizontal="center"/>
    </xf>
    <xf numFmtId="0" fontId="50" fillId="2" borderId="10" xfId="0" applyFont="1" applyFill="1" applyBorder="1" applyAlignment="1">
      <alignment horizontal="center"/>
    </xf>
    <xf numFmtId="0" fontId="49" fillId="7" borderId="10" xfId="0" applyFont="1" applyFill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/>
    </xf>
    <xf numFmtId="0" fontId="50" fillId="20" borderId="10" xfId="0" applyFont="1" applyFill="1" applyBorder="1" applyAlignment="1">
      <alignment horizontal="center"/>
    </xf>
    <xf numFmtId="0" fontId="52" fillId="20" borderId="10" xfId="0" applyFont="1" applyFill="1" applyBorder="1" applyAlignment="1">
      <alignment horizontal="center"/>
    </xf>
    <xf numFmtId="0" fontId="52" fillId="2" borderId="10" xfId="0" applyFont="1" applyFill="1" applyBorder="1" applyAlignment="1">
      <alignment horizontal="center"/>
    </xf>
    <xf numFmtId="0" fontId="53" fillId="0" borderId="10" xfId="0" applyFont="1" applyBorder="1" applyAlignment="1">
      <alignment horizontal="center" vertical="center"/>
    </xf>
    <xf numFmtId="0" fontId="53" fillId="19" borderId="10" xfId="0" applyFont="1" applyFill="1" applyBorder="1" applyAlignment="1">
      <alignment horizontal="center" vertical="center"/>
    </xf>
    <xf numFmtId="0" fontId="55" fillId="21" borderId="10" xfId="0" applyFont="1" applyFill="1" applyBorder="1" applyAlignment="1">
      <alignment horizontal="center" vertical="center" wrapText="1"/>
    </xf>
    <xf numFmtId="0" fontId="56" fillId="21" borderId="10" xfId="0" applyFont="1" applyFill="1" applyBorder="1" applyAlignment="1">
      <alignment horizontal="center" vertical="center" wrapText="1"/>
    </xf>
    <xf numFmtId="0" fontId="55" fillId="21" borderId="10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5" fillId="4" borderId="13" xfId="0" applyFont="1" applyFill="1" applyBorder="1" applyAlignment="1">
      <alignment wrapText="1"/>
    </xf>
    <xf numFmtId="0" fontId="6" fillId="4" borderId="13" xfId="0" applyFont="1" applyFill="1" applyBorder="1" applyAlignment="1">
      <alignment horizontal="center"/>
    </xf>
    <xf numFmtId="0" fontId="47" fillId="2" borderId="11" xfId="0" applyFont="1" applyFill="1" applyBorder="1" applyAlignment="1">
      <alignment horizontal="center"/>
    </xf>
    <xf numFmtId="0" fontId="48" fillId="2" borderId="11" xfId="0" applyFont="1" applyFill="1" applyBorder="1"/>
    <xf numFmtId="0" fontId="4" fillId="3" borderId="0" xfId="0" applyFont="1" applyFill="1" applyAlignment="1">
      <alignment vertical="center" wrapText="1"/>
    </xf>
    <xf numFmtId="0" fontId="0" fillId="0" borderId="0" xfId="0"/>
    <xf numFmtId="0" fontId="49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/>
    </xf>
    <xf numFmtId="0" fontId="49" fillId="17" borderId="10" xfId="0" applyFont="1" applyFill="1" applyBorder="1" applyAlignment="1">
      <alignment horizontal="center" vertical="center" wrapText="1"/>
    </xf>
    <xf numFmtId="0" fontId="51" fillId="19" borderId="10" xfId="0" applyFont="1" applyFill="1" applyBorder="1" applyAlignment="1">
      <alignment horizontal="center"/>
    </xf>
    <xf numFmtId="0" fontId="49" fillId="5" borderId="10" xfId="0" applyFont="1" applyFill="1" applyBorder="1" applyAlignment="1">
      <alignment horizontal="center" vertical="center" wrapText="1"/>
    </xf>
    <xf numFmtId="0" fontId="49" fillId="5" borderId="10" xfId="0" applyFont="1" applyFill="1" applyBorder="1" applyAlignment="1">
      <alignment horizontal="center" vertical="center"/>
    </xf>
    <xf numFmtId="0" fontId="49" fillId="19" borderId="10" xfId="0" applyFont="1" applyFill="1" applyBorder="1" applyAlignment="1">
      <alignment horizontal="center" vertical="center" wrapText="1"/>
    </xf>
    <xf numFmtId="0" fontId="55" fillId="21" borderId="10" xfId="0" applyFont="1" applyFill="1" applyBorder="1" applyAlignment="1">
      <alignment horizontal="center" wrapText="1"/>
    </xf>
    <xf numFmtId="0" fontId="57" fillId="22" borderId="10" xfId="0" applyFont="1" applyFill="1" applyBorder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4" fillId="0" borderId="10" xfId="0" applyFont="1" applyBorder="1" applyAlignment="1">
      <alignment horizontal="center" vertical="center" wrapText="1"/>
    </xf>
    <xf numFmtId="0" fontId="49" fillId="19" borderId="10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10" fillId="5" borderId="0" xfId="0" applyFont="1" applyFill="1"/>
    <xf numFmtId="0" fontId="10" fillId="6" borderId="0" xfId="0" applyFont="1" applyFill="1"/>
    <xf numFmtId="0" fontId="15" fillId="5" borderId="0" xfId="0" applyFont="1" applyFill="1"/>
    <xf numFmtId="0" fontId="22" fillId="0" borderId="0" xfId="0" applyFont="1"/>
    <xf numFmtId="0" fontId="7" fillId="4" borderId="0" xfId="0" applyFont="1" applyFill="1"/>
    <xf numFmtId="0" fontId="15" fillId="0" borderId="0" xfId="0" applyFont="1" applyAlignment="1">
      <alignment horizontal="center" vertical="center" wrapText="1"/>
    </xf>
    <xf numFmtId="0" fontId="10" fillId="0" borderId="0" xfId="0" applyFont="1"/>
    <xf numFmtId="0" fontId="7" fillId="4" borderId="2" xfId="0" applyFont="1" applyFill="1" applyBorder="1" applyAlignment="1">
      <alignment horizontal="left" vertical="center"/>
    </xf>
    <xf numFmtId="0" fontId="8" fillId="0" borderId="3" xfId="0" applyFont="1" applyBorder="1"/>
    <xf numFmtId="0" fontId="15" fillId="0" borderId="0" xfId="0" applyFont="1"/>
    <xf numFmtId="0" fontId="7" fillId="4" borderId="2" xfId="0" applyFont="1" applyFill="1" applyBorder="1" applyAlignment="1">
      <alignment horizontal="right" wrapText="1"/>
    </xf>
    <xf numFmtId="0" fontId="8" fillId="0" borderId="4" xfId="0" applyFont="1" applyBorder="1"/>
    <xf numFmtId="0" fontId="7" fillId="4" borderId="6" xfId="0" applyFont="1" applyFill="1" applyBorder="1" applyAlignment="1">
      <alignment horizontal="left" vertical="center" wrapText="1"/>
    </xf>
    <xf numFmtId="0" fontId="8" fillId="0" borderId="7" xfId="0" applyFont="1" applyBorder="1"/>
    <xf numFmtId="0" fontId="30" fillId="0" borderId="0" xfId="0" applyFont="1"/>
    <xf numFmtId="0" fontId="26" fillId="0" borderId="0" xfId="0" applyFont="1"/>
    <xf numFmtId="0" fontId="19" fillId="23" borderId="0" xfId="0" applyFont="1" applyFill="1"/>
    <xf numFmtId="0" fontId="4" fillId="2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18" fillId="14" borderId="0" xfId="0" applyFont="1" applyFill="1" applyAlignment="1">
      <alignment vertical="center" wrapText="1"/>
    </xf>
    <xf numFmtId="1" fontId="4" fillId="14" borderId="0" xfId="0" applyNumberFormat="1" applyFont="1" applyFill="1" applyAlignment="1">
      <alignment horizontal="center"/>
    </xf>
    <xf numFmtId="1" fontId="3" fillId="14" borderId="0" xfId="0" applyNumberFormat="1" applyFont="1" applyFill="1"/>
    <xf numFmtId="1" fontId="21" fillId="24" borderId="0" xfId="0" applyNumberFormat="1" applyFont="1" applyFill="1" applyAlignment="1">
      <alignment horizontal="center"/>
    </xf>
    <xf numFmtId="0" fontId="0" fillId="14" borderId="0" xfId="0" applyFill="1"/>
    <xf numFmtId="0" fontId="19" fillId="25" borderId="0" xfId="0" applyFont="1" applyFill="1"/>
    <xf numFmtId="0" fontId="4" fillId="25" borderId="0" xfId="0" applyFont="1" applyFill="1" applyAlignment="1">
      <alignment horizontal="center"/>
    </xf>
    <xf numFmtId="0" fontId="3" fillId="14" borderId="0" xfId="0" applyFont="1" applyFill="1"/>
    <xf numFmtId="1" fontId="21" fillId="23" borderId="0" xfId="0" applyNumberFormat="1" applyFont="1" applyFill="1" applyAlignment="1">
      <alignment horizontal="center"/>
    </xf>
    <xf numFmtId="0" fontId="4" fillId="23" borderId="0" xfId="0" applyFont="1" applyFill="1"/>
    <xf numFmtId="0" fontId="3" fillId="23" borderId="0" xfId="0" applyFont="1" applyFill="1"/>
    <xf numFmtId="1" fontId="4" fillId="24" borderId="0" xfId="0" applyNumberFormat="1" applyFont="1" applyFill="1" applyAlignment="1">
      <alignment horizontal="center"/>
    </xf>
    <xf numFmtId="0" fontId="58" fillId="5" borderId="0" xfId="0" applyFont="1" applyFill="1" applyAlignment="1">
      <alignment horizontal="center" vertical="center" wrapText="1"/>
    </xf>
    <xf numFmtId="0" fontId="40" fillId="0" borderId="0" xfId="0" applyFont="1"/>
  </cellXfs>
  <cellStyles count="1">
    <cellStyle name="Normal" xfId="0" builtinId="0"/>
  </cellStyles>
  <dxfs count="30">
    <dxf>
      <font>
        <b/>
        <color rgb="FF434343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/>
        <color rgb="FF666666"/>
      </font>
      <fill>
        <patternFill patternType="none"/>
      </fill>
    </dxf>
    <dxf>
      <font>
        <color rgb="FFD9D9D9"/>
      </font>
      <fill>
        <patternFill patternType="none"/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4"/>
        <color theme="0"/>
      </font>
      <fill>
        <patternFill patternType="solid">
          <fgColor rgb="FF9C2880"/>
          <bgColor theme="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Open Sans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0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</font>
      <fill>
        <patternFill patternType="solid">
          <fgColor indexed="64"/>
          <bgColor theme="0"/>
        </patternFill>
      </fill>
    </dxf>
    <dxf>
      <fill>
        <patternFill patternType="solid">
          <fgColor rgb="FFCC99FF"/>
          <bgColor rgb="FFCC99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990099"/>
          <bgColor rgb="FF800080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46524"/>
          <bgColor rgb="FFF46524"/>
        </patternFill>
      </fill>
    </dxf>
  </dxfs>
  <tableStyles count="4">
    <tableStyle name="3.CONSUMIBLES-style" pivot="0" count="3" xr9:uid="{00000000-0011-0000-FFFF-FFFF00000000}">
      <tableStyleElement type="headerRow" dxfId="29"/>
      <tableStyleElement type="firstRowStripe" dxfId="28"/>
      <tableStyleElement type="secondRowStripe" dxfId="27"/>
    </tableStyle>
    <tableStyle name="3.CONSUMIBLES-style 2" pivot="0" count="3" xr9:uid="{00000000-0011-0000-FFFF-FFFF01000000}">
      <tableStyleElement type="headerRow" dxfId="26"/>
      <tableStyleElement type="firstRowStripe" dxfId="25"/>
      <tableStyleElement type="secondRowStripe" dxfId="24"/>
    </tableStyle>
    <tableStyle name="3.CONSUMIBLES-style 3" pivot="0" count="3" xr9:uid="{00000000-0011-0000-FFFF-FFFF02000000}">
      <tableStyleElement type="headerRow" dxfId="23"/>
      <tableStyleElement type="firstRowStripe" dxfId="22"/>
      <tableStyleElement type="secondRowStripe" dxfId="21"/>
    </tableStyle>
    <tableStyle name="3.CONSUMIBLES-style 3 2" pivot="0" count="3" xr9:uid="{F94BED73-DE8E-40A5-B8D6-2FBDF3F9BE5D}">
      <tableStyleElement type="headerRow" dxfId="20"/>
      <tableStyleElement type="firstRowStripe" dxfId="19"/>
      <tableStyleElement type="secondRowStripe" dxfId="18"/>
    </tableStyle>
  </tableStyles>
  <colors>
    <mruColors>
      <color rgb="FFE5D3E5"/>
      <color rgb="FFF3EBF3"/>
      <color rgb="FFFFF9E8"/>
      <color rgb="FF990099"/>
      <color rgb="FFE0C1FF"/>
      <color rgb="FFCC99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638175</xdr:colOff>
      <xdr:row>0</xdr:row>
      <xdr:rowOff>57150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333375</xdr:rowOff>
    </xdr:from>
    <xdr:ext cx="333375" cy="39052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57150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20BB325-D68A-4728-8DC8-48A712126E6D}" name="Tabla2" displayName="Tabla2" ref="D3:E165" totalsRowShown="0" headerRowDxfId="17">
  <autoFilter ref="D3:E165" xr:uid="{920BB325-D68A-4728-8DC8-48A712126E6D}">
    <filterColumn colId="0" hiddenButton="1"/>
    <filterColumn colId="1" hiddenButton="1"/>
  </autoFilter>
  <tableColumns count="2">
    <tableColumn id="1" xr3:uid="{FD433112-5EE3-46B0-B03C-3FFA4E3A6514}" name="Columna1" dataDxfId="16"/>
    <tableColumn id="2" xr3:uid="{24AC4E28-02FE-4E79-8A99-0179ADC1C526}" name="Columna2" dataDxfId="15"/>
  </tableColumns>
  <tableStyleInfo name="3.CONSUMIBLES-sty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A34D4CA-A58E-412E-B958-AC3D71368864}" name="Tabla3" displayName="Tabla3" ref="AE3:AF165" totalsRowShown="0" headerRowDxfId="14">
  <autoFilter ref="AE3:AF165" xr:uid="{8A34D4CA-A58E-412E-B958-AC3D71368864}">
    <filterColumn colId="0" hiddenButton="1"/>
    <filterColumn colId="1" hiddenButton="1"/>
  </autoFilter>
  <tableColumns count="2">
    <tableColumn id="1" xr3:uid="{D0AC5611-55FC-41B2-A381-BF41EA917D91}" name="Columna1" dataDxfId="13"/>
    <tableColumn id="2" xr3:uid="{88E1A6E1-A64B-4814-BC27-0E6756B4391E}" name="Columna2" dataDxfId="12"/>
  </tableColumns>
  <tableStyleInfo name="3.CONSUMIBLES-style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0CC65B7-8268-4369-8DB2-4115DC516E6D}" name="Tabla4" displayName="Tabla4" ref="BF3:BG182" totalsRowShown="0" headerRowDxfId="11" dataDxfId="10">
  <autoFilter ref="BF3:BG182" xr:uid="{90CC65B7-8268-4369-8DB2-4115DC516E6D}">
    <filterColumn colId="0" hiddenButton="1"/>
    <filterColumn colId="1" hiddenButton="1"/>
  </autoFilter>
  <tableColumns count="2">
    <tableColumn id="1" xr3:uid="{66A3F51F-4F98-42A9-A683-54023925D897}" name="Columna1" dataDxfId="9"/>
    <tableColumn id="2" xr3:uid="{F05EDBB1-ECD8-4BD8-9FA3-E6B8558C0F75}" name="Columna2" dataDxfId="8"/>
  </tableColumns>
  <tableStyleInfo name="3.CONSUMIBLES-style 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BBDC62A-9509-4FC9-AE08-6274379A11D6}" name="Tabla11" displayName="Tabla11" ref="CG3:CH170" totalsRowShown="0" headerRowDxfId="7" dataDxfId="6">
  <tableColumns count="2">
    <tableColumn id="1" xr3:uid="{AF6093AF-2042-45EB-9972-05868517D77E}" name="Columna1" dataDxfId="5"/>
    <tableColumn id="2" xr3:uid="{878F567E-3491-4660-91D2-6C22DCF6E007}" name="Columna2" dataDxfId="4"/>
  </tableColumns>
  <tableStyleInfo name="3.CONSUMIBLES-style 3 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1007"/>
  <sheetViews>
    <sheetView zoomScale="80" zoomScaleNormal="80" workbookViewId="0">
      <selection activeCell="E14" sqref="E14"/>
    </sheetView>
  </sheetViews>
  <sheetFormatPr baseColWidth="10" defaultColWidth="12.6328125" defaultRowHeight="15.75" customHeight="1" x14ac:dyDescent="0.25"/>
  <cols>
    <col min="1" max="1" width="22.26953125" customWidth="1"/>
    <col min="2" max="4" width="15.6328125" customWidth="1"/>
    <col min="5" max="8" width="14.7265625" customWidth="1"/>
    <col min="9" max="28" width="32.36328125" customWidth="1"/>
  </cols>
  <sheetData>
    <row r="1" spans="1:28" ht="48.75" customHeight="1" x14ac:dyDescent="0.5">
      <c r="A1" s="160"/>
      <c r="B1" s="161" t="s">
        <v>0</v>
      </c>
      <c r="C1" s="161" t="s">
        <v>1</v>
      </c>
      <c r="D1" s="161" t="s">
        <v>2</v>
      </c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8" x14ac:dyDescent="0.5">
      <c r="A2" s="164" t="s">
        <v>3</v>
      </c>
      <c r="B2" s="164">
        <v>13</v>
      </c>
      <c r="C2" s="165"/>
      <c r="D2" s="165"/>
      <c r="E2" s="166" t="s">
        <v>4</v>
      </c>
      <c r="F2" s="167"/>
      <c r="G2" s="167"/>
      <c r="H2" s="16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8" x14ac:dyDescent="0.5">
      <c r="A3" s="164" t="s">
        <v>5</v>
      </c>
      <c r="B3" s="164">
        <v>0</v>
      </c>
      <c r="C3" s="165"/>
      <c r="D3" s="165"/>
      <c r="E3" s="167"/>
      <c r="F3" s="167"/>
      <c r="G3" s="167"/>
      <c r="H3" s="16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8" x14ac:dyDescent="0.5">
      <c r="A4" s="164" t="s">
        <v>6</v>
      </c>
      <c r="B4" s="164">
        <v>0</v>
      </c>
      <c r="C4" s="165"/>
      <c r="D4" s="165"/>
      <c r="E4" s="167"/>
      <c r="F4" s="167"/>
      <c r="G4" s="167"/>
      <c r="H4" s="16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8" x14ac:dyDescent="0.5">
      <c r="A5" s="164" t="s">
        <v>7</v>
      </c>
      <c r="B5" s="164">
        <v>0</v>
      </c>
      <c r="C5" s="165"/>
      <c r="D5" s="165"/>
      <c r="E5" s="167"/>
      <c r="F5" s="167"/>
      <c r="G5" s="167"/>
      <c r="H5" s="16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8" x14ac:dyDescent="0.5">
      <c r="A6" s="164" t="s">
        <v>8</v>
      </c>
      <c r="B6" s="164">
        <v>0</v>
      </c>
      <c r="C6" s="165"/>
      <c r="D6" s="165"/>
      <c r="E6" s="167"/>
      <c r="F6" s="167"/>
      <c r="G6" s="167"/>
      <c r="H6" s="167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8" x14ac:dyDescent="0.5">
      <c r="A7" s="164" t="s">
        <v>9</v>
      </c>
      <c r="B7" s="165"/>
      <c r="C7" s="164">
        <v>17</v>
      </c>
      <c r="D7" s="164"/>
      <c r="E7" s="2"/>
      <c r="F7" s="2"/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8" x14ac:dyDescent="0.5">
      <c r="A8" s="164" t="s">
        <v>10</v>
      </c>
      <c r="B8" s="165"/>
      <c r="C8" s="164">
        <v>0</v>
      </c>
      <c r="D8" s="164"/>
      <c r="E8" s="2"/>
      <c r="F8" s="2"/>
      <c r="G8" s="2"/>
      <c r="H8" s="2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8" x14ac:dyDescent="0.5">
      <c r="A9" s="164" t="s">
        <v>11</v>
      </c>
      <c r="B9" s="165"/>
      <c r="C9" s="164">
        <v>0</v>
      </c>
      <c r="D9" s="164"/>
      <c r="E9" s="2"/>
      <c r="F9" s="2"/>
      <c r="G9" s="2"/>
      <c r="H9" s="2"/>
    </row>
    <row r="10" spans="1:28" ht="18" x14ac:dyDescent="0.5">
      <c r="A10" s="164" t="s">
        <v>12</v>
      </c>
      <c r="B10" s="165"/>
      <c r="C10" s="164">
        <v>0</v>
      </c>
      <c r="D10" s="164"/>
      <c r="E10" s="2"/>
      <c r="F10" s="2"/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18" x14ac:dyDescent="0.5">
      <c r="A11" s="164" t="s">
        <v>13</v>
      </c>
      <c r="B11" s="165"/>
      <c r="C11" s="164">
        <v>0</v>
      </c>
      <c r="D11" s="164"/>
      <c r="E11" s="2"/>
      <c r="F11" s="2"/>
      <c r="G11" s="2"/>
      <c r="H11" s="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8" x14ac:dyDescent="0.5">
      <c r="A12" s="164" t="s">
        <v>14</v>
      </c>
      <c r="B12" s="165"/>
      <c r="C12" s="164"/>
      <c r="D12" s="164">
        <v>20</v>
      </c>
      <c r="E12" s="2"/>
      <c r="F12" s="2"/>
      <c r="G12" s="2"/>
      <c r="H12" s="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8" x14ac:dyDescent="0.5">
      <c r="A13" s="164" t="s">
        <v>15</v>
      </c>
      <c r="B13" s="165"/>
      <c r="C13" s="164"/>
      <c r="D13" s="164">
        <v>0</v>
      </c>
      <c r="E13" s="2"/>
      <c r="F13" s="2"/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8" x14ac:dyDescent="0.5">
      <c r="A14" s="164" t="s">
        <v>16</v>
      </c>
      <c r="B14" s="165"/>
      <c r="C14" s="164"/>
      <c r="D14" s="164">
        <v>0</v>
      </c>
      <c r="E14" s="2"/>
      <c r="F14" s="2"/>
      <c r="G14" s="2"/>
      <c r="H14" s="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8" x14ac:dyDescent="0.5">
      <c r="A15" s="164" t="s">
        <v>17</v>
      </c>
      <c r="B15" s="165"/>
      <c r="C15" s="164"/>
      <c r="D15" s="164">
        <v>0</v>
      </c>
      <c r="E15" s="2"/>
      <c r="F15" s="2"/>
      <c r="G15" s="2"/>
      <c r="H15" s="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8" x14ac:dyDescent="0.5">
      <c r="A16" s="164" t="s">
        <v>18</v>
      </c>
      <c r="B16" s="165"/>
      <c r="C16" s="164"/>
      <c r="D16" s="164">
        <v>0</v>
      </c>
      <c r="E16" s="2"/>
      <c r="F16" s="2"/>
      <c r="G16" s="2"/>
      <c r="H16" s="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8" x14ac:dyDescent="0.5">
      <c r="A17" s="164"/>
      <c r="B17" s="165"/>
      <c r="C17" s="164"/>
      <c r="D17" s="164"/>
      <c r="E17" s="2"/>
      <c r="F17" s="2"/>
      <c r="G17" s="2"/>
      <c r="H17" s="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8" x14ac:dyDescent="0.5">
      <c r="A18" s="164"/>
      <c r="B18" s="165"/>
      <c r="C18" s="164"/>
      <c r="D18" s="164"/>
      <c r="E18" s="2"/>
      <c r="F18" s="2"/>
      <c r="G18" s="2"/>
      <c r="H18" s="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8" x14ac:dyDescent="0.5">
      <c r="A19" s="164"/>
      <c r="B19" s="165"/>
      <c r="C19" s="164"/>
      <c r="D19" s="164"/>
      <c r="E19" s="2"/>
      <c r="F19" s="2"/>
      <c r="G19" s="2"/>
      <c r="H19" s="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8" x14ac:dyDescent="0.5">
      <c r="A20" s="164"/>
      <c r="B20" s="165"/>
      <c r="C20" s="164"/>
      <c r="D20" s="164"/>
      <c r="E20" s="2"/>
      <c r="F20" s="2"/>
      <c r="G20" s="2"/>
      <c r="H20" s="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8" x14ac:dyDescent="0.5">
      <c r="A21" s="164"/>
      <c r="B21" s="165"/>
      <c r="C21" s="164"/>
      <c r="D21" s="164"/>
      <c r="E21" s="2"/>
      <c r="F21" s="2"/>
      <c r="G21" s="2"/>
      <c r="H21" s="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8" x14ac:dyDescent="0.5">
      <c r="A22" s="164"/>
      <c r="B22" s="165"/>
      <c r="C22" s="164"/>
      <c r="D22" s="164"/>
      <c r="E22" s="2"/>
      <c r="F22" s="2"/>
      <c r="G22" s="2"/>
      <c r="H22" s="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8" x14ac:dyDescent="0.5">
      <c r="A23" s="164"/>
      <c r="B23" s="165"/>
      <c r="C23" s="164"/>
      <c r="D23" s="164"/>
      <c r="E23" s="2"/>
      <c r="F23" s="2"/>
      <c r="G23" s="2"/>
      <c r="H23" s="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8" x14ac:dyDescent="0.5">
      <c r="A24" s="164"/>
      <c r="B24" s="165"/>
      <c r="C24" s="164"/>
      <c r="D24" s="164"/>
      <c r="E24" s="2"/>
      <c r="F24" s="2"/>
      <c r="G24" s="2"/>
      <c r="H24" s="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8" x14ac:dyDescent="0.5">
      <c r="A25" s="164"/>
      <c r="B25" s="165"/>
      <c r="C25" s="164"/>
      <c r="D25" s="164"/>
      <c r="E25" s="2"/>
      <c r="F25" s="2"/>
      <c r="G25" s="2"/>
      <c r="H25" s="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8" x14ac:dyDescent="0.5">
      <c r="A26" s="164"/>
      <c r="B26" s="165"/>
      <c r="C26" s="164"/>
      <c r="D26" s="164"/>
      <c r="E26" s="2"/>
      <c r="F26" s="2"/>
      <c r="G26" s="2"/>
      <c r="H26" s="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8" x14ac:dyDescent="0.5">
      <c r="A27" s="164"/>
      <c r="B27" s="165"/>
      <c r="C27" s="164"/>
      <c r="D27" s="164"/>
      <c r="E27" s="2"/>
      <c r="F27" s="2"/>
      <c r="G27" s="2"/>
      <c r="H27" s="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8" x14ac:dyDescent="0.5">
      <c r="A28" s="164"/>
      <c r="B28" s="165"/>
      <c r="C28" s="164"/>
      <c r="D28" s="164"/>
      <c r="E28" s="2"/>
      <c r="F28" s="2"/>
      <c r="G28" s="2"/>
      <c r="H28" s="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8" x14ac:dyDescent="0.5">
      <c r="A29" s="164"/>
      <c r="B29" s="165"/>
      <c r="C29" s="164"/>
      <c r="D29" s="164"/>
      <c r="E29" s="2"/>
      <c r="F29" s="2"/>
      <c r="G29" s="2"/>
      <c r="H29" s="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8" x14ac:dyDescent="0.5">
      <c r="A30" s="164"/>
      <c r="B30" s="165"/>
      <c r="C30" s="164"/>
      <c r="D30" s="164"/>
      <c r="E30" s="2"/>
      <c r="F30" s="2"/>
      <c r="G30" s="2"/>
      <c r="H30" s="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8" x14ac:dyDescent="0.5">
      <c r="A31" s="162" t="s">
        <v>19</v>
      </c>
      <c r="B31" s="163">
        <f t="shared" ref="B31:D31" si="0">MAX(B2:B30)</f>
        <v>13</v>
      </c>
      <c r="C31" s="163">
        <f t="shared" si="0"/>
        <v>17</v>
      </c>
      <c r="D31" s="163">
        <f t="shared" si="0"/>
        <v>20</v>
      </c>
      <c r="E31" s="2"/>
      <c r="F31" s="2"/>
      <c r="G31" s="2"/>
      <c r="H31" s="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8" x14ac:dyDescent="0.5">
      <c r="A32" s="121" t="s">
        <v>20</v>
      </c>
      <c r="B32" s="122">
        <f t="shared" ref="B32:D32" si="1">SUM(B2:B30)</f>
        <v>13</v>
      </c>
      <c r="C32" s="122">
        <f t="shared" si="1"/>
        <v>17</v>
      </c>
      <c r="D32" s="122">
        <f t="shared" si="1"/>
        <v>20</v>
      </c>
      <c r="E32" s="2"/>
      <c r="F32" s="2"/>
      <c r="G32" s="2"/>
      <c r="H32" s="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8" x14ac:dyDescent="0.5">
      <c r="A33" s="3"/>
      <c r="B33" s="1"/>
      <c r="C33" s="1"/>
      <c r="D33" s="1"/>
      <c r="E33" s="2"/>
      <c r="F33" s="2"/>
      <c r="G33" s="2"/>
      <c r="H33" s="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8" x14ac:dyDescent="0.5">
      <c r="A34" s="3"/>
      <c r="B34" s="1"/>
      <c r="C34" s="1"/>
      <c r="D34" s="1"/>
      <c r="E34" s="2"/>
      <c r="F34" s="2"/>
      <c r="G34" s="2"/>
      <c r="H34" s="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8" x14ac:dyDescent="0.5">
      <c r="A35" s="3"/>
      <c r="B35" s="1"/>
      <c r="C35" s="1"/>
      <c r="D35" s="1"/>
      <c r="E35" s="2"/>
      <c r="F35" s="2"/>
      <c r="G35" s="2"/>
      <c r="H35" s="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8" x14ac:dyDescent="0.5">
      <c r="A36" s="3"/>
      <c r="B36" s="1"/>
      <c r="C36" s="1"/>
      <c r="D36" s="1"/>
      <c r="E36" s="2"/>
      <c r="F36" s="2"/>
      <c r="G36" s="2"/>
      <c r="H36" s="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8" x14ac:dyDescent="0.5">
      <c r="A37" s="3"/>
      <c r="B37" s="1"/>
      <c r="C37" s="1"/>
      <c r="D37" s="1"/>
      <c r="E37" s="2"/>
      <c r="F37" s="2"/>
      <c r="G37" s="2"/>
      <c r="H37" s="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8" x14ac:dyDescent="0.5">
      <c r="A38" s="3"/>
      <c r="B38" s="1"/>
      <c r="C38" s="1"/>
      <c r="D38" s="1"/>
      <c r="E38" s="2"/>
      <c r="F38" s="2"/>
      <c r="G38" s="2"/>
      <c r="H38" s="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8" x14ac:dyDescent="0.5">
      <c r="A39" s="3"/>
      <c r="B39" s="1"/>
      <c r="C39" s="1"/>
      <c r="D39" s="1"/>
      <c r="E39" s="2"/>
      <c r="F39" s="2"/>
      <c r="G39" s="2"/>
      <c r="H39" s="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8" x14ac:dyDescent="0.5">
      <c r="A40" s="3"/>
      <c r="B40" s="1"/>
      <c r="C40" s="1"/>
      <c r="D40" s="1"/>
      <c r="E40" s="2"/>
      <c r="F40" s="2"/>
      <c r="G40" s="2"/>
      <c r="H40" s="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8" x14ac:dyDescent="0.5">
      <c r="A41" s="3"/>
      <c r="B41" s="1"/>
      <c r="C41" s="1"/>
      <c r="D41" s="1"/>
      <c r="E41" s="2"/>
      <c r="F41" s="2"/>
      <c r="G41" s="2"/>
      <c r="H41" s="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8" x14ac:dyDescent="0.5">
      <c r="A42" s="3"/>
      <c r="B42" s="1"/>
      <c r="C42" s="1"/>
      <c r="D42" s="1"/>
      <c r="E42" s="2"/>
      <c r="F42" s="2"/>
      <c r="G42" s="2"/>
      <c r="H42" s="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8" x14ac:dyDescent="0.5">
      <c r="A43" s="3"/>
      <c r="B43" s="1"/>
      <c r="C43" s="1"/>
      <c r="D43" s="1"/>
      <c r="E43" s="2"/>
      <c r="F43" s="2"/>
      <c r="G43" s="2"/>
      <c r="H43" s="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8" x14ac:dyDescent="0.5">
      <c r="A44" s="3"/>
      <c r="B44" s="1"/>
      <c r="C44" s="1"/>
      <c r="D44" s="1"/>
      <c r="E44" s="2"/>
      <c r="F44" s="2"/>
      <c r="G44" s="2"/>
      <c r="H44" s="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8" x14ac:dyDescent="0.5">
      <c r="A45" s="3"/>
      <c r="B45" s="1"/>
      <c r="C45" s="1"/>
      <c r="D45" s="1"/>
      <c r="E45" s="2"/>
      <c r="F45" s="2"/>
      <c r="G45" s="2"/>
      <c r="H45" s="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8" x14ac:dyDescent="0.5">
      <c r="A46" s="3"/>
      <c r="B46" s="1"/>
      <c r="C46" s="1"/>
      <c r="D46" s="1"/>
      <c r="E46" s="2"/>
      <c r="F46" s="2"/>
      <c r="G46" s="2"/>
      <c r="H46" s="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8" x14ac:dyDescent="0.5">
      <c r="A47" s="3"/>
      <c r="B47" s="1"/>
      <c r="C47" s="1"/>
      <c r="D47" s="1"/>
      <c r="E47" s="2"/>
      <c r="F47" s="2"/>
      <c r="G47" s="2"/>
      <c r="H47" s="2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8" x14ac:dyDescent="0.5">
      <c r="A48" s="3"/>
      <c r="B48" s="1"/>
      <c r="C48" s="1"/>
      <c r="D48" s="1"/>
      <c r="E48" s="2"/>
      <c r="F48" s="2"/>
      <c r="G48" s="2"/>
      <c r="H48" s="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8" x14ac:dyDescent="0.5">
      <c r="A49" s="3"/>
      <c r="B49" s="1"/>
      <c r="C49" s="1"/>
      <c r="D49" s="1"/>
      <c r="E49" s="2"/>
      <c r="F49" s="2"/>
      <c r="G49" s="2"/>
      <c r="H49" s="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8" x14ac:dyDescent="0.5">
      <c r="A50" s="3"/>
      <c r="B50" s="1"/>
      <c r="C50" s="1"/>
      <c r="D50" s="1"/>
      <c r="E50" s="2"/>
      <c r="F50" s="2"/>
      <c r="G50" s="2"/>
      <c r="H50" s="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8" x14ac:dyDescent="0.5">
      <c r="A51" s="3"/>
      <c r="B51" s="1"/>
      <c r="C51" s="1"/>
      <c r="D51" s="1"/>
      <c r="E51" s="2"/>
      <c r="F51" s="2"/>
      <c r="G51" s="2"/>
      <c r="H51" s="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8" x14ac:dyDescent="0.5">
      <c r="A52" s="3"/>
      <c r="B52" s="1"/>
      <c r="C52" s="1"/>
      <c r="D52" s="1"/>
      <c r="E52" s="2"/>
      <c r="F52" s="2"/>
      <c r="G52" s="2"/>
      <c r="H52" s="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8" x14ac:dyDescent="0.5">
      <c r="A53" s="3"/>
      <c r="B53" s="1"/>
      <c r="C53" s="1"/>
      <c r="D53" s="1"/>
      <c r="E53" s="2"/>
      <c r="F53" s="2"/>
      <c r="G53" s="2"/>
      <c r="H53" s="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8" x14ac:dyDescent="0.5">
      <c r="A54" s="3"/>
      <c r="B54" s="1"/>
      <c r="C54" s="1"/>
      <c r="D54" s="1"/>
      <c r="E54" s="2"/>
      <c r="F54" s="2"/>
      <c r="G54" s="2"/>
      <c r="H54" s="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8" x14ac:dyDescent="0.5">
      <c r="A55" s="3"/>
      <c r="B55" s="1"/>
      <c r="C55" s="1"/>
      <c r="D55" s="1"/>
      <c r="E55" s="2"/>
      <c r="F55" s="2"/>
      <c r="G55" s="2"/>
      <c r="H55" s="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8" x14ac:dyDescent="0.5">
      <c r="A56" s="3"/>
      <c r="B56" s="1"/>
      <c r="C56" s="1"/>
      <c r="D56" s="1"/>
      <c r="E56" s="2"/>
      <c r="F56" s="2"/>
      <c r="G56" s="2"/>
      <c r="H56" s="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8" x14ac:dyDescent="0.5">
      <c r="A57" s="3"/>
      <c r="B57" s="1"/>
      <c r="C57" s="1"/>
      <c r="D57" s="1"/>
      <c r="E57" s="2"/>
      <c r="F57" s="2"/>
      <c r="G57" s="2"/>
      <c r="H57" s="2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8" x14ac:dyDescent="0.5">
      <c r="A58" s="3"/>
      <c r="B58" s="1"/>
      <c r="C58" s="1"/>
      <c r="D58" s="1"/>
      <c r="E58" s="2"/>
      <c r="F58" s="2"/>
      <c r="G58" s="2"/>
      <c r="H58" s="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8" x14ac:dyDescent="0.5">
      <c r="A59" s="3"/>
      <c r="B59" s="1"/>
      <c r="C59" s="1"/>
      <c r="D59" s="1"/>
      <c r="E59" s="2"/>
      <c r="F59" s="2"/>
      <c r="G59" s="2"/>
      <c r="H59" s="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8" x14ac:dyDescent="0.5">
      <c r="A60" s="3"/>
      <c r="B60" s="1"/>
      <c r="C60" s="1"/>
      <c r="D60" s="1"/>
      <c r="E60" s="2"/>
      <c r="F60" s="2"/>
      <c r="G60" s="2"/>
      <c r="H60" s="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8" x14ac:dyDescent="0.5">
      <c r="A61" s="3"/>
      <c r="B61" s="1"/>
      <c r="C61" s="1"/>
      <c r="D61" s="1"/>
      <c r="E61" s="2"/>
      <c r="F61" s="2"/>
      <c r="G61" s="2"/>
      <c r="H61" s="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8" x14ac:dyDescent="0.5">
      <c r="A62" s="3"/>
      <c r="B62" s="1"/>
      <c r="C62" s="1"/>
      <c r="D62" s="1"/>
      <c r="E62" s="2"/>
      <c r="F62" s="2"/>
      <c r="G62" s="2"/>
      <c r="H62" s="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8" x14ac:dyDescent="0.5">
      <c r="A63" s="3"/>
      <c r="B63" s="1"/>
      <c r="C63" s="1"/>
      <c r="D63" s="1"/>
      <c r="E63" s="2"/>
      <c r="F63" s="2"/>
      <c r="G63" s="2"/>
      <c r="H63" s="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8" x14ac:dyDescent="0.5">
      <c r="A64" s="3"/>
      <c r="B64" s="1"/>
      <c r="C64" s="1"/>
      <c r="D64" s="1"/>
      <c r="E64" s="2"/>
      <c r="F64" s="2"/>
      <c r="G64" s="2"/>
      <c r="H64" s="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8" x14ac:dyDescent="0.5">
      <c r="A65" s="3"/>
      <c r="B65" s="1"/>
      <c r="C65" s="1"/>
      <c r="D65" s="1"/>
      <c r="E65" s="2"/>
      <c r="F65" s="2"/>
      <c r="G65" s="2"/>
      <c r="H65" s="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8" x14ac:dyDescent="0.5">
      <c r="A66" s="3"/>
      <c r="B66" s="1"/>
      <c r="C66" s="1"/>
      <c r="D66" s="1"/>
      <c r="E66" s="2"/>
      <c r="F66" s="2"/>
      <c r="G66" s="2"/>
      <c r="H66" s="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8" x14ac:dyDescent="0.5">
      <c r="A67" s="3"/>
      <c r="B67" s="1"/>
      <c r="C67" s="1"/>
      <c r="D67" s="1"/>
      <c r="E67" s="2"/>
      <c r="F67" s="2"/>
      <c r="G67" s="2"/>
      <c r="H67" s="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8" x14ac:dyDescent="0.5">
      <c r="A68" s="3"/>
      <c r="B68" s="1"/>
      <c r="C68" s="1"/>
      <c r="D68" s="1"/>
      <c r="E68" s="2"/>
      <c r="F68" s="2"/>
      <c r="G68" s="2"/>
      <c r="H68" s="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8" x14ac:dyDescent="0.5">
      <c r="A69" s="3"/>
      <c r="B69" s="1"/>
      <c r="C69" s="1"/>
      <c r="D69" s="1"/>
      <c r="E69" s="2"/>
      <c r="F69" s="2"/>
      <c r="G69" s="2"/>
      <c r="H69" s="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8" x14ac:dyDescent="0.5">
      <c r="A70" s="3"/>
      <c r="B70" s="1"/>
      <c r="C70" s="1"/>
      <c r="D70" s="1"/>
      <c r="E70" s="2"/>
      <c r="F70" s="2"/>
      <c r="G70" s="2"/>
      <c r="H70" s="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8" x14ac:dyDescent="0.5">
      <c r="A71" s="3"/>
      <c r="B71" s="1"/>
      <c r="C71" s="1"/>
      <c r="D71" s="1"/>
      <c r="E71" s="2"/>
      <c r="F71" s="2"/>
      <c r="G71" s="2"/>
      <c r="H71" s="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8" x14ac:dyDescent="0.5">
      <c r="A72" s="3"/>
      <c r="B72" s="1"/>
      <c r="C72" s="1"/>
      <c r="D72" s="1"/>
      <c r="E72" s="2"/>
      <c r="F72" s="2"/>
      <c r="G72" s="2"/>
      <c r="H72" s="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8" x14ac:dyDescent="0.5">
      <c r="A73" s="3"/>
      <c r="B73" s="1"/>
      <c r="C73" s="1"/>
      <c r="D73" s="1"/>
      <c r="E73" s="2"/>
      <c r="F73" s="2"/>
      <c r="G73" s="2"/>
      <c r="H73" s="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8" x14ac:dyDescent="0.5">
      <c r="A74" s="3"/>
      <c r="B74" s="1"/>
      <c r="C74" s="1"/>
      <c r="D74" s="1"/>
      <c r="E74" s="2"/>
      <c r="F74" s="2"/>
      <c r="G74" s="2"/>
      <c r="H74" s="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8" x14ac:dyDescent="0.5">
      <c r="A75" s="3"/>
      <c r="B75" s="1"/>
      <c r="C75" s="1"/>
      <c r="D75" s="1"/>
      <c r="E75" s="2"/>
      <c r="F75" s="2"/>
      <c r="G75" s="2"/>
      <c r="H75" s="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8" x14ac:dyDescent="0.5">
      <c r="A76" s="3"/>
      <c r="B76" s="1"/>
      <c r="C76" s="1"/>
      <c r="D76" s="1"/>
      <c r="E76" s="2"/>
      <c r="F76" s="2"/>
      <c r="G76" s="2"/>
      <c r="H76" s="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8" x14ac:dyDescent="0.5">
      <c r="A77" s="3"/>
      <c r="B77" s="1"/>
      <c r="C77" s="1"/>
      <c r="D77" s="1"/>
      <c r="E77" s="2"/>
      <c r="F77" s="2"/>
      <c r="G77" s="2"/>
      <c r="H77" s="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8" x14ac:dyDescent="0.5">
      <c r="A78" s="3"/>
      <c r="B78" s="1"/>
      <c r="C78" s="1"/>
      <c r="D78" s="1"/>
      <c r="E78" s="2"/>
      <c r="F78" s="2"/>
      <c r="G78" s="2"/>
      <c r="H78" s="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8" x14ac:dyDescent="0.5">
      <c r="A79" s="3"/>
      <c r="B79" s="1"/>
      <c r="C79" s="1"/>
      <c r="D79" s="1"/>
      <c r="E79" s="2"/>
      <c r="F79" s="2"/>
      <c r="G79" s="2"/>
      <c r="H79" s="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8" x14ac:dyDescent="0.5">
      <c r="A80" s="3"/>
      <c r="B80" s="1"/>
      <c r="C80" s="1"/>
      <c r="D80" s="1"/>
      <c r="E80" s="2"/>
      <c r="F80" s="2"/>
      <c r="G80" s="2"/>
      <c r="H80" s="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8" x14ac:dyDescent="0.5">
      <c r="A81" s="3"/>
      <c r="B81" s="1"/>
      <c r="C81" s="1"/>
      <c r="D81" s="1"/>
      <c r="E81" s="2"/>
      <c r="F81" s="2"/>
      <c r="G81" s="2"/>
      <c r="H81" s="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8" x14ac:dyDescent="0.5">
      <c r="A82" s="3"/>
      <c r="B82" s="1"/>
      <c r="C82" s="1"/>
      <c r="D82" s="1"/>
      <c r="E82" s="2"/>
      <c r="F82" s="2"/>
      <c r="G82" s="2"/>
      <c r="H82" s="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8" x14ac:dyDescent="0.5">
      <c r="A83" s="3"/>
      <c r="B83" s="1"/>
      <c r="C83" s="1"/>
      <c r="D83" s="1"/>
      <c r="E83" s="2"/>
      <c r="F83" s="2"/>
      <c r="G83" s="2"/>
      <c r="H83" s="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8" x14ac:dyDescent="0.5">
      <c r="A84" s="3"/>
      <c r="B84" s="1"/>
      <c r="C84" s="1"/>
      <c r="D84" s="1"/>
      <c r="E84" s="2"/>
      <c r="F84" s="2"/>
      <c r="G84" s="2"/>
      <c r="H84" s="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8" x14ac:dyDescent="0.5">
      <c r="A85" s="3"/>
      <c r="B85" s="1"/>
      <c r="C85" s="1"/>
      <c r="D85" s="1"/>
      <c r="E85" s="2"/>
      <c r="F85" s="2"/>
      <c r="G85" s="2"/>
      <c r="H85" s="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8" x14ac:dyDescent="0.5">
      <c r="A86" s="3"/>
      <c r="B86" s="1"/>
      <c r="C86" s="1"/>
      <c r="D86" s="1"/>
      <c r="E86" s="2"/>
      <c r="F86" s="2"/>
      <c r="G86" s="2"/>
      <c r="H86" s="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8" x14ac:dyDescent="0.5">
      <c r="A87" s="3"/>
      <c r="B87" s="1"/>
      <c r="C87" s="1"/>
      <c r="D87" s="1"/>
      <c r="E87" s="2"/>
      <c r="F87" s="2"/>
      <c r="G87" s="2"/>
      <c r="H87" s="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8" x14ac:dyDescent="0.5">
      <c r="A88" s="3"/>
      <c r="B88" s="1"/>
      <c r="C88" s="1"/>
      <c r="D88" s="1"/>
      <c r="E88" s="2"/>
      <c r="F88" s="2"/>
      <c r="G88" s="2"/>
      <c r="H88" s="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8" x14ac:dyDescent="0.5">
      <c r="A89" s="3"/>
      <c r="B89" s="1"/>
      <c r="C89" s="1"/>
      <c r="D89" s="1"/>
      <c r="E89" s="2"/>
      <c r="F89" s="2"/>
      <c r="G89" s="2"/>
      <c r="H89" s="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8" x14ac:dyDescent="0.5">
      <c r="A90" s="3"/>
      <c r="B90" s="1"/>
      <c r="C90" s="1"/>
      <c r="D90" s="1"/>
      <c r="E90" s="2"/>
      <c r="F90" s="2"/>
      <c r="G90" s="2"/>
      <c r="H90" s="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8" x14ac:dyDescent="0.5">
      <c r="A91" s="3"/>
      <c r="B91" s="1"/>
      <c r="C91" s="1"/>
      <c r="D91" s="1"/>
      <c r="E91" s="2"/>
      <c r="F91" s="2"/>
      <c r="G91" s="2"/>
      <c r="H91" s="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8" x14ac:dyDescent="0.5">
      <c r="A92" s="3"/>
      <c r="B92" s="1"/>
      <c r="C92" s="1"/>
      <c r="D92" s="1"/>
      <c r="E92" s="2"/>
      <c r="F92" s="2"/>
      <c r="G92" s="2"/>
      <c r="H92" s="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8" x14ac:dyDescent="0.5">
      <c r="A93" s="3"/>
      <c r="B93" s="1"/>
      <c r="C93" s="1"/>
      <c r="D93" s="1"/>
      <c r="E93" s="2"/>
      <c r="F93" s="2"/>
      <c r="G93" s="2"/>
      <c r="H93" s="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8" x14ac:dyDescent="0.5">
      <c r="A94" s="3"/>
      <c r="B94" s="1"/>
      <c r="C94" s="1"/>
      <c r="D94" s="1"/>
      <c r="E94" s="2"/>
      <c r="F94" s="2"/>
      <c r="G94" s="2"/>
      <c r="H94" s="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8" x14ac:dyDescent="0.5">
      <c r="A95" s="3"/>
      <c r="B95" s="1"/>
      <c r="C95" s="1"/>
      <c r="D95" s="1"/>
      <c r="E95" s="2"/>
      <c r="F95" s="2"/>
      <c r="G95" s="2"/>
      <c r="H95" s="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8" x14ac:dyDescent="0.5">
      <c r="A96" s="3"/>
      <c r="B96" s="1"/>
      <c r="C96" s="1"/>
      <c r="D96" s="1"/>
      <c r="E96" s="2"/>
      <c r="F96" s="2"/>
      <c r="G96" s="2"/>
      <c r="H96" s="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8" x14ac:dyDescent="0.5">
      <c r="A97" s="3"/>
      <c r="B97" s="1"/>
      <c r="C97" s="1"/>
      <c r="D97" s="1"/>
      <c r="E97" s="2"/>
      <c r="F97" s="2"/>
      <c r="G97" s="2"/>
      <c r="H97" s="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8" x14ac:dyDescent="0.5">
      <c r="A98" s="3"/>
      <c r="B98" s="1"/>
      <c r="C98" s="1"/>
      <c r="D98" s="1"/>
      <c r="E98" s="2"/>
      <c r="F98" s="2"/>
      <c r="G98" s="2"/>
      <c r="H98" s="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8" x14ac:dyDescent="0.5">
      <c r="A99" s="3"/>
      <c r="B99" s="1"/>
      <c r="C99" s="1"/>
      <c r="D99" s="1"/>
      <c r="E99" s="2"/>
      <c r="F99" s="2"/>
      <c r="G99" s="2"/>
      <c r="H99" s="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8" x14ac:dyDescent="0.5">
      <c r="A100" s="3"/>
      <c r="B100" s="1"/>
      <c r="C100" s="1"/>
      <c r="D100" s="1"/>
      <c r="E100" s="2"/>
      <c r="F100" s="2"/>
      <c r="G100" s="2"/>
      <c r="H100" s="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8" x14ac:dyDescent="0.5">
      <c r="A101" s="3"/>
      <c r="B101" s="1"/>
      <c r="C101" s="1"/>
      <c r="D101" s="1"/>
      <c r="E101" s="2"/>
      <c r="F101" s="2"/>
      <c r="G101" s="2"/>
      <c r="H101" s="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8" x14ac:dyDescent="0.5">
      <c r="A102" s="3"/>
      <c r="B102" s="1"/>
      <c r="C102" s="1"/>
      <c r="D102" s="1"/>
      <c r="E102" s="2"/>
      <c r="F102" s="2"/>
      <c r="G102" s="2"/>
      <c r="H102" s="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8" x14ac:dyDescent="0.5">
      <c r="A103" s="3"/>
      <c r="B103" s="1"/>
      <c r="C103" s="1"/>
      <c r="D103" s="1"/>
      <c r="E103" s="2"/>
      <c r="F103" s="2"/>
      <c r="G103" s="2"/>
      <c r="H103" s="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8" x14ac:dyDescent="0.5">
      <c r="A104" s="3"/>
      <c r="B104" s="1"/>
      <c r="C104" s="1"/>
      <c r="D104" s="1"/>
      <c r="E104" s="2"/>
      <c r="F104" s="2"/>
      <c r="G104" s="2"/>
      <c r="H104" s="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8" x14ac:dyDescent="0.5">
      <c r="A105" s="3"/>
      <c r="B105" s="1"/>
      <c r="C105" s="1"/>
      <c r="D105" s="1"/>
      <c r="E105" s="2"/>
      <c r="F105" s="2"/>
      <c r="G105" s="2"/>
      <c r="H105" s="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8" x14ac:dyDescent="0.5">
      <c r="A106" s="3"/>
      <c r="B106" s="1"/>
      <c r="C106" s="1"/>
      <c r="D106" s="1"/>
      <c r="E106" s="2"/>
      <c r="F106" s="2"/>
      <c r="G106" s="2"/>
      <c r="H106" s="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8" x14ac:dyDescent="0.5">
      <c r="A107" s="3"/>
      <c r="B107" s="1"/>
      <c r="C107" s="1"/>
      <c r="D107" s="1"/>
      <c r="E107" s="2"/>
      <c r="F107" s="2"/>
      <c r="G107" s="2"/>
      <c r="H107" s="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8" x14ac:dyDescent="0.5">
      <c r="A108" s="3"/>
      <c r="B108" s="1"/>
      <c r="C108" s="1"/>
      <c r="D108" s="1"/>
      <c r="E108" s="2"/>
      <c r="F108" s="2"/>
      <c r="G108" s="2"/>
      <c r="H108" s="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8" x14ac:dyDescent="0.5">
      <c r="A109" s="3"/>
      <c r="B109" s="1"/>
      <c r="C109" s="1"/>
      <c r="D109" s="1"/>
      <c r="E109" s="2"/>
      <c r="F109" s="2"/>
      <c r="G109" s="2"/>
      <c r="H109" s="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8" x14ac:dyDescent="0.5">
      <c r="A110" s="3"/>
      <c r="B110" s="1"/>
      <c r="C110" s="1"/>
      <c r="D110" s="1"/>
      <c r="E110" s="2"/>
      <c r="F110" s="2"/>
      <c r="G110" s="2"/>
      <c r="H110" s="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8" x14ac:dyDescent="0.5">
      <c r="A111" s="3"/>
      <c r="B111" s="1"/>
      <c r="C111" s="1"/>
      <c r="D111" s="1"/>
      <c r="E111" s="2"/>
      <c r="F111" s="2"/>
      <c r="G111" s="2"/>
      <c r="H111" s="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8" x14ac:dyDescent="0.5">
      <c r="A112" s="3"/>
      <c r="B112" s="1"/>
      <c r="C112" s="1"/>
      <c r="D112" s="1"/>
      <c r="E112" s="2"/>
      <c r="F112" s="2"/>
      <c r="G112" s="2"/>
      <c r="H112" s="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8" x14ac:dyDescent="0.5">
      <c r="A113" s="3"/>
      <c r="B113" s="1"/>
      <c r="C113" s="1"/>
      <c r="D113" s="1"/>
      <c r="E113" s="2"/>
      <c r="F113" s="2"/>
      <c r="G113" s="2"/>
      <c r="H113" s="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8" x14ac:dyDescent="0.5">
      <c r="A114" s="3"/>
      <c r="B114" s="1"/>
      <c r="C114" s="1"/>
      <c r="D114" s="1"/>
      <c r="E114" s="2"/>
      <c r="F114" s="2"/>
      <c r="G114" s="2"/>
      <c r="H114" s="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8" x14ac:dyDescent="0.5">
      <c r="A115" s="3"/>
      <c r="B115" s="1"/>
      <c r="C115" s="1"/>
      <c r="D115" s="1"/>
      <c r="E115" s="2"/>
      <c r="F115" s="2"/>
      <c r="G115" s="2"/>
      <c r="H115" s="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8" x14ac:dyDescent="0.5">
      <c r="A116" s="3"/>
      <c r="B116" s="1"/>
      <c r="C116" s="1"/>
      <c r="D116" s="1"/>
      <c r="E116" s="2"/>
      <c r="F116" s="2"/>
      <c r="G116" s="2"/>
      <c r="H116" s="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8" x14ac:dyDescent="0.5">
      <c r="A117" s="3"/>
      <c r="B117" s="1"/>
      <c r="C117" s="1"/>
      <c r="D117" s="1"/>
      <c r="E117" s="2"/>
      <c r="F117" s="2"/>
      <c r="G117" s="2"/>
      <c r="H117" s="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8" x14ac:dyDescent="0.5">
      <c r="A118" s="3"/>
      <c r="B118" s="1"/>
      <c r="C118" s="1"/>
      <c r="D118" s="1"/>
      <c r="E118" s="2"/>
      <c r="F118" s="2"/>
      <c r="G118" s="2"/>
      <c r="H118" s="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8" x14ac:dyDescent="0.5">
      <c r="A119" s="3"/>
      <c r="B119" s="1"/>
      <c r="C119" s="1"/>
      <c r="D119" s="1"/>
      <c r="E119" s="2"/>
      <c r="F119" s="2"/>
      <c r="G119" s="2"/>
      <c r="H119" s="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8" x14ac:dyDescent="0.5">
      <c r="A120" s="3"/>
      <c r="B120" s="1"/>
      <c r="C120" s="1"/>
      <c r="D120" s="1"/>
      <c r="E120" s="2"/>
      <c r="F120" s="2"/>
      <c r="G120" s="2"/>
      <c r="H120" s="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8" x14ac:dyDescent="0.5">
      <c r="A121" s="3"/>
      <c r="B121" s="1"/>
      <c r="C121" s="1"/>
      <c r="D121" s="1"/>
      <c r="E121" s="2"/>
      <c r="F121" s="2"/>
      <c r="G121" s="2"/>
      <c r="H121" s="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8" x14ac:dyDescent="0.5">
      <c r="A122" s="3"/>
      <c r="B122" s="1"/>
      <c r="C122" s="1"/>
      <c r="D122" s="1"/>
      <c r="E122" s="2"/>
      <c r="F122" s="2"/>
      <c r="G122" s="2"/>
      <c r="H122" s="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8" x14ac:dyDescent="0.5">
      <c r="A123" s="3"/>
      <c r="B123" s="1"/>
      <c r="C123" s="1"/>
      <c r="D123" s="1"/>
      <c r="E123" s="2"/>
      <c r="F123" s="2"/>
      <c r="G123" s="2"/>
      <c r="H123" s="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8" x14ac:dyDescent="0.5">
      <c r="A124" s="3"/>
      <c r="B124" s="1"/>
      <c r="C124" s="1"/>
      <c r="D124" s="1"/>
      <c r="E124" s="2"/>
      <c r="F124" s="2"/>
      <c r="G124" s="2"/>
      <c r="H124" s="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8" x14ac:dyDescent="0.5">
      <c r="A125" s="3"/>
      <c r="B125" s="1"/>
      <c r="C125" s="1"/>
      <c r="D125" s="1"/>
      <c r="E125" s="2"/>
      <c r="F125" s="2"/>
      <c r="G125" s="2"/>
      <c r="H125" s="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8" x14ac:dyDescent="0.5">
      <c r="A126" s="3"/>
      <c r="B126" s="1"/>
      <c r="C126" s="1"/>
      <c r="D126" s="1"/>
      <c r="E126" s="2"/>
      <c r="F126" s="2"/>
      <c r="G126" s="2"/>
      <c r="H126" s="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8" x14ac:dyDescent="0.5">
      <c r="A127" s="3"/>
      <c r="B127" s="1"/>
      <c r="C127" s="1"/>
      <c r="D127" s="1"/>
      <c r="E127" s="2"/>
      <c r="F127" s="2"/>
      <c r="G127" s="2"/>
      <c r="H127" s="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8" x14ac:dyDescent="0.5">
      <c r="A128" s="3"/>
      <c r="B128" s="1"/>
      <c r="C128" s="1"/>
      <c r="D128" s="1"/>
      <c r="E128" s="2"/>
      <c r="F128" s="2"/>
      <c r="G128" s="2"/>
      <c r="H128" s="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8" x14ac:dyDescent="0.5">
      <c r="A129" s="3"/>
      <c r="B129" s="1"/>
      <c r="C129" s="1"/>
      <c r="D129" s="1"/>
      <c r="E129" s="2"/>
      <c r="F129" s="2"/>
      <c r="G129" s="2"/>
      <c r="H129" s="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8" x14ac:dyDescent="0.5">
      <c r="A130" s="3"/>
      <c r="B130" s="1"/>
      <c r="C130" s="1"/>
      <c r="D130" s="1"/>
      <c r="E130" s="2"/>
      <c r="F130" s="2"/>
      <c r="G130" s="2"/>
      <c r="H130" s="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8" x14ac:dyDescent="0.5">
      <c r="A131" s="3"/>
      <c r="B131" s="1"/>
      <c r="C131" s="1"/>
      <c r="D131" s="1"/>
      <c r="E131" s="2"/>
      <c r="F131" s="2"/>
      <c r="G131" s="2"/>
      <c r="H131" s="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8" x14ac:dyDescent="0.5">
      <c r="A132" s="3"/>
      <c r="B132" s="1"/>
      <c r="C132" s="1"/>
      <c r="D132" s="1"/>
      <c r="E132" s="2"/>
      <c r="F132" s="2"/>
      <c r="G132" s="2"/>
      <c r="H132" s="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8" x14ac:dyDescent="0.5">
      <c r="A133" s="3"/>
      <c r="B133" s="1"/>
      <c r="C133" s="1"/>
      <c r="D133" s="1"/>
      <c r="E133" s="2"/>
      <c r="F133" s="2"/>
      <c r="G133" s="2"/>
      <c r="H133" s="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8" x14ac:dyDescent="0.5">
      <c r="A134" s="3"/>
      <c r="B134" s="1"/>
      <c r="C134" s="1"/>
      <c r="D134" s="1"/>
      <c r="E134" s="2"/>
      <c r="F134" s="2"/>
      <c r="G134" s="2"/>
      <c r="H134" s="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8" x14ac:dyDescent="0.5">
      <c r="A135" s="3"/>
      <c r="B135" s="1"/>
      <c r="C135" s="1"/>
      <c r="D135" s="1"/>
      <c r="E135" s="2"/>
      <c r="F135" s="2"/>
      <c r="G135" s="2"/>
      <c r="H135" s="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8" x14ac:dyDescent="0.5">
      <c r="A136" s="3"/>
      <c r="B136" s="1"/>
      <c r="C136" s="1"/>
      <c r="D136" s="1"/>
      <c r="E136" s="2"/>
      <c r="F136" s="2"/>
      <c r="G136" s="2"/>
      <c r="H136" s="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8" x14ac:dyDescent="0.5">
      <c r="A137" s="3"/>
      <c r="B137" s="1"/>
      <c r="C137" s="1"/>
      <c r="D137" s="1"/>
      <c r="E137" s="2"/>
      <c r="F137" s="2"/>
      <c r="G137" s="2"/>
      <c r="H137" s="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8" x14ac:dyDescent="0.5">
      <c r="A138" s="3"/>
      <c r="B138" s="1"/>
      <c r="C138" s="1"/>
      <c r="D138" s="1"/>
      <c r="E138" s="2"/>
      <c r="F138" s="2"/>
      <c r="G138" s="2"/>
      <c r="H138" s="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8" x14ac:dyDescent="0.5">
      <c r="A139" s="3"/>
      <c r="B139" s="1"/>
      <c r="C139" s="1"/>
      <c r="D139" s="1"/>
      <c r="E139" s="2"/>
      <c r="F139" s="2"/>
      <c r="G139" s="2"/>
      <c r="H139" s="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8" x14ac:dyDescent="0.5">
      <c r="A140" s="3"/>
      <c r="B140" s="1"/>
      <c r="C140" s="1"/>
      <c r="D140" s="1"/>
      <c r="E140" s="2"/>
      <c r="F140" s="2"/>
      <c r="G140" s="2"/>
      <c r="H140" s="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8" x14ac:dyDescent="0.5">
      <c r="A141" s="3"/>
      <c r="B141" s="1"/>
      <c r="C141" s="1"/>
      <c r="D141" s="1"/>
      <c r="E141" s="2"/>
      <c r="F141" s="2"/>
      <c r="G141" s="2"/>
      <c r="H141" s="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8" x14ac:dyDescent="0.5">
      <c r="A142" s="3"/>
      <c r="B142" s="1"/>
      <c r="C142" s="1"/>
      <c r="D142" s="1"/>
      <c r="E142" s="2"/>
      <c r="F142" s="2"/>
      <c r="G142" s="2"/>
      <c r="H142" s="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8" x14ac:dyDescent="0.5">
      <c r="A143" s="3"/>
      <c r="B143" s="1"/>
      <c r="C143" s="1"/>
      <c r="D143" s="1"/>
      <c r="E143" s="2"/>
      <c r="F143" s="2"/>
      <c r="G143" s="2"/>
      <c r="H143" s="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8" x14ac:dyDescent="0.5">
      <c r="A144" s="3"/>
      <c r="B144" s="1"/>
      <c r="C144" s="1"/>
      <c r="D144" s="1"/>
      <c r="E144" s="2"/>
      <c r="F144" s="2"/>
      <c r="G144" s="2"/>
      <c r="H144" s="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8" x14ac:dyDescent="0.5">
      <c r="A145" s="3"/>
      <c r="B145" s="1"/>
      <c r="C145" s="1"/>
      <c r="D145" s="1"/>
      <c r="E145" s="2"/>
      <c r="F145" s="2"/>
      <c r="G145" s="2"/>
      <c r="H145" s="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8" x14ac:dyDescent="0.5">
      <c r="A146" s="3"/>
      <c r="B146" s="1"/>
      <c r="C146" s="1"/>
      <c r="D146" s="1"/>
      <c r="E146" s="2"/>
      <c r="F146" s="2"/>
      <c r="G146" s="2"/>
      <c r="H146" s="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8" x14ac:dyDescent="0.5">
      <c r="A147" s="3"/>
      <c r="B147" s="1"/>
      <c r="C147" s="1"/>
      <c r="D147" s="1"/>
      <c r="E147" s="2"/>
      <c r="F147" s="2"/>
      <c r="G147" s="2"/>
      <c r="H147" s="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8" x14ac:dyDescent="0.5">
      <c r="A148" s="3"/>
      <c r="B148" s="1"/>
      <c r="C148" s="1"/>
      <c r="D148" s="1"/>
      <c r="E148" s="2"/>
      <c r="F148" s="2"/>
      <c r="G148" s="2"/>
      <c r="H148" s="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8" x14ac:dyDescent="0.5">
      <c r="A149" s="3"/>
      <c r="B149" s="1"/>
      <c r="C149" s="1"/>
      <c r="D149" s="1"/>
      <c r="E149" s="2"/>
      <c r="F149" s="2"/>
      <c r="G149" s="2"/>
      <c r="H149" s="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8" x14ac:dyDescent="0.5">
      <c r="A150" s="3"/>
      <c r="B150" s="1"/>
      <c r="C150" s="1"/>
      <c r="D150" s="1"/>
      <c r="E150" s="2"/>
      <c r="F150" s="2"/>
      <c r="G150" s="2"/>
      <c r="H150" s="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8" x14ac:dyDescent="0.5">
      <c r="A151" s="3"/>
      <c r="B151" s="1"/>
      <c r="C151" s="1"/>
      <c r="D151" s="1"/>
      <c r="E151" s="2"/>
      <c r="F151" s="2"/>
      <c r="G151" s="2"/>
      <c r="H151" s="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8" x14ac:dyDescent="0.5">
      <c r="A152" s="3"/>
      <c r="B152" s="1"/>
      <c r="C152" s="1"/>
      <c r="D152" s="1"/>
      <c r="E152" s="2"/>
      <c r="F152" s="2"/>
      <c r="G152" s="2"/>
      <c r="H152" s="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8" x14ac:dyDescent="0.5">
      <c r="A153" s="3"/>
      <c r="B153" s="1"/>
      <c r="C153" s="1"/>
      <c r="D153" s="1"/>
      <c r="E153" s="2"/>
      <c r="F153" s="2"/>
      <c r="G153" s="2"/>
      <c r="H153" s="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8" x14ac:dyDescent="0.5">
      <c r="A154" s="3"/>
      <c r="B154" s="1"/>
      <c r="C154" s="1"/>
      <c r="D154" s="1"/>
      <c r="E154" s="2"/>
      <c r="F154" s="2"/>
      <c r="G154" s="2"/>
      <c r="H154" s="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8" x14ac:dyDescent="0.5">
      <c r="A155" s="3"/>
      <c r="B155" s="1"/>
      <c r="C155" s="1"/>
      <c r="D155" s="1"/>
      <c r="E155" s="2"/>
      <c r="F155" s="2"/>
      <c r="G155" s="2"/>
      <c r="H155" s="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8" x14ac:dyDescent="0.5">
      <c r="A156" s="3"/>
      <c r="B156" s="1"/>
      <c r="C156" s="1"/>
      <c r="D156" s="1"/>
      <c r="E156" s="2"/>
      <c r="F156" s="2"/>
      <c r="G156" s="2"/>
      <c r="H156" s="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8" x14ac:dyDescent="0.5">
      <c r="A157" s="3"/>
      <c r="B157" s="1"/>
      <c r="C157" s="1"/>
      <c r="D157" s="1"/>
      <c r="E157" s="2"/>
      <c r="F157" s="2"/>
      <c r="G157" s="2"/>
      <c r="H157" s="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8" x14ac:dyDescent="0.5">
      <c r="A158" s="3"/>
      <c r="B158" s="1"/>
      <c r="C158" s="1"/>
      <c r="D158" s="1"/>
      <c r="E158" s="2"/>
      <c r="F158" s="2"/>
      <c r="G158" s="2"/>
      <c r="H158" s="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8" x14ac:dyDescent="0.5">
      <c r="A159" s="3"/>
      <c r="B159" s="1"/>
      <c r="C159" s="1"/>
      <c r="D159" s="1"/>
      <c r="E159" s="2"/>
      <c r="F159" s="2"/>
      <c r="G159" s="2"/>
      <c r="H159" s="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8" x14ac:dyDescent="0.5">
      <c r="A160" s="3"/>
      <c r="B160" s="1"/>
      <c r="C160" s="1"/>
      <c r="D160" s="1"/>
      <c r="E160" s="2"/>
      <c r="F160" s="2"/>
      <c r="G160" s="2"/>
      <c r="H160" s="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8" x14ac:dyDescent="0.5">
      <c r="A161" s="3"/>
      <c r="B161" s="1"/>
      <c r="C161" s="1"/>
      <c r="D161" s="1"/>
      <c r="E161" s="2"/>
      <c r="F161" s="2"/>
      <c r="G161" s="2"/>
      <c r="H161" s="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8" x14ac:dyDescent="0.5">
      <c r="A162" s="3"/>
      <c r="B162" s="1"/>
      <c r="C162" s="1"/>
      <c r="D162" s="1"/>
      <c r="E162" s="2"/>
      <c r="F162" s="2"/>
      <c r="G162" s="2"/>
      <c r="H162" s="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8" x14ac:dyDescent="0.5">
      <c r="A163" s="3"/>
      <c r="B163" s="1"/>
      <c r="C163" s="1"/>
      <c r="D163" s="1"/>
      <c r="E163" s="2"/>
      <c r="F163" s="2"/>
      <c r="G163" s="2"/>
      <c r="H163" s="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8" x14ac:dyDescent="0.5">
      <c r="A164" s="3"/>
      <c r="B164" s="1"/>
      <c r="C164" s="1"/>
      <c r="D164" s="1"/>
      <c r="E164" s="2"/>
      <c r="F164" s="2"/>
      <c r="G164" s="2"/>
      <c r="H164" s="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8" x14ac:dyDescent="0.5">
      <c r="A165" s="3"/>
      <c r="B165" s="1"/>
      <c r="C165" s="1"/>
      <c r="D165" s="1"/>
      <c r="E165" s="2"/>
      <c r="F165" s="2"/>
      <c r="G165" s="2"/>
      <c r="H165" s="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8" x14ac:dyDescent="0.5">
      <c r="A166" s="3"/>
      <c r="B166" s="1"/>
      <c r="C166" s="1"/>
      <c r="D166" s="1"/>
      <c r="E166" s="2"/>
      <c r="F166" s="2"/>
      <c r="G166" s="2"/>
      <c r="H166" s="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8" x14ac:dyDescent="0.5">
      <c r="A167" s="3"/>
      <c r="B167" s="1"/>
      <c r="C167" s="1"/>
      <c r="D167" s="1"/>
      <c r="E167" s="2"/>
      <c r="F167" s="2"/>
      <c r="G167" s="2"/>
      <c r="H167" s="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8" x14ac:dyDescent="0.5">
      <c r="A168" s="3"/>
      <c r="B168" s="1"/>
      <c r="C168" s="1"/>
      <c r="D168" s="1"/>
      <c r="E168" s="2"/>
      <c r="F168" s="2"/>
      <c r="G168" s="2"/>
      <c r="H168" s="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8" x14ac:dyDescent="0.5">
      <c r="A169" s="3"/>
      <c r="B169" s="1"/>
      <c r="C169" s="1"/>
      <c r="D169" s="1"/>
      <c r="E169" s="2"/>
      <c r="F169" s="2"/>
      <c r="G169" s="2"/>
      <c r="H169" s="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8" x14ac:dyDescent="0.5">
      <c r="A170" s="3"/>
      <c r="B170" s="1"/>
      <c r="C170" s="1"/>
      <c r="D170" s="1"/>
      <c r="E170" s="2"/>
      <c r="F170" s="2"/>
      <c r="G170" s="2"/>
      <c r="H170" s="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8" x14ac:dyDescent="0.5">
      <c r="A171" s="3"/>
      <c r="B171" s="1"/>
      <c r="C171" s="1"/>
      <c r="D171" s="1"/>
      <c r="E171" s="2"/>
      <c r="F171" s="2"/>
      <c r="G171" s="2"/>
      <c r="H171" s="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8" x14ac:dyDescent="0.5">
      <c r="A172" s="3"/>
      <c r="B172" s="1"/>
      <c r="C172" s="1"/>
      <c r="D172" s="1"/>
      <c r="E172" s="2"/>
      <c r="F172" s="2"/>
      <c r="G172" s="2"/>
      <c r="H172" s="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8" x14ac:dyDescent="0.5">
      <c r="A173" s="3"/>
      <c r="B173" s="1"/>
      <c r="C173" s="1"/>
      <c r="D173" s="1"/>
      <c r="E173" s="2"/>
      <c r="F173" s="2"/>
      <c r="G173" s="2"/>
      <c r="H173" s="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8" x14ac:dyDescent="0.5">
      <c r="A174" s="3"/>
      <c r="B174" s="1"/>
      <c r="C174" s="1"/>
      <c r="D174" s="1"/>
      <c r="E174" s="2"/>
      <c r="F174" s="2"/>
      <c r="G174" s="2"/>
      <c r="H174" s="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8" x14ac:dyDescent="0.5">
      <c r="A175" s="3"/>
      <c r="B175" s="1"/>
      <c r="C175" s="1"/>
      <c r="D175" s="1"/>
      <c r="E175" s="2"/>
      <c r="F175" s="2"/>
      <c r="G175" s="2"/>
      <c r="H175" s="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8" x14ac:dyDescent="0.5">
      <c r="A176" s="3"/>
      <c r="B176" s="1"/>
      <c r="C176" s="1"/>
      <c r="D176" s="1"/>
      <c r="E176" s="2"/>
      <c r="F176" s="2"/>
      <c r="G176" s="2"/>
      <c r="H176" s="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8" x14ac:dyDescent="0.5">
      <c r="A177" s="3"/>
      <c r="B177" s="1"/>
      <c r="C177" s="1"/>
      <c r="D177" s="1"/>
      <c r="E177" s="2"/>
      <c r="F177" s="2"/>
      <c r="G177" s="2"/>
      <c r="H177" s="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8" x14ac:dyDescent="0.5">
      <c r="A178" s="3"/>
      <c r="B178" s="1"/>
      <c r="C178" s="1"/>
      <c r="D178" s="1"/>
      <c r="E178" s="2"/>
      <c r="F178" s="2"/>
      <c r="G178" s="2"/>
      <c r="H178" s="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8" x14ac:dyDescent="0.5">
      <c r="A179" s="3"/>
      <c r="B179" s="1"/>
      <c r="C179" s="1"/>
      <c r="D179" s="1"/>
      <c r="E179" s="2"/>
      <c r="F179" s="2"/>
      <c r="G179" s="2"/>
      <c r="H179" s="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8" x14ac:dyDescent="0.5">
      <c r="A180" s="3"/>
      <c r="B180" s="1"/>
      <c r="C180" s="1"/>
      <c r="D180" s="1"/>
      <c r="E180" s="2"/>
      <c r="F180" s="2"/>
      <c r="G180" s="2"/>
      <c r="H180" s="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8" x14ac:dyDescent="0.5">
      <c r="A181" s="3"/>
      <c r="B181" s="1"/>
      <c r="C181" s="1"/>
      <c r="D181" s="1"/>
      <c r="E181" s="2"/>
      <c r="F181" s="2"/>
      <c r="G181" s="2"/>
      <c r="H181" s="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8" x14ac:dyDescent="0.5">
      <c r="A182" s="3"/>
      <c r="B182" s="1"/>
      <c r="C182" s="1"/>
      <c r="D182" s="1"/>
      <c r="E182" s="2"/>
      <c r="F182" s="2"/>
      <c r="G182" s="2"/>
      <c r="H182" s="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8" x14ac:dyDescent="0.5">
      <c r="A183" s="3"/>
      <c r="B183" s="1"/>
      <c r="C183" s="1"/>
      <c r="D183" s="1"/>
      <c r="E183" s="2"/>
      <c r="F183" s="2"/>
      <c r="G183" s="2"/>
      <c r="H183" s="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8" x14ac:dyDescent="0.5">
      <c r="A184" s="3"/>
      <c r="B184" s="1"/>
      <c r="C184" s="1"/>
      <c r="D184" s="1"/>
      <c r="E184" s="2"/>
      <c r="F184" s="2"/>
      <c r="G184" s="2"/>
      <c r="H184" s="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8" x14ac:dyDescent="0.5">
      <c r="A185" s="3"/>
      <c r="B185" s="1"/>
      <c r="C185" s="1"/>
      <c r="D185" s="1"/>
      <c r="E185" s="2"/>
      <c r="F185" s="2"/>
      <c r="G185" s="2"/>
      <c r="H185" s="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8" x14ac:dyDescent="0.5">
      <c r="A186" s="3"/>
      <c r="B186" s="1"/>
      <c r="C186" s="1"/>
      <c r="D186" s="1"/>
      <c r="E186" s="2"/>
      <c r="F186" s="2"/>
      <c r="G186" s="2"/>
      <c r="H186" s="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8" x14ac:dyDescent="0.5">
      <c r="A187" s="3"/>
      <c r="B187" s="1"/>
      <c r="C187" s="1"/>
      <c r="D187" s="1"/>
      <c r="E187" s="2"/>
      <c r="F187" s="2"/>
      <c r="G187" s="2"/>
      <c r="H187" s="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8" x14ac:dyDescent="0.5">
      <c r="A188" s="3"/>
      <c r="B188" s="1"/>
      <c r="C188" s="1"/>
      <c r="D188" s="1"/>
      <c r="E188" s="2"/>
      <c r="F188" s="2"/>
      <c r="G188" s="2"/>
      <c r="H188" s="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8" x14ac:dyDescent="0.5">
      <c r="A189" s="3"/>
      <c r="B189" s="1"/>
      <c r="C189" s="1"/>
      <c r="D189" s="1"/>
      <c r="E189" s="2"/>
      <c r="F189" s="2"/>
      <c r="G189" s="2"/>
      <c r="H189" s="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8" x14ac:dyDescent="0.5">
      <c r="A190" s="3"/>
      <c r="B190" s="1"/>
      <c r="C190" s="1"/>
      <c r="D190" s="1"/>
      <c r="E190" s="2"/>
      <c r="F190" s="2"/>
      <c r="G190" s="2"/>
      <c r="H190" s="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8" x14ac:dyDescent="0.5">
      <c r="A191" s="3"/>
      <c r="B191" s="1"/>
      <c r="C191" s="1"/>
      <c r="D191" s="1"/>
      <c r="E191" s="2"/>
      <c r="F191" s="2"/>
      <c r="G191" s="2"/>
      <c r="H191" s="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8" x14ac:dyDescent="0.5">
      <c r="A192" s="3"/>
      <c r="B192" s="1"/>
      <c r="C192" s="1"/>
      <c r="D192" s="1"/>
      <c r="E192" s="2"/>
      <c r="F192" s="2"/>
      <c r="G192" s="2"/>
      <c r="H192" s="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8" x14ac:dyDescent="0.5">
      <c r="A193" s="3"/>
      <c r="B193" s="1"/>
      <c r="C193" s="1"/>
      <c r="D193" s="1"/>
      <c r="E193" s="2"/>
      <c r="F193" s="2"/>
      <c r="G193" s="2"/>
      <c r="H193" s="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8" x14ac:dyDescent="0.5">
      <c r="A194" s="3"/>
      <c r="B194" s="1"/>
      <c r="C194" s="1"/>
      <c r="D194" s="1"/>
      <c r="E194" s="2"/>
      <c r="F194" s="2"/>
      <c r="G194" s="2"/>
      <c r="H194" s="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8" x14ac:dyDescent="0.5">
      <c r="A195" s="3"/>
      <c r="B195" s="1"/>
      <c r="C195" s="1"/>
      <c r="D195" s="1"/>
      <c r="E195" s="2"/>
      <c r="F195" s="2"/>
      <c r="G195" s="2"/>
      <c r="H195" s="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8" x14ac:dyDescent="0.5">
      <c r="A196" s="3"/>
      <c r="B196" s="1"/>
      <c r="C196" s="1"/>
      <c r="D196" s="1"/>
      <c r="E196" s="2"/>
      <c r="F196" s="2"/>
      <c r="G196" s="2"/>
      <c r="H196" s="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8" x14ac:dyDescent="0.5">
      <c r="A197" s="3"/>
      <c r="B197" s="1"/>
      <c r="C197" s="1"/>
      <c r="D197" s="1"/>
      <c r="E197" s="2"/>
      <c r="F197" s="2"/>
      <c r="G197" s="2"/>
      <c r="H197" s="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8" x14ac:dyDescent="0.5">
      <c r="A198" s="3"/>
      <c r="B198" s="1"/>
      <c r="C198" s="1"/>
      <c r="D198" s="1"/>
      <c r="E198" s="2"/>
      <c r="F198" s="2"/>
      <c r="G198" s="2"/>
      <c r="H198" s="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8" x14ac:dyDescent="0.5">
      <c r="A199" s="3"/>
      <c r="B199" s="1"/>
      <c r="C199" s="1"/>
      <c r="D199" s="1"/>
      <c r="E199" s="2"/>
      <c r="F199" s="2"/>
      <c r="G199" s="2"/>
      <c r="H199" s="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8" x14ac:dyDescent="0.5">
      <c r="A200" s="3"/>
      <c r="B200" s="1"/>
      <c r="C200" s="1"/>
      <c r="D200" s="1"/>
      <c r="E200" s="2"/>
      <c r="F200" s="2"/>
      <c r="G200" s="2"/>
      <c r="H200" s="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8" x14ac:dyDescent="0.5">
      <c r="A201" s="3"/>
      <c r="B201" s="1"/>
      <c r="C201" s="1"/>
      <c r="D201" s="1"/>
      <c r="E201" s="2"/>
      <c r="F201" s="2"/>
      <c r="G201" s="2"/>
      <c r="H201" s="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8" x14ac:dyDescent="0.5">
      <c r="A202" s="3"/>
      <c r="B202" s="1"/>
      <c r="C202" s="1"/>
      <c r="D202" s="1"/>
      <c r="E202" s="2"/>
      <c r="F202" s="2"/>
      <c r="G202" s="2"/>
      <c r="H202" s="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8" x14ac:dyDescent="0.5">
      <c r="A203" s="3"/>
      <c r="B203" s="1"/>
      <c r="C203" s="1"/>
      <c r="D203" s="1"/>
      <c r="E203" s="2"/>
      <c r="F203" s="2"/>
      <c r="G203" s="2"/>
      <c r="H203" s="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8" x14ac:dyDescent="0.5">
      <c r="A204" s="3"/>
      <c r="B204" s="1"/>
      <c r="C204" s="1"/>
      <c r="D204" s="1"/>
      <c r="E204" s="2"/>
      <c r="F204" s="2"/>
      <c r="G204" s="2"/>
      <c r="H204" s="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8" x14ac:dyDescent="0.5">
      <c r="A205" s="3"/>
      <c r="B205" s="1"/>
      <c r="C205" s="1"/>
      <c r="D205" s="1"/>
      <c r="E205" s="2"/>
      <c r="F205" s="2"/>
      <c r="G205" s="2"/>
      <c r="H205" s="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8" x14ac:dyDescent="0.5">
      <c r="A206" s="3"/>
      <c r="B206" s="1"/>
      <c r="C206" s="1"/>
      <c r="D206" s="1"/>
      <c r="E206" s="2"/>
      <c r="F206" s="2"/>
      <c r="G206" s="2"/>
      <c r="H206" s="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8" x14ac:dyDescent="0.5">
      <c r="A207" s="3"/>
      <c r="B207" s="1"/>
      <c r="C207" s="1"/>
      <c r="D207" s="1"/>
      <c r="E207" s="2"/>
      <c r="F207" s="2"/>
      <c r="G207" s="2"/>
      <c r="H207" s="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8" x14ac:dyDescent="0.5">
      <c r="A208" s="3"/>
      <c r="B208" s="1"/>
      <c r="C208" s="1"/>
      <c r="D208" s="1"/>
      <c r="E208" s="2"/>
      <c r="F208" s="2"/>
      <c r="G208" s="2"/>
      <c r="H208" s="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8" x14ac:dyDescent="0.5">
      <c r="A209" s="3"/>
      <c r="B209" s="1"/>
      <c r="C209" s="1"/>
      <c r="D209" s="1"/>
      <c r="E209" s="2"/>
      <c r="F209" s="2"/>
      <c r="G209" s="2"/>
      <c r="H209" s="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8" x14ac:dyDescent="0.5">
      <c r="A210" s="3"/>
      <c r="B210" s="1"/>
      <c r="C210" s="1"/>
      <c r="D210" s="1"/>
      <c r="E210" s="2"/>
      <c r="F210" s="2"/>
      <c r="G210" s="2"/>
      <c r="H210" s="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8" x14ac:dyDescent="0.5">
      <c r="A211" s="3"/>
      <c r="B211" s="1"/>
      <c r="C211" s="1"/>
      <c r="D211" s="1"/>
      <c r="E211" s="2"/>
      <c r="F211" s="2"/>
      <c r="G211" s="2"/>
      <c r="H211" s="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8" x14ac:dyDescent="0.5">
      <c r="A212" s="3"/>
      <c r="B212" s="1"/>
      <c r="C212" s="1"/>
      <c r="D212" s="1"/>
      <c r="E212" s="2"/>
      <c r="F212" s="2"/>
      <c r="G212" s="2"/>
      <c r="H212" s="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8" x14ac:dyDescent="0.5">
      <c r="A213" s="3"/>
      <c r="B213" s="1"/>
      <c r="C213" s="1"/>
      <c r="D213" s="1"/>
      <c r="E213" s="2"/>
      <c r="F213" s="2"/>
      <c r="G213" s="2"/>
      <c r="H213" s="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8" x14ac:dyDescent="0.5">
      <c r="A214" s="3"/>
      <c r="B214" s="1"/>
      <c r="C214" s="1"/>
      <c r="D214" s="1"/>
      <c r="E214" s="2"/>
      <c r="F214" s="2"/>
      <c r="G214" s="2"/>
      <c r="H214" s="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8" x14ac:dyDescent="0.5">
      <c r="A215" s="3"/>
      <c r="B215" s="1"/>
      <c r="C215" s="1"/>
      <c r="D215" s="1"/>
      <c r="E215" s="2"/>
      <c r="F215" s="2"/>
      <c r="G215" s="2"/>
      <c r="H215" s="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8" x14ac:dyDescent="0.5">
      <c r="A216" s="3"/>
      <c r="B216" s="1"/>
      <c r="C216" s="1"/>
      <c r="D216" s="1"/>
      <c r="E216" s="2"/>
      <c r="F216" s="2"/>
      <c r="G216" s="2"/>
      <c r="H216" s="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8" x14ac:dyDescent="0.5">
      <c r="A217" s="3"/>
      <c r="B217" s="1"/>
      <c r="C217" s="1"/>
      <c r="D217" s="1"/>
      <c r="E217" s="2"/>
      <c r="F217" s="2"/>
      <c r="G217" s="2"/>
      <c r="H217" s="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8" x14ac:dyDescent="0.5">
      <c r="A218" s="3"/>
      <c r="B218" s="1"/>
      <c r="C218" s="1"/>
      <c r="D218" s="1"/>
      <c r="E218" s="2"/>
      <c r="F218" s="2"/>
      <c r="G218" s="2"/>
      <c r="H218" s="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8" x14ac:dyDescent="0.5">
      <c r="A219" s="3"/>
      <c r="B219" s="1"/>
      <c r="C219" s="1"/>
      <c r="D219" s="1"/>
      <c r="E219" s="2"/>
      <c r="F219" s="2"/>
      <c r="G219" s="2"/>
      <c r="H219" s="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8" x14ac:dyDescent="0.5">
      <c r="A220" s="3"/>
      <c r="B220" s="1"/>
      <c r="C220" s="1"/>
      <c r="D220" s="1"/>
      <c r="E220" s="2"/>
      <c r="F220" s="2"/>
      <c r="G220" s="2"/>
      <c r="H220" s="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8" x14ac:dyDescent="0.5">
      <c r="A221" s="3"/>
      <c r="B221" s="1"/>
      <c r="C221" s="1"/>
      <c r="D221" s="1"/>
      <c r="E221" s="2"/>
      <c r="F221" s="2"/>
      <c r="G221" s="2"/>
      <c r="H221" s="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8" x14ac:dyDescent="0.5">
      <c r="A222" s="3"/>
      <c r="B222" s="1"/>
      <c r="C222" s="1"/>
      <c r="D222" s="1"/>
      <c r="E222" s="2"/>
      <c r="F222" s="2"/>
      <c r="G222" s="2"/>
      <c r="H222" s="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8" x14ac:dyDescent="0.5">
      <c r="A223" s="3"/>
      <c r="B223" s="1"/>
      <c r="C223" s="1"/>
      <c r="D223" s="1"/>
      <c r="E223" s="2"/>
      <c r="F223" s="2"/>
      <c r="G223" s="2"/>
      <c r="H223" s="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8" x14ac:dyDescent="0.5">
      <c r="A224" s="3"/>
      <c r="B224" s="1"/>
      <c r="C224" s="1"/>
      <c r="D224" s="1"/>
      <c r="E224" s="2"/>
      <c r="F224" s="2"/>
      <c r="G224" s="2"/>
      <c r="H224" s="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8" x14ac:dyDescent="0.5">
      <c r="A225" s="3"/>
      <c r="B225" s="1"/>
      <c r="C225" s="1"/>
      <c r="D225" s="1"/>
      <c r="E225" s="2"/>
      <c r="F225" s="2"/>
      <c r="G225" s="2"/>
      <c r="H225" s="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8" x14ac:dyDescent="0.5">
      <c r="A226" s="3"/>
      <c r="B226" s="1"/>
      <c r="C226" s="1"/>
      <c r="D226" s="1"/>
      <c r="E226" s="2"/>
      <c r="F226" s="2"/>
      <c r="G226" s="2"/>
      <c r="H226" s="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8" x14ac:dyDescent="0.5">
      <c r="A227" s="3"/>
      <c r="B227" s="1"/>
      <c r="C227" s="1"/>
      <c r="D227" s="1"/>
      <c r="E227" s="2"/>
      <c r="F227" s="2"/>
      <c r="G227" s="2"/>
      <c r="H227" s="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8" x14ac:dyDescent="0.5">
      <c r="A228" s="3"/>
      <c r="B228" s="1"/>
      <c r="C228" s="1"/>
      <c r="D228" s="1"/>
      <c r="E228" s="2"/>
      <c r="F228" s="2"/>
      <c r="G228" s="2"/>
      <c r="H228" s="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8" x14ac:dyDescent="0.5">
      <c r="A229" s="3"/>
      <c r="B229" s="1"/>
      <c r="C229" s="1"/>
      <c r="D229" s="1"/>
      <c r="E229" s="2"/>
      <c r="F229" s="2"/>
      <c r="G229" s="2"/>
      <c r="H229" s="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8" x14ac:dyDescent="0.5">
      <c r="A230" s="3"/>
      <c r="B230" s="1"/>
      <c r="C230" s="1"/>
      <c r="D230" s="1"/>
      <c r="E230" s="2"/>
      <c r="F230" s="2"/>
      <c r="G230" s="2"/>
      <c r="H230" s="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8" x14ac:dyDescent="0.5">
      <c r="A231" s="3"/>
      <c r="B231" s="1"/>
      <c r="C231" s="1"/>
      <c r="D231" s="1"/>
      <c r="E231" s="2"/>
      <c r="F231" s="2"/>
      <c r="G231" s="2"/>
      <c r="H231" s="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8" x14ac:dyDescent="0.5">
      <c r="A232" s="3"/>
      <c r="B232" s="1"/>
      <c r="C232" s="1"/>
      <c r="D232" s="1"/>
      <c r="E232" s="2"/>
      <c r="F232" s="2"/>
      <c r="G232" s="2"/>
      <c r="H232" s="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8" x14ac:dyDescent="0.5">
      <c r="A233" s="3"/>
      <c r="B233" s="1"/>
      <c r="C233" s="1"/>
      <c r="D233" s="1"/>
      <c r="E233" s="2"/>
      <c r="F233" s="2"/>
      <c r="G233" s="2"/>
      <c r="H233" s="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8" x14ac:dyDescent="0.5">
      <c r="A234" s="3"/>
      <c r="B234" s="1"/>
      <c r="C234" s="1"/>
      <c r="D234" s="1"/>
      <c r="E234" s="2"/>
      <c r="F234" s="2"/>
      <c r="G234" s="2"/>
      <c r="H234" s="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8" x14ac:dyDescent="0.5">
      <c r="A235" s="3"/>
      <c r="B235" s="1"/>
      <c r="C235" s="1"/>
      <c r="D235" s="1"/>
      <c r="E235" s="2"/>
      <c r="F235" s="2"/>
      <c r="G235" s="2"/>
      <c r="H235" s="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8" x14ac:dyDescent="0.5">
      <c r="A236" s="3"/>
      <c r="B236" s="1"/>
      <c r="C236" s="1"/>
      <c r="D236" s="1"/>
      <c r="E236" s="2"/>
      <c r="F236" s="2"/>
      <c r="G236" s="2"/>
      <c r="H236" s="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8" x14ac:dyDescent="0.5">
      <c r="A237" s="3"/>
      <c r="B237" s="1"/>
      <c r="C237" s="1"/>
      <c r="D237" s="1"/>
      <c r="E237" s="2"/>
      <c r="F237" s="2"/>
      <c r="G237" s="2"/>
      <c r="H237" s="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8" x14ac:dyDescent="0.5">
      <c r="A238" s="3"/>
      <c r="B238" s="1"/>
      <c r="C238" s="1"/>
      <c r="D238" s="1"/>
      <c r="E238" s="2"/>
      <c r="F238" s="2"/>
      <c r="G238" s="2"/>
      <c r="H238" s="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8" x14ac:dyDescent="0.5">
      <c r="A239" s="3"/>
      <c r="B239" s="1"/>
      <c r="C239" s="1"/>
      <c r="D239" s="1"/>
      <c r="E239" s="2"/>
      <c r="F239" s="2"/>
      <c r="G239" s="2"/>
      <c r="H239" s="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8" x14ac:dyDescent="0.5">
      <c r="A240" s="3"/>
      <c r="B240" s="1"/>
      <c r="C240" s="1"/>
      <c r="D240" s="1"/>
      <c r="E240" s="2"/>
      <c r="F240" s="2"/>
      <c r="G240" s="2"/>
      <c r="H240" s="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8" x14ac:dyDescent="0.5">
      <c r="A241" s="3"/>
      <c r="B241" s="1"/>
      <c r="C241" s="1"/>
      <c r="D241" s="1"/>
      <c r="E241" s="2"/>
      <c r="F241" s="2"/>
      <c r="G241" s="2"/>
      <c r="H241" s="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8" x14ac:dyDescent="0.5">
      <c r="A242" s="3"/>
      <c r="B242" s="1"/>
      <c r="C242" s="1"/>
      <c r="D242" s="1"/>
      <c r="E242" s="2"/>
      <c r="F242" s="2"/>
      <c r="G242" s="2"/>
      <c r="H242" s="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8" x14ac:dyDescent="0.5">
      <c r="A243" s="3"/>
      <c r="B243" s="1"/>
      <c r="C243" s="1"/>
      <c r="D243" s="1"/>
      <c r="E243" s="2"/>
      <c r="F243" s="2"/>
      <c r="G243" s="2"/>
      <c r="H243" s="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8" x14ac:dyDescent="0.5">
      <c r="A244" s="3"/>
      <c r="B244" s="1"/>
      <c r="C244" s="1"/>
      <c r="D244" s="1"/>
      <c r="E244" s="2"/>
      <c r="F244" s="2"/>
      <c r="G244" s="2"/>
      <c r="H244" s="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8" x14ac:dyDescent="0.5">
      <c r="A245" s="3"/>
      <c r="B245" s="1"/>
      <c r="C245" s="1"/>
      <c r="D245" s="1"/>
      <c r="E245" s="2"/>
      <c r="F245" s="2"/>
      <c r="G245" s="2"/>
      <c r="H245" s="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8" x14ac:dyDescent="0.5">
      <c r="A246" s="3"/>
      <c r="B246" s="1"/>
      <c r="C246" s="1"/>
      <c r="D246" s="1"/>
      <c r="E246" s="2"/>
      <c r="F246" s="2"/>
      <c r="G246" s="2"/>
      <c r="H246" s="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8" x14ac:dyDescent="0.5">
      <c r="A247" s="3"/>
      <c r="B247" s="1"/>
      <c r="C247" s="1"/>
      <c r="D247" s="1"/>
      <c r="E247" s="2"/>
      <c r="F247" s="2"/>
      <c r="G247" s="2"/>
      <c r="H247" s="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8" x14ac:dyDescent="0.5">
      <c r="A248" s="3"/>
      <c r="B248" s="1"/>
      <c r="C248" s="1"/>
      <c r="D248" s="1"/>
      <c r="E248" s="2"/>
      <c r="F248" s="2"/>
      <c r="G248" s="2"/>
      <c r="H248" s="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8" x14ac:dyDescent="0.5">
      <c r="A249" s="3"/>
      <c r="B249" s="1"/>
      <c r="C249" s="1"/>
      <c r="D249" s="1"/>
      <c r="E249" s="2"/>
      <c r="F249" s="2"/>
      <c r="G249" s="2"/>
      <c r="H249" s="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8" x14ac:dyDescent="0.5">
      <c r="A250" s="3"/>
      <c r="B250" s="1"/>
      <c r="C250" s="1"/>
      <c r="D250" s="1"/>
      <c r="E250" s="2"/>
      <c r="F250" s="2"/>
      <c r="G250" s="2"/>
      <c r="H250" s="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8" x14ac:dyDescent="0.5">
      <c r="A251" s="3"/>
      <c r="B251" s="1"/>
      <c r="C251" s="1"/>
      <c r="D251" s="1"/>
      <c r="E251" s="2"/>
      <c r="F251" s="2"/>
      <c r="G251" s="2"/>
      <c r="H251" s="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8" x14ac:dyDescent="0.5">
      <c r="A252" s="3"/>
      <c r="B252" s="1"/>
      <c r="C252" s="1"/>
      <c r="D252" s="1"/>
      <c r="E252" s="2"/>
      <c r="F252" s="2"/>
      <c r="G252" s="2"/>
      <c r="H252" s="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8" x14ac:dyDescent="0.5">
      <c r="A253" s="3"/>
      <c r="B253" s="1"/>
      <c r="C253" s="1"/>
      <c r="D253" s="1"/>
      <c r="E253" s="2"/>
      <c r="F253" s="2"/>
      <c r="G253" s="2"/>
      <c r="H253" s="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8" x14ac:dyDescent="0.5">
      <c r="A254" s="3"/>
      <c r="B254" s="1"/>
      <c r="C254" s="1"/>
      <c r="D254" s="1"/>
      <c r="E254" s="2"/>
      <c r="F254" s="2"/>
      <c r="G254" s="2"/>
      <c r="H254" s="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8" x14ac:dyDescent="0.5">
      <c r="A255" s="3"/>
      <c r="B255" s="1"/>
      <c r="C255" s="1"/>
      <c r="D255" s="1"/>
      <c r="E255" s="2"/>
      <c r="F255" s="2"/>
      <c r="G255" s="2"/>
      <c r="H255" s="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8" x14ac:dyDescent="0.5">
      <c r="A256" s="3"/>
      <c r="B256" s="1"/>
      <c r="C256" s="1"/>
      <c r="D256" s="1"/>
      <c r="E256" s="2"/>
      <c r="F256" s="2"/>
      <c r="G256" s="2"/>
      <c r="H256" s="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8" x14ac:dyDescent="0.5">
      <c r="A257" s="3"/>
      <c r="B257" s="1"/>
      <c r="C257" s="1"/>
      <c r="D257" s="1"/>
      <c r="E257" s="2"/>
      <c r="F257" s="2"/>
      <c r="G257" s="2"/>
      <c r="H257" s="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8" x14ac:dyDescent="0.5">
      <c r="A258" s="3"/>
      <c r="B258" s="1"/>
      <c r="C258" s="1"/>
      <c r="D258" s="1"/>
      <c r="E258" s="2"/>
      <c r="F258" s="2"/>
      <c r="G258" s="2"/>
      <c r="H258" s="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8" x14ac:dyDescent="0.5">
      <c r="A259" s="3"/>
      <c r="B259" s="1"/>
      <c r="C259" s="1"/>
      <c r="D259" s="1"/>
      <c r="E259" s="2"/>
      <c r="F259" s="2"/>
      <c r="G259" s="2"/>
      <c r="H259" s="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8" x14ac:dyDescent="0.5">
      <c r="A260" s="3"/>
      <c r="B260" s="1"/>
      <c r="C260" s="1"/>
      <c r="D260" s="1"/>
      <c r="E260" s="2"/>
      <c r="F260" s="2"/>
      <c r="G260" s="2"/>
      <c r="H260" s="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8" x14ac:dyDescent="0.5">
      <c r="A261" s="3"/>
      <c r="B261" s="1"/>
      <c r="C261" s="1"/>
      <c r="D261" s="1"/>
      <c r="E261" s="2"/>
      <c r="F261" s="2"/>
      <c r="G261" s="2"/>
      <c r="H261" s="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8" x14ac:dyDescent="0.5">
      <c r="A262" s="3"/>
      <c r="B262" s="1"/>
      <c r="C262" s="1"/>
      <c r="D262" s="1"/>
      <c r="E262" s="2"/>
      <c r="F262" s="2"/>
      <c r="G262" s="2"/>
      <c r="H262" s="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8" x14ac:dyDescent="0.5">
      <c r="A263" s="3"/>
      <c r="B263" s="1"/>
      <c r="C263" s="1"/>
      <c r="D263" s="1"/>
      <c r="E263" s="2"/>
      <c r="F263" s="2"/>
      <c r="G263" s="2"/>
      <c r="H263" s="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8" x14ac:dyDescent="0.5">
      <c r="A264" s="3"/>
      <c r="B264" s="1"/>
      <c r="C264" s="1"/>
      <c r="D264" s="1"/>
      <c r="E264" s="2"/>
      <c r="F264" s="2"/>
      <c r="G264" s="2"/>
      <c r="H264" s="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8" x14ac:dyDescent="0.5">
      <c r="A265" s="3"/>
      <c r="B265" s="1"/>
      <c r="C265" s="1"/>
      <c r="D265" s="1"/>
      <c r="E265" s="2"/>
      <c r="F265" s="2"/>
      <c r="G265" s="2"/>
      <c r="H265" s="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8" x14ac:dyDescent="0.5">
      <c r="A266" s="3"/>
      <c r="B266" s="1"/>
      <c r="C266" s="1"/>
      <c r="D266" s="1"/>
      <c r="E266" s="2"/>
      <c r="F266" s="2"/>
      <c r="G266" s="2"/>
      <c r="H266" s="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8" x14ac:dyDescent="0.5">
      <c r="A267" s="3"/>
      <c r="B267" s="1"/>
      <c r="C267" s="1"/>
      <c r="D267" s="1"/>
      <c r="E267" s="2"/>
      <c r="F267" s="2"/>
      <c r="G267" s="2"/>
      <c r="H267" s="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8" x14ac:dyDescent="0.5">
      <c r="A268" s="3"/>
      <c r="B268" s="1"/>
      <c r="C268" s="1"/>
      <c r="D268" s="1"/>
      <c r="E268" s="2"/>
      <c r="F268" s="2"/>
      <c r="G268" s="2"/>
      <c r="H268" s="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8" x14ac:dyDescent="0.5">
      <c r="A269" s="3"/>
      <c r="B269" s="1"/>
      <c r="C269" s="1"/>
      <c r="D269" s="1"/>
      <c r="E269" s="2"/>
      <c r="F269" s="2"/>
      <c r="G269" s="2"/>
      <c r="H269" s="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8" x14ac:dyDescent="0.5">
      <c r="A270" s="3"/>
      <c r="B270" s="1"/>
      <c r="C270" s="1"/>
      <c r="D270" s="1"/>
      <c r="E270" s="2"/>
      <c r="F270" s="2"/>
      <c r="G270" s="2"/>
      <c r="H270" s="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8" x14ac:dyDescent="0.5">
      <c r="A271" s="3"/>
      <c r="B271" s="1"/>
      <c r="C271" s="1"/>
      <c r="D271" s="1"/>
      <c r="E271" s="2"/>
      <c r="F271" s="2"/>
      <c r="G271" s="2"/>
      <c r="H271" s="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8" x14ac:dyDescent="0.5">
      <c r="A272" s="3"/>
      <c r="B272" s="1"/>
      <c r="C272" s="1"/>
      <c r="D272" s="1"/>
      <c r="E272" s="2"/>
      <c r="F272" s="2"/>
      <c r="G272" s="2"/>
      <c r="H272" s="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8" x14ac:dyDescent="0.5">
      <c r="A273" s="3"/>
      <c r="B273" s="1"/>
      <c r="C273" s="1"/>
      <c r="D273" s="1"/>
      <c r="E273" s="2"/>
      <c r="F273" s="2"/>
      <c r="G273" s="2"/>
      <c r="H273" s="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8" x14ac:dyDescent="0.5">
      <c r="A274" s="3"/>
      <c r="B274" s="1"/>
      <c r="C274" s="1"/>
      <c r="D274" s="1"/>
      <c r="E274" s="2"/>
      <c r="F274" s="2"/>
      <c r="G274" s="2"/>
      <c r="H274" s="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8" x14ac:dyDescent="0.5">
      <c r="A275" s="3"/>
      <c r="B275" s="1"/>
      <c r="C275" s="1"/>
      <c r="D275" s="1"/>
      <c r="E275" s="2"/>
      <c r="F275" s="2"/>
      <c r="G275" s="2"/>
      <c r="H275" s="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8" x14ac:dyDescent="0.5">
      <c r="A276" s="3"/>
      <c r="B276" s="1"/>
      <c r="C276" s="1"/>
      <c r="D276" s="1"/>
      <c r="E276" s="2"/>
      <c r="F276" s="2"/>
      <c r="G276" s="2"/>
      <c r="H276" s="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8" x14ac:dyDescent="0.5">
      <c r="A277" s="3"/>
      <c r="B277" s="1"/>
      <c r="C277" s="1"/>
      <c r="D277" s="1"/>
      <c r="E277" s="2"/>
      <c r="F277" s="2"/>
      <c r="G277" s="2"/>
      <c r="H277" s="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8" x14ac:dyDescent="0.5">
      <c r="A278" s="3"/>
      <c r="B278" s="1"/>
      <c r="C278" s="1"/>
      <c r="D278" s="1"/>
      <c r="E278" s="2"/>
      <c r="F278" s="2"/>
      <c r="G278" s="2"/>
      <c r="H278" s="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8" x14ac:dyDescent="0.5">
      <c r="A279" s="3"/>
      <c r="B279" s="1"/>
      <c r="C279" s="1"/>
      <c r="D279" s="1"/>
      <c r="E279" s="2"/>
      <c r="F279" s="2"/>
      <c r="G279" s="2"/>
      <c r="H279" s="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8" x14ac:dyDescent="0.5">
      <c r="A280" s="3"/>
      <c r="B280" s="1"/>
      <c r="C280" s="1"/>
      <c r="D280" s="1"/>
      <c r="E280" s="2"/>
      <c r="F280" s="2"/>
      <c r="G280" s="2"/>
      <c r="H280" s="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8" x14ac:dyDescent="0.5">
      <c r="A281" s="3"/>
      <c r="B281" s="1"/>
      <c r="C281" s="1"/>
      <c r="D281" s="1"/>
      <c r="E281" s="2"/>
      <c r="F281" s="2"/>
      <c r="G281" s="2"/>
      <c r="H281" s="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8" x14ac:dyDescent="0.5">
      <c r="A282" s="3"/>
      <c r="B282" s="1"/>
      <c r="C282" s="1"/>
      <c r="D282" s="1"/>
      <c r="E282" s="2"/>
      <c r="F282" s="2"/>
      <c r="G282" s="2"/>
      <c r="H282" s="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8" x14ac:dyDescent="0.5">
      <c r="A283" s="3"/>
      <c r="B283" s="1"/>
      <c r="C283" s="1"/>
      <c r="D283" s="1"/>
      <c r="E283" s="2"/>
      <c r="F283" s="2"/>
      <c r="G283" s="2"/>
      <c r="H283" s="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8" x14ac:dyDescent="0.5">
      <c r="A284" s="3"/>
      <c r="B284" s="1"/>
      <c r="C284" s="1"/>
      <c r="D284" s="1"/>
      <c r="E284" s="2"/>
      <c r="F284" s="2"/>
      <c r="G284" s="2"/>
      <c r="H284" s="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8" x14ac:dyDescent="0.5">
      <c r="A285" s="3"/>
      <c r="B285" s="1"/>
      <c r="C285" s="1"/>
      <c r="D285" s="1"/>
      <c r="E285" s="2"/>
      <c r="F285" s="2"/>
      <c r="G285" s="2"/>
      <c r="H285" s="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8" x14ac:dyDescent="0.5">
      <c r="A286" s="3"/>
      <c r="B286" s="1"/>
      <c r="C286" s="1"/>
      <c r="D286" s="1"/>
      <c r="E286" s="2"/>
      <c r="F286" s="2"/>
      <c r="G286" s="2"/>
      <c r="H286" s="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8" x14ac:dyDescent="0.5">
      <c r="A287" s="3"/>
      <c r="B287" s="1"/>
      <c r="C287" s="1"/>
      <c r="D287" s="1"/>
      <c r="E287" s="2"/>
      <c r="F287" s="2"/>
      <c r="G287" s="2"/>
      <c r="H287" s="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8" x14ac:dyDescent="0.5">
      <c r="A288" s="3"/>
      <c r="B288" s="1"/>
      <c r="C288" s="1"/>
      <c r="D288" s="1"/>
      <c r="E288" s="2"/>
      <c r="F288" s="2"/>
      <c r="G288" s="2"/>
      <c r="H288" s="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8" x14ac:dyDescent="0.5">
      <c r="A289" s="3"/>
      <c r="B289" s="1"/>
      <c r="C289" s="1"/>
      <c r="D289" s="1"/>
      <c r="E289" s="2"/>
      <c r="F289" s="2"/>
      <c r="G289" s="2"/>
      <c r="H289" s="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8" x14ac:dyDescent="0.5">
      <c r="A290" s="3"/>
      <c r="B290" s="1"/>
      <c r="C290" s="1"/>
      <c r="D290" s="1"/>
      <c r="E290" s="2"/>
      <c r="F290" s="2"/>
      <c r="G290" s="2"/>
      <c r="H290" s="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8" x14ac:dyDescent="0.5">
      <c r="A291" s="3"/>
      <c r="B291" s="1"/>
      <c r="C291" s="1"/>
      <c r="D291" s="1"/>
      <c r="E291" s="2"/>
      <c r="F291" s="2"/>
      <c r="G291" s="2"/>
      <c r="H291" s="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8" x14ac:dyDescent="0.5">
      <c r="A292" s="3"/>
      <c r="B292" s="1"/>
      <c r="C292" s="1"/>
      <c r="D292" s="1"/>
      <c r="E292" s="2"/>
      <c r="F292" s="2"/>
      <c r="G292" s="2"/>
      <c r="H292" s="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8" x14ac:dyDescent="0.5">
      <c r="A293" s="3"/>
      <c r="B293" s="1"/>
      <c r="C293" s="1"/>
      <c r="D293" s="1"/>
      <c r="E293" s="2"/>
      <c r="F293" s="2"/>
      <c r="G293" s="2"/>
      <c r="H293" s="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8" x14ac:dyDescent="0.5">
      <c r="A294" s="3"/>
      <c r="B294" s="1"/>
      <c r="C294" s="1"/>
      <c r="D294" s="1"/>
      <c r="E294" s="2"/>
      <c r="F294" s="2"/>
      <c r="G294" s="2"/>
      <c r="H294" s="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8" x14ac:dyDescent="0.5">
      <c r="A295" s="3"/>
      <c r="B295" s="1"/>
      <c r="C295" s="1"/>
      <c r="D295" s="1"/>
      <c r="E295" s="2"/>
      <c r="F295" s="2"/>
      <c r="G295" s="2"/>
      <c r="H295" s="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8" x14ac:dyDescent="0.5">
      <c r="A296" s="3"/>
      <c r="B296" s="1"/>
      <c r="C296" s="1"/>
      <c r="D296" s="1"/>
      <c r="E296" s="2"/>
      <c r="F296" s="2"/>
      <c r="G296" s="2"/>
      <c r="H296" s="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8" x14ac:dyDescent="0.5">
      <c r="A297" s="3"/>
      <c r="B297" s="1"/>
      <c r="C297" s="1"/>
      <c r="D297" s="1"/>
      <c r="E297" s="2"/>
      <c r="F297" s="2"/>
      <c r="G297" s="2"/>
      <c r="H297" s="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8" x14ac:dyDescent="0.5">
      <c r="A298" s="3"/>
      <c r="B298" s="1"/>
      <c r="C298" s="1"/>
      <c r="D298" s="1"/>
      <c r="E298" s="2"/>
      <c r="F298" s="2"/>
      <c r="G298" s="2"/>
      <c r="H298" s="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8" x14ac:dyDescent="0.5">
      <c r="A299" s="3"/>
      <c r="B299" s="1"/>
      <c r="C299" s="1"/>
      <c r="D299" s="1"/>
      <c r="E299" s="2"/>
      <c r="F299" s="2"/>
      <c r="G299" s="2"/>
      <c r="H299" s="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8" x14ac:dyDescent="0.5">
      <c r="A300" s="3"/>
      <c r="B300" s="1"/>
      <c r="C300" s="1"/>
      <c r="D300" s="1"/>
      <c r="E300" s="2"/>
      <c r="F300" s="2"/>
      <c r="G300" s="2"/>
      <c r="H300" s="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8" x14ac:dyDescent="0.5">
      <c r="A301" s="3"/>
      <c r="B301" s="1"/>
      <c r="C301" s="1"/>
      <c r="D301" s="1"/>
      <c r="E301" s="2"/>
      <c r="F301" s="2"/>
      <c r="G301" s="2"/>
      <c r="H301" s="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8" x14ac:dyDescent="0.5">
      <c r="A302" s="3"/>
      <c r="B302" s="1"/>
      <c r="C302" s="1"/>
      <c r="D302" s="1"/>
      <c r="E302" s="2"/>
      <c r="F302" s="2"/>
      <c r="G302" s="2"/>
      <c r="H302" s="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8" x14ac:dyDescent="0.5">
      <c r="A303" s="3"/>
      <c r="B303" s="1"/>
      <c r="C303" s="1"/>
      <c r="D303" s="1"/>
      <c r="E303" s="2"/>
      <c r="F303" s="2"/>
      <c r="G303" s="2"/>
      <c r="H303" s="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8" x14ac:dyDescent="0.5">
      <c r="A304" s="3"/>
      <c r="B304" s="1"/>
      <c r="C304" s="1"/>
      <c r="D304" s="1"/>
      <c r="E304" s="2"/>
      <c r="F304" s="2"/>
      <c r="G304" s="2"/>
      <c r="H304" s="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8" x14ac:dyDescent="0.5">
      <c r="A305" s="3"/>
      <c r="B305" s="1"/>
      <c r="C305" s="1"/>
      <c r="D305" s="1"/>
      <c r="E305" s="2"/>
      <c r="F305" s="2"/>
      <c r="G305" s="2"/>
      <c r="H305" s="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8" x14ac:dyDescent="0.5">
      <c r="A306" s="3"/>
      <c r="B306" s="1"/>
      <c r="C306" s="1"/>
      <c r="D306" s="1"/>
      <c r="E306" s="2"/>
      <c r="F306" s="2"/>
      <c r="G306" s="2"/>
      <c r="H306" s="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8" x14ac:dyDescent="0.5">
      <c r="A307" s="3"/>
      <c r="B307" s="1"/>
      <c r="C307" s="1"/>
      <c r="D307" s="1"/>
      <c r="E307" s="2"/>
      <c r="F307" s="2"/>
      <c r="G307" s="2"/>
      <c r="H307" s="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8" x14ac:dyDescent="0.5">
      <c r="A308" s="3"/>
      <c r="B308" s="1"/>
      <c r="C308" s="1"/>
      <c r="D308" s="1"/>
      <c r="E308" s="2"/>
      <c r="F308" s="2"/>
      <c r="G308" s="2"/>
      <c r="H308" s="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8" x14ac:dyDescent="0.5">
      <c r="A309" s="3"/>
      <c r="B309" s="1"/>
      <c r="C309" s="1"/>
      <c r="D309" s="1"/>
      <c r="E309" s="2"/>
      <c r="F309" s="2"/>
      <c r="G309" s="2"/>
      <c r="H309" s="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8" x14ac:dyDescent="0.5">
      <c r="A310" s="3"/>
      <c r="B310" s="1"/>
      <c r="C310" s="1"/>
      <c r="D310" s="1"/>
      <c r="E310" s="2"/>
      <c r="F310" s="2"/>
      <c r="G310" s="2"/>
      <c r="H310" s="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8" x14ac:dyDescent="0.5">
      <c r="A311" s="3"/>
      <c r="B311" s="1"/>
      <c r="C311" s="1"/>
      <c r="D311" s="1"/>
      <c r="E311" s="2"/>
      <c r="F311" s="2"/>
      <c r="G311" s="2"/>
      <c r="H311" s="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8" x14ac:dyDescent="0.5">
      <c r="A312" s="3"/>
      <c r="B312" s="1"/>
      <c r="C312" s="1"/>
      <c r="D312" s="1"/>
      <c r="E312" s="2"/>
      <c r="F312" s="2"/>
      <c r="G312" s="2"/>
      <c r="H312" s="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8" x14ac:dyDescent="0.5">
      <c r="A313" s="3"/>
      <c r="B313" s="1"/>
      <c r="C313" s="1"/>
      <c r="D313" s="1"/>
      <c r="E313" s="2"/>
      <c r="F313" s="2"/>
      <c r="G313" s="2"/>
      <c r="H313" s="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8" x14ac:dyDescent="0.5">
      <c r="A314" s="3"/>
      <c r="B314" s="1"/>
      <c r="C314" s="1"/>
      <c r="D314" s="1"/>
      <c r="E314" s="2"/>
      <c r="F314" s="2"/>
      <c r="G314" s="2"/>
      <c r="H314" s="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8" x14ac:dyDescent="0.5">
      <c r="A315" s="3"/>
      <c r="B315" s="1"/>
      <c r="C315" s="1"/>
      <c r="D315" s="1"/>
      <c r="E315" s="2"/>
      <c r="F315" s="2"/>
      <c r="G315" s="2"/>
      <c r="H315" s="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8" x14ac:dyDescent="0.5">
      <c r="A316" s="3"/>
      <c r="B316" s="1"/>
      <c r="C316" s="1"/>
      <c r="D316" s="1"/>
      <c r="E316" s="2"/>
      <c r="F316" s="2"/>
      <c r="G316" s="2"/>
      <c r="H316" s="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8" x14ac:dyDescent="0.5">
      <c r="A317" s="3"/>
      <c r="B317" s="1"/>
      <c r="C317" s="1"/>
      <c r="D317" s="1"/>
      <c r="E317" s="2"/>
      <c r="F317" s="2"/>
      <c r="G317" s="2"/>
      <c r="H317" s="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8" x14ac:dyDescent="0.5">
      <c r="A318" s="3"/>
      <c r="B318" s="1"/>
      <c r="C318" s="1"/>
      <c r="D318" s="1"/>
      <c r="E318" s="2"/>
      <c r="F318" s="2"/>
      <c r="G318" s="2"/>
      <c r="H318" s="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8" x14ac:dyDescent="0.5">
      <c r="A319" s="3"/>
      <c r="B319" s="1"/>
      <c r="C319" s="1"/>
      <c r="D319" s="1"/>
      <c r="E319" s="2"/>
      <c r="F319" s="2"/>
      <c r="G319" s="2"/>
      <c r="H319" s="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8" x14ac:dyDescent="0.5">
      <c r="A320" s="3"/>
      <c r="B320" s="1"/>
      <c r="C320" s="1"/>
      <c r="D320" s="1"/>
      <c r="E320" s="2"/>
      <c r="F320" s="2"/>
      <c r="G320" s="2"/>
      <c r="H320" s="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8" x14ac:dyDescent="0.5">
      <c r="A321" s="3"/>
      <c r="B321" s="1"/>
      <c r="C321" s="1"/>
      <c r="D321" s="1"/>
      <c r="E321" s="2"/>
      <c r="F321" s="2"/>
      <c r="G321" s="2"/>
      <c r="H321" s="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8" x14ac:dyDescent="0.5">
      <c r="A322" s="3"/>
      <c r="B322" s="1"/>
      <c r="C322" s="1"/>
      <c r="D322" s="1"/>
      <c r="E322" s="2"/>
      <c r="F322" s="2"/>
      <c r="G322" s="2"/>
      <c r="H322" s="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8" x14ac:dyDescent="0.5">
      <c r="A323" s="3"/>
      <c r="B323" s="1"/>
      <c r="C323" s="1"/>
      <c r="D323" s="1"/>
      <c r="E323" s="2"/>
      <c r="F323" s="2"/>
      <c r="G323" s="2"/>
      <c r="H323" s="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8" x14ac:dyDescent="0.5">
      <c r="A324" s="3"/>
      <c r="B324" s="1"/>
      <c r="C324" s="1"/>
      <c r="D324" s="1"/>
      <c r="E324" s="2"/>
      <c r="F324" s="2"/>
      <c r="G324" s="2"/>
      <c r="H324" s="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8" x14ac:dyDescent="0.5">
      <c r="A325" s="3"/>
      <c r="B325" s="1"/>
      <c r="C325" s="1"/>
      <c r="D325" s="1"/>
      <c r="E325" s="2"/>
      <c r="F325" s="2"/>
      <c r="G325" s="2"/>
      <c r="H325" s="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8" x14ac:dyDescent="0.5">
      <c r="A326" s="3"/>
      <c r="B326" s="1"/>
      <c r="C326" s="1"/>
      <c r="D326" s="1"/>
      <c r="E326" s="2"/>
      <c r="F326" s="2"/>
      <c r="G326" s="2"/>
      <c r="H326" s="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8" x14ac:dyDescent="0.5">
      <c r="A327" s="3"/>
      <c r="B327" s="1"/>
      <c r="C327" s="1"/>
      <c r="D327" s="1"/>
      <c r="E327" s="2"/>
      <c r="F327" s="2"/>
      <c r="G327" s="2"/>
      <c r="H327" s="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8" x14ac:dyDescent="0.5">
      <c r="A328" s="3"/>
      <c r="B328" s="1"/>
      <c r="C328" s="1"/>
      <c r="D328" s="1"/>
      <c r="E328" s="2"/>
      <c r="F328" s="2"/>
      <c r="G328" s="2"/>
      <c r="H328" s="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8" x14ac:dyDescent="0.5">
      <c r="A329" s="3"/>
      <c r="B329" s="1"/>
      <c r="C329" s="1"/>
      <c r="D329" s="1"/>
      <c r="E329" s="2"/>
      <c r="F329" s="2"/>
      <c r="G329" s="2"/>
      <c r="H329" s="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8" x14ac:dyDescent="0.5">
      <c r="A330" s="3"/>
      <c r="B330" s="1"/>
      <c r="C330" s="1"/>
      <c r="D330" s="1"/>
      <c r="E330" s="2"/>
      <c r="F330" s="2"/>
      <c r="G330" s="2"/>
      <c r="H330" s="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8" x14ac:dyDescent="0.5">
      <c r="A331" s="3"/>
      <c r="B331" s="1"/>
      <c r="C331" s="1"/>
      <c r="D331" s="1"/>
      <c r="E331" s="2"/>
      <c r="F331" s="2"/>
      <c r="G331" s="2"/>
      <c r="H331" s="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8" x14ac:dyDescent="0.5">
      <c r="A332" s="3"/>
      <c r="B332" s="1"/>
      <c r="C332" s="1"/>
      <c r="D332" s="1"/>
      <c r="E332" s="2"/>
      <c r="F332" s="2"/>
      <c r="G332" s="2"/>
      <c r="H332" s="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8" x14ac:dyDescent="0.5">
      <c r="A333" s="3"/>
      <c r="B333" s="1"/>
      <c r="C333" s="1"/>
      <c r="D333" s="1"/>
      <c r="E333" s="2"/>
      <c r="F333" s="2"/>
      <c r="G333" s="2"/>
      <c r="H333" s="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8" x14ac:dyDescent="0.5">
      <c r="A334" s="3"/>
      <c r="B334" s="1"/>
      <c r="C334" s="1"/>
      <c r="D334" s="1"/>
      <c r="E334" s="2"/>
      <c r="F334" s="2"/>
      <c r="G334" s="2"/>
      <c r="H334" s="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8" x14ac:dyDescent="0.5">
      <c r="A335" s="3"/>
      <c r="B335" s="1"/>
      <c r="C335" s="1"/>
      <c r="D335" s="1"/>
      <c r="E335" s="2"/>
      <c r="F335" s="2"/>
      <c r="G335" s="2"/>
      <c r="H335" s="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8" x14ac:dyDescent="0.5">
      <c r="A336" s="3"/>
      <c r="B336" s="1"/>
      <c r="C336" s="1"/>
      <c r="D336" s="1"/>
      <c r="E336" s="2"/>
      <c r="F336" s="2"/>
      <c r="G336" s="2"/>
      <c r="H336" s="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8" x14ac:dyDescent="0.5">
      <c r="A337" s="3"/>
      <c r="B337" s="1"/>
      <c r="C337" s="1"/>
      <c r="D337" s="1"/>
      <c r="E337" s="2"/>
      <c r="F337" s="2"/>
      <c r="G337" s="2"/>
      <c r="H337" s="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8" x14ac:dyDescent="0.5">
      <c r="A338" s="3"/>
      <c r="B338" s="1"/>
      <c r="C338" s="1"/>
      <c r="D338" s="1"/>
      <c r="E338" s="2"/>
      <c r="F338" s="2"/>
      <c r="G338" s="2"/>
      <c r="H338" s="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8" x14ac:dyDescent="0.5">
      <c r="A339" s="3"/>
      <c r="B339" s="1"/>
      <c r="C339" s="1"/>
      <c r="D339" s="1"/>
      <c r="E339" s="2"/>
      <c r="F339" s="2"/>
      <c r="G339" s="2"/>
      <c r="H339" s="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8" x14ac:dyDescent="0.5">
      <c r="A340" s="3"/>
      <c r="B340" s="1"/>
      <c r="C340" s="1"/>
      <c r="D340" s="1"/>
      <c r="E340" s="2"/>
      <c r="F340" s="2"/>
      <c r="G340" s="2"/>
      <c r="H340" s="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8" x14ac:dyDescent="0.5">
      <c r="A341" s="3"/>
      <c r="B341" s="1"/>
      <c r="C341" s="1"/>
      <c r="D341" s="1"/>
      <c r="E341" s="2"/>
      <c r="F341" s="2"/>
      <c r="G341" s="2"/>
      <c r="H341" s="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8" x14ac:dyDescent="0.5">
      <c r="A342" s="3"/>
      <c r="B342" s="1"/>
      <c r="C342" s="1"/>
      <c r="D342" s="1"/>
      <c r="E342" s="2"/>
      <c r="F342" s="2"/>
      <c r="G342" s="2"/>
      <c r="H342" s="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8" x14ac:dyDescent="0.5">
      <c r="A343" s="3"/>
      <c r="B343" s="1"/>
      <c r="C343" s="1"/>
      <c r="D343" s="1"/>
      <c r="E343" s="2"/>
      <c r="F343" s="2"/>
      <c r="G343" s="2"/>
      <c r="H343" s="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8" x14ac:dyDescent="0.5">
      <c r="A344" s="3"/>
      <c r="B344" s="1"/>
      <c r="C344" s="1"/>
      <c r="D344" s="1"/>
      <c r="E344" s="2"/>
      <c r="F344" s="2"/>
      <c r="G344" s="2"/>
      <c r="H344" s="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8" x14ac:dyDescent="0.5">
      <c r="A345" s="3"/>
      <c r="B345" s="1"/>
      <c r="C345" s="1"/>
      <c r="D345" s="1"/>
      <c r="E345" s="2"/>
      <c r="F345" s="2"/>
      <c r="G345" s="2"/>
      <c r="H345" s="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8" x14ac:dyDescent="0.5">
      <c r="A346" s="3"/>
      <c r="B346" s="1"/>
      <c r="C346" s="1"/>
      <c r="D346" s="1"/>
      <c r="E346" s="2"/>
      <c r="F346" s="2"/>
      <c r="G346" s="2"/>
      <c r="H346" s="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8" x14ac:dyDescent="0.5">
      <c r="A347" s="3"/>
      <c r="B347" s="1"/>
      <c r="C347" s="1"/>
      <c r="D347" s="1"/>
      <c r="E347" s="2"/>
      <c r="F347" s="2"/>
      <c r="G347" s="2"/>
      <c r="H347" s="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8" x14ac:dyDescent="0.5">
      <c r="A348" s="3"/>
      <c r="B348" s="1"/>
      <c r="C348" s="1"/>
      <c r="D348" s="1"/>
      <c r="E348" s="2"/>
      <c r="F348" s="2"/>
      <c r="G348" s="2"/>
      <c r="H348" s="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8" x14ac:dyDescent="0.5">
      <c r="A349" s="3"/>
      <c r="B349" s="1"/>
      <c r="C349" s="1"/>
      <c r="D349" s="1"/>
      <c r="E349" s="2"/>
      <c r="F349" s="2"/>
      <c r="G349" s="2"/>
      <c r="H349" s="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8" x14ac:dyDescent="0.5">
      <c r="A350" s="3"/>
      <c r="B350" s="1"/>
      <c r="C350" s="1"/>
      <c r="D350" s="1"/>
      <c r="E350" s="2"/>
      <c r="F350" s="2"/>
      <c r="G350" s="2"/>
      <c r="H350" s="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8" x14ac:dyDescent="0.5">
      <c r="A351" s="3"/>
      <c r="B351" s="1"/>
      <c r="C351" s="1"/>
      <c r="D351" s="1"/>
      <c r="E351" s="2"/>
      <c r="F351" s="2"/>
      <c r="G351" s="2"/>
      <c r="H351" s="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8" x14ac:dyDescent="0.5">
      <c r="A352" s="3"/>
      <c r="B352" s="1"/>
      <c r="C352" s="1"/>
      <c r="D352" s="1"/>
      <c r="E352" s="2"/>
      <c r="F352" s="2"/>
      <c r="G352" s="2"/>
      <c r="H352" s="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8" x14ac:dyDescent="0.5">
      <c r="A353" s="3"/>
      <c r="B353" s="1"/>
      <c r="C353" s="1"/>
      <c r="D353" s="1"/>
      <c r="E353" s="2"/>
      <c r="F353" s="2"/>
      <c r="G353" s="2"/>
      <c r="H353" s="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8" x14ac:dyDescent="0.5">
      <c r="A354" s="3"/>
      <c r="B354" s="1"/>
      <c r="C354" s="1"/>
      <c r="D354" s="1"/>
      <c r="E354" s="2"/>
      <c r="F354" s="2"/>
      <c r="G354" s="2"/>
      <c r="H354" s="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8" x14ac:dyDescent="0.5">
      <c r="A355" s="3"/>
      <c r="B355" s="1"/>
      <c r="C355" s="1"/>
      <c r="D355" s="1"/>
      <c r="E355" s="2"/>
      <c r="F355" s="2"/>
      <c r="G355" s="2"/>
      <c r="H355" s="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8" x14ac:dyDescent="0.5">
      <c r="A356" s="3"/>
      <c r="B356" s="1"/>
      <c r="C356" s="1"/>
      <c r="D356" s="1"/>
      <c r="E356" s="2"/>
      <c r="F356" s="2"/>
      <c r="G356" s="2"/>
      <c r="H356" s="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8" x14ac:dyDescent="0.5">
      <c r="A357" s="3"/>
      <c r="B357" s="1"/>
      <c r="C357" s="1"/>
      <c r="D357" s="1"/>
      <c r="E357" s="2"/>
      <c r="F357" s="2"/>
      <c r="G357" s="2"/>
      <c r="H357" s="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8" x14ac:dyDescent="0.5">
      <c r="A358" s="3"/>
      <c r="B358" s="1"/>
      <c r="C358" s="1"/>
      <c r="D358" s="1"/>
      <c r="E358" s="2"/>
      <c r="F358" s="2"/>
      <c r="G358" s="2"/>
      <c r="H358" s="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8" x14ac:dyDescent="0.5">
      <c r="A359" s="3"/>
      <c r="B359" s="1"/>
      <c r="C359" s="1"/>
      <c r="D359" s="1"/>
      <c r="E359" s="2"/>
      <c r="F359" s="2"/>
      <c r="G359" s="2"/>
      <c r="H359" s="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8" x14ac:dyDescent="0.5">
      <c r="A360" s="3"/>
      <c r="B360" s="1"/>
      <c r="C360" s="1"/>
      <c r="D360" s="1"/>
      <c r="E360" s="2"/>
      <c r="F360" s="2"/>
      <c r="G360" s="2"/>
      <c r="H360" s="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8" x14ac:dyDescent="0.5">
      <c r="A361" s="3"/>
      <c r="B361" s="1"/>
      <c r="C361" s="1"/>
      <c r="D361" s="1"/>
      <c r="E361" s="2"/>
      <c r="F361" s="2"/>
      <c r="G361" s="2"/>
      <c r="H361" s="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8" x14ac:dyDescent="0.5">
      <c r="A362" s="3"/>
      <c r="B362" s="1"/>
      <c r="C362" s="1"/>
      <c r="D362" s="1"/>
      <c r="E362" s="2"/>
      <c r="F362" s="2"/>
      <c r="G362" s="2"/>
      <c r="H362" s="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8" x14ac:dyDescent="0.5">
      <c r="A363" s="3"/>
      <c r="B363" s="1"/>
      <c r="C363" s="1"/>
      <c r="D363" s="1"/>
      <c r="E363" s="2"/>
      <c r="F363" s="2"/>
      <c r="G363" s="2"/>
      <c r="H363" s="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8" x14ac:dyDescent="0.5">
      <c r="A364" s="3"/>
      <c r="B364" s="1"/>
      <c r="C364" s="1"/>
      <c r="D364" s="1"/>
      <c r="E364" s="2"/>
      <c r="F364" s="2"/>
      <c r="G364" s="2"/>
      <c r="H364" s="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8" x14ac:dyDescent="0.5">
      <c r="A365" s="3"/>
      <c r="B365" s="1"/>
      <c r="C365" s="1"/>
      <c r="D365" s="1"/>
      <c r="E365" s="2"/>
      <c r="F365" s="2"/>
      <c r="G365" s="2"/>
      <c r="H365" s="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8" x14ac:dyDescent="0.5">
      <c r="A366" s="3"/>
      <c r="B366" s="1"/>
      <c r="C366" s="1"/>
      <c r="D366" s="1"/>
      <c r="E366" s="2"/>
      <c r="F366" s="2"/>
      <c r="G366" s="2"/>
      <c r="H366" s="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8" x14ac:dyDescent="0.5">
      <c r="A367" s="3"/>
      <c r="B367" s="1"/>
      <c r="C367" s="1"/>
      <c r="D367" s="1"/>
      <c r="E367" s="2"/>
      <c r="F367" s="2"/>
      <c r="G367" s="2"/>
      <c r="H367" s="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8" x14ac:dyDescent="0.5">
      <c r="A368" s="3"/>
      <c r="B368" s="1"/>
      <c r="C368" s="1"/>
      <c r="D368" s="1"/>
      <c r="E368" s="2"/>
      <c r="F368" s="2"/>
      <c r="G368" s="2"/>
      <c r="H368" s="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8" x14ac:dyDescent="0.5">
      <c r="A369" s="3"/>
      <c r="B369" s="1"/>
      <c r="C369" s="1"/>
      <c r="D369" s="1"/>
      <c r="E369" s="2"/>
      <c r="F369" s="2"/>
      <c r="G369" s="2"/>
      <c r="H369" s="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8" x14ac:dyDescent="0.5">
      <c r="A370" s="3"/>
      <c r="B370" s="1"/>
      <c r="C370" s="1"/>
      <c r="D370" s="1"/>
      <c r="E370" s="2"/>
      <c r="F370" s="2"/>
      <c r="G370" s="2"/>
      <c r="H370" s="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8" x14ac:dyDescent="0.5">
      <c r="A371" s="3"/>
      <c r="B371" s="1"/>
      <c r="C371" s="1"/>
      <c r="D371" s="1"/>
      <c r="E371" s="2"/>
      <c r="F371" s="2"/>
      <c r="G371" s="2"/>
      <c r="H371" s="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8" x14ac:dyDescent="0.5">
      <c r="A372" s="3"/>
      <c r="B372" s="1"/>
      <c r="C372" s="1"/>
      <c r="D372" s="1"/>
      <c r="E372" s="2"/>
      <c r="F372" s="2"/>
      <c r="G372" s="2"/>
      <c r="H372" s="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8" x14ac:dyDescent="0.5">
      <c r="A373" s="3"/>
      <c r="B373" s="1"/>
      <c r="C373" s="1"/>
      <c r="D373" s="1"/>
      <c r="E373" s="2"/>
      <c r="F373" s="2"/>
      <c r="G373" s="2"/>
      <c r="H373" s="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8" x14ac:dyDescent="0.5">
      <c r="A374" s="3"/>
      <c r="B374" s="1"/>
      <c r="C374" s="1"/>
      <c r="D374" s="1"/>
      <c r="E374" s="2"/>
      <c r="F374" s="2"/>
      <c r="G374" s="2"/>
      <c r="H374" s="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8" x14ac:dyDescent="0.5">
      <c r="A375" s="3"/>
      <c r="B375" s="1"/>
      <c r="C375" s="1"/>
      <c r="D375" s="1"/>
      <c r="E375" s="2"/>
      <c r="F375" s="2"/>
      <c r="G375" s="2"/>
      <c r="H375" s="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8" x14ac:dyDescent="0.5">
      <c r="A376" s="3"/>
      <c r="B376" s="1"/>
      <c r="C376" s="1"/>
      <c r="D376" s="1"/>
      <c r="E376" s="2"/>
      <c r="F376" s="2"/>
      <c r="G376" s="2"/>
      <c r="H376" s="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8" x14ac:dyDescent="0.5">
      <c r="A377" s="3"/>
      <c r="B377" s="1"/>
      <c r="C377" s="1"/>
      <c r="D377" s="1"/>
      <c r="E377" s="2"/>
      <c r="F377" s="2"/>
      <c r="G377" s="2"/>
      <c r="H377" s="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8" x14ac:dyDescent="0.5">
      <c r="A378" s="3"/>
      <c r="B378" s="1"/>
      <c r="C378" s="1"/>
      <c r="D378" s="1"/>
      <c r="E378" s="2"/>
      <c r="F378" s="2"/>
      <c r="G378" s="2"/>
      <c r="H378" s="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8" x14ac:dyDescent="0.5">
      <c r="A379" s="3"/>
      <c r="B379" s="1"/>
      <c r="C379" s="1"/>
      <c r="D379" s="1"/>
      <c r="E379" s="2"/>
      <c r="F379" s="2"/>
      <c r="G379" s="2"/>
      <c r="H379" s="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8" x14ac:dyDescent="0.5">
      <c r="A380" s="3"/>
      <c r="B380" s="1"/>
      <c r="C380" s="1"/>
      <c r="D380" s="1"/>
      <c r="E380" s="2"/>
      <c r="F380" s="2"/>
      <c r="G380" s="2"/>
      <c r="H380" s="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8" x14ac:dyDescent="0.5">
      <c r="A381" s="3"/>
      <c r="B381" s="1"/>
      <c r="C381" s="1"/>
      <c r="D381" s="1"/>
      <c r="E381" s="2"/>
      <c r="F381" s="2"/>
      <c r="G381" s="2"/>
      <c r="H381" s="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8" x14ac:dyDescent="0.5">
      <c r="A382" s="3"/>
      <c r="B382" s="1"/>
      <c r="C382" s="1"/>
      <c r="D382" s="1"/>
      <c r="E382" s="2"/>
      <c r="F382" s="2"/>
      <c r="G382" s="2"/>
      <c r="H382" s="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8" x14ac:dyDescent="0.5">
      <c r="A383" s="3"/>
      <c r="B383" s="1"/>
      <c r="C383" s="1"/>
      <c r="D383" s="1"/>
      <c r="E383" s="2"/>
      <c r="F383" s="2"/>
      <c r="G383" s="2"/>
      <c r="H383" s="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8" x14ac:dyDescent="0.5">
      <c r="A384" s="3"/>
      <c r="B384" s="1"/>
      <c r="C384" s="1"/>
      <c r="D384" s="1"/>
      <c r="E384" s="2"/>
      <c r="F384" s="2"/>
      <c r="G384" s="2"/>
      <c r="H384" s="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8" x14ac:dyDescent="0.5">
      <c r="A385" s="3"/>
      <c r="B385" s="1"/>
      <c r="C385" s="1"/>
      <c r="D385" s="1"/>
      <c r="E385" s="2"/>
      <c r="F385" s="2"/>
      <c r="G385" s="2"/>
      <c r="H385" s="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8" x14ac:dyDescent="0.5">
      <c r="A386" s="3"/>
      <c r="B386" s="1"/>
      <c r="C386" s="1"/>
      <c r="D386" s="1"/>
      <c r="E386" s="2"/>
      <c r="F386" s="2"/>
      <c r="G386" s="2"/>
      <c r="H386" s="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8" x14ac:dyDescent="0.5">
      <c r="A387" s="3"/>
      <c r="B387" s="1"/>
      <c r="C387" s="1"/>
      <c r="D387" s="1"/>
      <c r="E387" s="2"/>
      <c r="F387" s="2"/>
      <c r="G387" s="2"/>
      <c r="H387" s="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8" x14ac:dyDescent="0.5">
      <c r="A388" s="3"/>
      <c r="B388" s="1"/>
      <c r="C388" s="1"/>
      <c r="D388" s="1"/>
      <c r="E388" s="2"/>
      <c r="F388" s="2"/>
      <c r="G388" s="2"/>
      <c r="H388" s="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8" x14ac:dyDescent="0.5">
      <c r="A389" s="3"/>
      <c r="B389" s="1"/>
      <c r="C389" s="1"/>
      <c r="D389" s="1"/>
      <c r="E389" s="2"/>
      <c r="F389" s="2"/>
      <c r="G389" s="2"/>
      <c r="H389" s="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8" x14ac:dyDescent="0.5">
      <c r="A390" s="3"/>
      <c r="B390" s="1"/>
      <c r="C390" s="1"/>
      <c r="D390" s="1"/>
      <c r="E390" s="2"/>
      <c r="F390" s="2"/>
      <c r="G390" s="2"/>
      <c r="H390" s="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8" x14ac:dyDescent="0.5">
      <c r="A391" s="3"/>
      <c r="B391" s="1"/>
      <c r="C391" s="1"/>
      <c r="D391" s="1"/>
      <c r="E391" s="2"/>
      <c r="F391" s="2"/>
      <c r="G391" s="2"/>
      <c r="H391" s="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8" x14ac:dyDescent="0.5">
      <c r="A392" s="3"/>
      <c r="B392" s="1"/>
      <c r="C392" s="1"/>
      <c r="D392" s="1"/>
      <c r="E392" s="2"/>
      <c r="F392" s="2"/>
      <c r="G392" s="2"/>
      <c r="H392" s="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8" x14ac:dyDescent="0.5">
      <c r="A393" s="3"/>
      <c r="B393" s="1"/>
      <c r="C393" s="1"/>
      <c r="D393" s="1"/>
      <c r="E393" s="2"/>
      <c r="F393" s="2"/>
      <c r="G393" s="2"/>
      <c r="H393" s="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8" x14ac:dyDescent="0.5">
      <c r="A394" s="3"/>
      <c r="B394" s="1"/>
      <c r="C394" s="1"/>
      <c r="D394" s="1"/>
      <c r="E394" s="2"/>
      <c r="F394" s="2"/>
      <c r="G394" s="2"/>
      <c r="H394" s="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8" x14ac:dyDescent="0.5">
      <c r="A395" s="3"/>
      <c r="B395" s="1"/>
      <c r="C395" s="1"/>
      <c r="D395" s="1"/>
      <c r="E395" s="2"/>
      <c r="F395" s="2"/>
      <c r="G395" s="2"/>
      <c r="H395" s="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8" x14ac:dyDescent="0.5">
      <c r="A396" s="3"/>
      <c r="B396" s="1"/>
      <c r="C396" s="1"/>
      <c r="D396" s="1"/>
      <c r="E396" s="2"/>
      <c r="F396" s="2"/>
      <c r="G396" s="2"/>
      <c r="H396" s="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8" x14ac:dyDescent="0.5">
      <c r="A397" s="3"/>
      <c r="B397" s="1"/>
      <c r="C397" s="1"/>
      <c r="D397" s="1"/>
      <c r="E397" s="2"/>
      <c r="F397" s="2"/>
      <c r="G397" s="2"/>
      <c r="H397" s="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8" x14ac:dyDescent="0.5">
      <c r="A398" s="3"/>
      <c r="B398" s="1"/>
      <c r="C398" s="1"/>
      <c r="D398" s="1"/>
      <c r="E398" s="2"/>
      <c r="F398" s="2"/>
      <c r="G398" s="2"/>
      <c r="H398" s="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8" x14ac:dyDescent="0.5">
      <c r="A399" s="3"/>
      <c r="B399" s="1"/>
      <c r="C399" s="1"/>
      <c r="D399" s="1"/>
      <c r="E399" s="2"/>
      <c r="F399" s="2"/>
      <c r="G399" s="2"/>
      <c r="H399" s="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8" x14ac:dyDescent="0.5">
      <c r="A400" s="3"/>
      <c r="B400" s="1"/>
      <c r="C400" s="1"/>
      <c r="D400" s="1"/>
      <c r="E400" s="2"/>
      <c r="F400" s="2"/>
      <c r="G400" s="2"/>
      <c r="H400" s="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8" x14ac:dyDescent="0.5">
      <c r="A401" s="3"/>
      <c r="B401" s="1"/>
      <c r="C401" s="1"/>
      <c r="D401" s="1"/>
      <c r="E401" s="2"/>
      <c r="F401" s="2"/>
      <c r="G401" s="2"/>
      <c r="H401" s="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8" x14ac:dyDescent="0.5">
      <c r="A402" s="3"/>
      <c r="B402" s="1"/>
      <c r="C402" s="1"/>
      <c r="D402" s="1"/>
      <c r="E402" s="2"/>
      <c r="F402" s="2"/>
      <c r="G402" s="2"/>
      <c r="H402" s="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8" x14ac:dyDescent="0.5">
      <c r="A403" s="3"/>
      <c r="B403" s="1"/>
      <c r="C403" s="1"/>
      <c r="D403" s="1"/>
      <c r="E403" s="2"/>
      <c r="F403" s="2"/>
      <c r="G403" s="2"/>
      <c r="H403" s="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8" x14ac:dyDescent="0.5">
      <c r="A404" s="3"/>
      <c r="B404" s="1"/>
      <c r="C404" s="1"/>
      <c r="D404" s="1"/>
      <c r="E404" s="2"/>
      <c r="F404" s="2"/>
      <c r="G404" s="2"/>
      <c r="H404" s="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8" x14ac:dyDescent="0.5">
      <c r="A405" s="3"/>
      <c r="B405" s="1"/>
      <c r="C405" s="1"/>
      <c r="D405" s="1"/>
      <c r="E405" s="2"/>
      <c r="F405" s="2"/>
      <c r="G405" s="2"/>
      <c r="H405" s="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8" x14ac:dyDescent="0.5">
      <c r="A406" s="3"/>
      <c r="B406" s="1"/>
      <c r="C406" s="1"/>
      <c r="D406" s="1"/>
      <c r="E406" s="2"/>
      <c r="F406" s="2"/>
      <c r="G406" s="2"/>
      <c r="H406" s="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8" x14ac:dyDescent="0.5">
      <c r="A407" s="3"/>
      <c r="B407" s="1"/>
      <c r="C407" s="1"/>
      <c r="D407" s="1"/>
      <c r="E407" s="2"/>
      <c r="F407" s="2"/>
      <c r="G407" s="2"/>
      <c r="H407" s="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8" x14ac:dyDescent="0.5">
      <c r="A408" s="3"/>
      <c r="B408" s="1"/>
      <c r="C408" s="1"/>
      <c r="D408" s="1"/>
      <c r="E408" s="2"/>
      <c r="F408" s="2"/>
      <c r="G408" s="2"/>
      <c r="H408" s="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8" x14ac:dyDescent="0.5">
      <c r="A409" s="3"/>
      <c r="B409" s="1"/>
      <c r="C409" s="1"/>
      <c r="D409" s="1"/>
      <c r="E409" s="2"/>
      <c r="F409" s="2"/>
      <c r="G409" s="2"/>
      <c r="H409" s="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8" x14ac:dyDescent="0.5">
      <c r="A410" s="3"/>
      <c r="B410" s="1"/>
      <c r="C410" s="1"/>
      <c r="D410" s="1"/>
      <c r="E410" s="2"/>
      <c r="F410" s="2"/>
      <c r="G410" s="2"/>
      <c r="H410" s="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8" x14ac:dyDescent="0.5">
      <c r="A411" s="3"/>
      <c r="B411" s="1"/>
      <c r="C411" s="1"/>
      <c r="D411" s="1"/>
      <c r="E411" s="2"/>
      <c r="F411" s="2"/>
      <c r="G411" s="2"/>
      <c r="H411" s="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8" x14ac:dyDescent="0.5">
      <c r="A412" s="3"/>
      <c r="B412" s="1"/>
      <c r="C412" s="1"/>
      <c r="D412" s="1"/>
      <c r="E412" s="2"/>
      <c r="F412" s="2"/>
      <c r="G412" s="2"/>
      <c r="H412" s="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8" x14ac:dyDescent="0.5">
      <c r="A413" s="3"/>
      <c r="B413" s="1"/>
      <c r="C413" s="1"/>
      <c r="D413" s="1"/>
      <c r="E413" s="2"/>
      <c r="F413" s="2"/>
      <c r="G413" s="2"/>
      <c r="H413" s="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8" x14ac:dyDescent="0.5">
      <c r="A414" s="3"/>
      <c r="B414" s="1"/>
      <c r="C414" s="1"/>
      <c r="D414" s="1"/>
      <c r="E414" s="2"/>
      <c r="F414" s="2"/>
      <c r="G414" s="2"/>
      <c r="H414" s="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8" x14ac:dyDescent="0.5">
      <c r="A415" s="3"/>
      <c r="B415" s="1"/>
      <c r="C415" s="1"/>
      <c r="D415" s="1"/>
      <c r="E415" s="2"/>
      <c r="F415" s="2"/>
      <c r="G415" s="2"/>
      <c r="H415" s="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8" x14ac:dyDescent="0.5">
      <c r="A416" s="3"/>
      <c r="B416" s="1"/>
      <c r="C416" s="1"/>
      <c r="D416" s="1"/>
      <c r="E416" s="2"/>
      <c r="F416" s="2"/>
      <c r="G416" s="2"/>
      <c r="H416" s="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8" x14ac:dyDescent="0.5">
      <c r="A417" s="3"/>
      <c r="B417" s="1"/>
      <c r="C417" s="1"/>
      <c r="D417" s="1"/>
      <c r="E417" s="2"/>
      <c r="F417" s="2"/>
      <c r="G417" s="2"/>
      <c r="H417" s="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8" x14ac:dyDescent="0.5">
      <c r="A418" s="3"/>
      <c r="B418" s="1"/>
      <c r="C418" s="1"/>
      <c r="D418" s="1"/>
      <c r="E418" s="2"/>
      <c r="F418" s="2"/>
      <c r="G418" s="2"/>
      <c r="H418" s="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8" x14ac:dyDescent="0.5">
      <c r="A419" s="3"/>
      <c r="B419" s="1"/>
      <c r="C419" s="1"/>
      <c r="D419" s="1"/>
      <c r="E419" s="2"/>
      <c r="F419" s="2"/>
      <c r="G419" s="2"/>
      <c r="H419" s="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8" x14ac:dyDescent="0.5">
      <c r="A420" s="3"/>
      <c r="B420" s="1"/>
      <c r="C420" s="1"/>
      <c r="D420" s="1"/>
      <c r="E420" s="2"/>
      <c r="F420" s="2"/>
      <c r="G420" s="2"/>
      <c r="H420" s="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8" x14ac:dyDescent="0.5">
      <c r="A421" s="3"/>
      <c r="B421" s="1"/>
      <c r="C421" s="1"/>
      <c r="D421" s="1"/>
      <c r="E421" s="2"/>
      <c r="F421" s="2"/>
      <c r="G421" s="2"/>
      <c r="H421" s="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8" x14ac:dyDescent="0.5">
      <c r="A422" s="3"/>
      <c r="B422" s="1"/>
      <c r="C422" s="1"/>
      <c r="D422" s="1"/>
      <c r="E422" s="2"/>
      <c r="F422" s="2"/>
      <c r="G422" s="2"/>
      <c r="H422" s="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8" x14ac:dyDescent="0.5">
      <c r="A423" s="3"/>
      <c r="B423" s="1"/>
      <c r="C423" s="1"/>
      <c r="D423" s="1"/>
      <c r="E423" s="2"/>
      <c r="F423" s="2"/>
      <c r="G423" s="2"/>
      <c r="H423" s="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8" x14ac:dyDescent="0.5">
      <c r="A424" s="3"/>
      <c r="B424" s="1"/>
      <c r="C424" s="1"/>
      <c r="D424" s="1"/>
      <c r="E424" s="2"/>
      <c r="F424" s="2"/>
      <c r="G424" s="2"/>
      <c r="H424" s="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8" x14ac:dyDescent="0.5">
      <c r="A425" s="3"/>
      <c r="B425" s="1"/>
      <c r="C425" s="1"/>
      <c r="D425" s="1"/>
      <c r="E425" s="2"/>
      <c r="F425" s="2"/>
      <c r="G425" s="2"/>
      <c r="H425" s="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8" x14ac:dyDescent="0.5">
      <c r="A426" s="3"/>
      <c r="B426" s="1"/>
      <c r="C426" s="1"/>
      <c r="D426" s="1"/>
      <c r="E426" s="2"/>
      <c r="F426" s="2"/>
      <c r="G426" s="2"/>
      <c r="H426" s="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8" x14ac:dyDescent="0.5">
      <c r="A427" s="3"/>
      <c r="B427" s="1"/>
      <c r="C427" s="1"/>
      <c r="D427" s="1"/>
      <c r="E427" s="2"/>
      <c r="F427" s="2"/>
      <c r="G427" s="2"/>
      <c r="H427" s="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8" x14ac:dyDescent="0.5">
      <c r="A428" s="3"/>
      <c r="B428" s="1"/>
      <c r="C428" s="1"/>
      <c r="D428" s="1"/>
      <c r="E428" s="2"/>
      <c r="F428" s="2"/>
      <c r="G428" s="2"/>
      <c r="H428" s="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8" x14ac:dyDescent="0.5">
      <c r="A429" s="3"/>
      <c r="B429" s="1"/>
      <c r="C429" s="1"/>
      <c r="D429" s="1"/>
      <c r="E429" s="2"/>
      <c r="F429" s="2"/>
      <c r="G429" s="2"/>
      <c r="H429" s="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8" x14ac:dyDescent="0.5">
      <c r="A430" s="3"/>
      <c r="B430" s="1"/>
      <c r="C430" s="1"/>
      <c r="D430" s="1"/>
      <c r="E430" s="2"/>
      <c r="F430" s="2"/>
      <c r="G430" s="2"/>
      <c r="H430" s="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8" x14ac:dyDescent="0.5">
      <c r="A431" s="3"/>
      <c r="B431" s="1"/>
      <c r="C431" s="1"/>
      <c r="D431" s="1"/>
      <c r="E431" s="2"/>
      <c r="F431" s="2"/>
      <c r="G431" s="2"/>
      <c r="H431" s="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8" x14ac:dyDescent="0.5">
      <c r="A432" s="3"/>
      <c r="B432" s="1"/>
      <c r="C432" s="1"/>
      <c r="D432" s="1"/>
      <c r="E432" s="2"/>
      <c r="F432" s="2"/>
      <c r="G432" s="2"/>
      <c r="H432" s="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8" x14ac:dyDescent="0.5">
      <c r="A433" s="3"/>
      <c r="B433" s="1"/>
      <c r="C433" s="1"/>
      <c r="D433" s="1"/>
      <c r="E433" s="2"/>
      <c r="F433" s="2"/>
      <c r="G433" s="2"/>
      <c r="H433" s="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8" x14ac:dyDescent="0.5">
      <c r="A434" s="3"/>
      <c r="B434" s="1"/>
      <c r="C434" s="1"/>
      <c r="D434" s="1"/>
      <c r="E434" s="2"/>
      <c r="F434" s="2"/>
      <c r="G434" s="2"/>
      <c r="H434" s="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8" x14ac:dyDescent="0.5">
      <c r="A435" s="3"/>
      <c r="B435" s="1"/>
      <c r="C435" s="1"/>
      <c r="D435" s="1"/>
      <c r="E435" s="2"/>
      <c r="F435" s="2"/>
      <c r="G435" s="2"/>
      <c r="H435" s="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8" x14ac:dyDescent="0.5">
      <c r="A436" s="3"/>
      <c r="B436" s="1"/>
      <c r="C436" s="1"/>
      <c r="D436" s="1"/>
      <c r="E436" s="2"/>
      <c r="F436" s="2"/>
      <c r="G436" s="2"/>
      <c r="H436" s="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8" x14ac:dyDescent="0.5">
      <c r="A437" s="3"/>
      <c r="B437" s="1"/>
      <c r="C437" s="1"/>
      <c r="D437" s="1"/>
      <c r="E437" s="2"/>
      <c r="F437" s="2"/>
      <c r="G437" s="2"/>
      <c r="H437" s="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8" x14ac:dyDescent="0.5">
      <c r="A438" s="3"/>
      <c r="B438" s="1"/>
      <c r="C438" s="1"/>
      <c r="D438" s="1"/>
      <c r="E438" s="2"/>
      <c r="F438" s="2"/>
      <c r="G438" s="2"/>
      <c r="H438" s="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8" x14ac:dyDescent="0.5">
      <c r="A439" s="3"/>
      <c r="B439" s="1"/>
      <c r="C439" s="1"/>
      <c r="D439" s="1"/>
      <c r="E439" s="2"/>
      <c r="F439" s="2"/>
      <c r="G439" s="2"/>
      <c r="H439" s="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8" x14ac:dyDescent="0.5">
      <c r="A440" s="3"/>
      <c r="B440" s="1"/>
      <c r="C440" s="1"/>
      <c r="D440" s="1"/>
      <c r="E440" s="2"/>
      <c r="F440" s="2"/>
      <c r="G440" s="2"/>
      <c r="H440" s="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8" x14ac:dyDescent="0.5">
      <c r="A441" s="3"/>
      <c r="B441" s="1"/>
      <c r="C441" s="1"/>
      <c r="D441" s="1"/>
      <c r="E441" s="2"/>
      <c r="F441" s="2"/>
      <c r="G441" s="2"/>
      <c r="H441" s="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8" x14ac:dyDescent="0.5">
      <c r="A442" s="3"/>
      <c r="B442" s="1"/>
      <c r="C442" s="1"/>
      <c r="D442" s="1"/>
      <c r="E442" s="2"/>
      <c r="F442" s="2"/>
      <c r="G442" s="2"/>
      <c r="H442" s="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8" x14ac:dyDescent="0.5">
      <c r="A443" s="3"/>
      <c r="B443" s="1"/>
      <c r="C443" s="1"/>
      <c r="D443" s="1"/>
      <c r="E443" s="2"/>
      <c r="F443" s="2"/>
      <c r="G443" s="2"/>
      <c r="H443" s="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8" x14ac:dyDescent="0.5">
      <c r="A444" s="3"/>
      <c r="B444" s="1"/>
      <c r="C444" s="1"/>
      <c r="D444" s="1"/>
      <c r="E444" s="2"/>
      <c r="F444" s="2"/>
      <c r="G444" s="2"/>
      <c r="H444" s="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8" x14ac:dyDescent="0.5">
      <c r="A445" s="3"/>
      <c r="B445" s="1"/>
      <c r="C445" s="1"/>
      <c r="D445" s="1"/>
      <c r="E445" s="2"/>
      <c r="F445" s="2"/>
      <c r="G445" s="2"/>
      <c r="H445" s="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8" x14ac:dyDescent="0.5">
      <c r="A446" s="3"/>
      <c r="B446" s="1"/>
      <c r="C446" s="1"/>
      <c r="D446" s="1"/>
      <c r="E446" s="2"/>
      <c r="F446" s="2"/>
      <c r="G446" s="2"/>
      <c r="H446" s="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8" x14ac:dyDescent="0.5">
      <c r="A447" s="3"/>
      <c r="B447" s="1"/>
      <c r="C447" s="1"/>
      <c r="D447" s="1"/>
      <c r="E447" s="2"/>
      <c r="F447" s="2"/>
      <c r="G447" s="2"/>
      <c r="H447" s="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8" x14ac:dyDescent="0.5">
      <c r="A448" s="3"/>
      <c r="B448" s="1"/>
      <c r="C448" s="1"/>
      <c r="D448" s="1"/>
      <c r="E448" s="2"/>
      <c r="F448" s="2"/>
      <c r="G448" s="2"/>
      <c r="H448" s="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8" x14ac:dyDescent="0.5">
      <c r="A449" s="3"/>
      <c r="B449" s="1"/>
      <c r="C449" s="1"/>
      <c r="D449" s="1"/>
      <c r="E449" s="2"/>
      <c r="F449" s="2"/>
      <c r="G449" s="2"/>
      <c r="H449" s="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8" x14ac:dyDescent="0.5">
      <c r="A450" s="3"/>
      <c r="B450" s="1"/>
      <c r="C450" s="1"/>
      <c r="D450" s="1"/>
      <c r="E450" s="2"/>
      <c r="F450" s="2"/>
      <c r="G450" s="2"/>
      <c r="H450" s="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8" x14ac:dyDescent="0.5">
      <c r="A451" s="3"/>
      <c r="B451" s="1"/>
      <c r="C451" s="1"/>
      <c r="D451" s="1"/>
      <c r="E451" s="2"/>
      <c r="F451" s="2"/>
      <c r="G451" s="2"/>
      <c r="H451" s="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8" x14ac:dyDescent="0.5">
      <c r="A452" s="3"/>
      <c r="B452" s="1"/>
      <c r="C452" s="1"/>
      <c r="D452" s="1"/>
      <c r="E452" s="2"/>
      <c r="F452" s="2"/>
      <c r="G452" s="2"/>
      <c r="H452" s="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8" x14ac:dyDescent="0.5">
      <c r="A453" s="3"/>
      <c r="B453" s="1"/>
      <c r="C453" s="1"/>
      <c r="D453" s="1"/>
      <c r="E453" s="2"/>
      <c r="F453" s="2"/>
      <c r="G453" s="2"/>
      <c r="H453" s="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8" x14ac:dyDescent="0.5">
      <c r="A454" s="3"/>
      <c r="B454" s="1"/>
      <c r="C454" s="1"/>
      <c r="D454" s="1"/>
      <c r="E454" s="2"/>
      <c r="F454" s="2"/>
      <c r="G454" s="2"/>
      <c r="H454" s="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8" x14ac:dyDescent="0.5">
      <c r="A455" s="3"/>
      <c r="B455" s="1"/>
      <c r="C455" s="1"/>
      <c r="D455" s="1"/>
      <c r="E455" s="2"/>
      <c r="F455" s="2"/>
      <c r="G455" s="2"/>
      <c r="H455" s="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8" x14ac:dyDescent="0.5">
      <c r="A456" s="3"/>
      <c r="B456" s="1"/>
      <c r="C456" s="1"/>
      <c r="D456" s="1"/>
      <c r="E456" s="2"/>
      <c r="F456" s="2"/>
      <c r="G456" s="2"/>
      <c r="H456" s="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8" x14ac:dyDescent="0.5">
      <c r="A457" s="3"/>
      <c r="B457" s="1"/>
      <c r="C457" s="1"/>
      <c r="D457" s="1"/>
      <c r="E457" s="2"/>
      <c r="F457" s="2"/>
      <c r="G457" s="2"/>
      <c r="H457" s="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8" x14ac:dyDescent="0.5">
      <c r="A458" s="3"/>
      <c r="B458" s="1"/>
      <c r="C458" s="1"/>
      <c r="D458" s="1"/>
      <c r="E458" s="2"/>
      <c r="F458" s="2"/>
      <c r="G458" s="2"/>
      <c r="H458" s="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8" x14ac:dyDescent="0.5">
      <c r="A459" s="3"/>
      <c r="B459" s="1"/>
      <c r="C459" s="1"/>
      <c r="D459" s="1"/>
      <c r="E459" s="2"/>
      <c r="F459" s="2"/>
      <c r="G459" s="2"/>
      <c r="H459" s="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8" x14ac:dyDescent="0.5">
      <c r="A460" s="3"/>
      <c r="B460" s="1"/>
      <c r="C460" s="1"/>
      <c r="D460" s="1"/>
      <c r="E460" s="2"/>
      <c r="F460" s="2"/>
      <c r="G460" s="2"/>
      <c r="H460" s="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8" x14ac:dyDescent="0.5">
      <c r="A461" s="3"/>
      <c r="B461" s="1"/>
      <c r="C461" s="1"/>
      <c r="D461" s="1"/>
      <c r="E461" s="2"/>
      <c r="F461" s="2"/>
      <c r="G461" s="2"/>
      <c r="H461" s="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8" x14ac:dyDescent="0.5">
      <c r="A462" s="3"/>
      <c r="B462" s="1"/>
      <c r="C462" s="1"/>
      <c r="D462" s="1"/>
      <c r="E462" s="2"/>
      <c r="F462" s="2"/>
      <c r="G462" s="2"/>
      <c r="H462" s="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8" x14ac:dyDescent="0.5">
      <c r="A463" s="3"/>
      <c r="B463" s="1"/>
      <c r="C463" s="1"/>
      <c r="D463" s="1"/>
      <c r="E463" s="2"/>
      <c r="F463" s="2"/>
      <c r="G463" s="2"/>
      <c r="H463" s="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8" x14ac:dyDescent="0.5">
      <c r="A464" s="3"/>
      <c r="B464" s="1"/>
      <c r="C464" s="1"/>
      <c r="D464" s="1"/>
      <c r="E464" s="2"/>
      <c r="F464" s="2"/>
      <c r="G464" s="2"/>
      <c r="H464" s="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8" x14ac:dyDescent="0.5">
      <c r="A465" s="3"/>
      <c r="B465" s="1"/>
      <c r="C465" s="1"/>
      <c r="D465" s="1"/>
      <c r="E465" s="2"/>
      <c r="F465" s="2"/>
      <c r="G465" s="2"/>
      <c r="H465" s="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8" x14ac:dyDescent="0.5">
      <c r="A466" s="3"/>
      <c r="B466" s="1"/>
      <c r="C466" s="1"/>
      <c r="D466" s="1"/>
      <c r="E466" s="2"/>
      <c r="F466" s="2"/>
      <c r="G466" s="2"/>
      <c r="H466" s="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8" x14ac:dyDescent="0.5">
      <c r="A467" s="3"/>
      <c r="B467" s="1"/>
      <c r="C467" s="1"/>
      <c r="D467" s="1"/>
      <c r="E467" s="2"/>
      <c r="F467" s="2"/>
      <c r="G467" s="2"/>
      <c r="H467" s="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8" x14ac:dyDescent="0.5">
      <c r="A468" s="3"/>
      <c r="B468" s="1"/>
      <c r="C468" s="1"/>
      <c r="D468" s="1"/>
      <c r="E468" s="2"/>
      <c r="F468" s="2"/>
      <c r="G468" s="2"/>
      <c r="H468" s="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8" x14ac:dyDescent="0.5">
      <c r="A469" s="3"/>
      <c r="B469" s="1"/>
      <c r="C469" s="1"/>
      <c r="D469" s="1"/>
      <c r="E469" s="2"/>
      <c r="F469" s="2"/>
      <c r="G469" s="2"/>
      <c r="H469" s="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8" x14ac:dyDescent="0.5">
      <c r="A470" s="3"/>
      <c r="B470" s="1"/>
      <c r="C470" s="1"/>
      <c r="D470" s="1"/>
      <c r="E470" s="2"/>
      <c r="F470" s="2"/>
      <c r="G470" s="2"/>
      <c r="H470" s="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8" x14ac:dyDescent="0.5">
      <c r="A471" s="3"/>
      <c r="B471" s="1"/>
      <c r="C471" s="1"/>
      <c r="D471" s="1"/>
      <c r="E471" s="2"/>
      <c r="F471" s="2"/>
      <c r="G471" s="2"/>
      <c r="H471" s="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8" x14ac:dyDescent="0.5">
      <c r="A472" s="3"/>
      <c r="B472" s="1"/>
      <c r="C472" s="1"/>
      <c r="D472" s="1"/>
      <c r="E472" s="2"/>
      <c r="F472" s="2"/>
      <c r="G472" s="2"/>
      <c r="H472" s="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8" x14ac:dyDescent="0.5">
      <c r="A473" s="3"/>
      <c r="B473" s="1"/>
      <c r="C473" s="1"/>
      <c r="D473" s="1"/>
      <c r="E473" s="2"/>
      <c r="F473" s="2"/>
      <c r="G473" s="2"/>
      <c r="H473" s="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8" x14ac:dyDescent="0.5">
      <c r="A474" s="3"/>
      <c r="B474" s="1"/>
      <c r="C474" s="1"/>
      <c r="D474" s="1"/>
      <c r="E474" s="2"/>
      <c r="F474" s="2"/>
      <c r="G474" s="2"/>
      <c r="H474" s="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8" x14ac:dyDescent="0.5">
      <c r="A475" s="3"/>
      <c r="B475" s="1"/>
      <c r="C475" s="1"/>
      <c r="D475" s="1"/>
      <c r="E475" s="2"/>
      <c r="F475" s="2"/>
      <c r="G475" s="2"/>
      <c r="H475" s="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8" x14ac:dyDescent="0.5">
      <c r="A476" s="3"/>
      <c r="B476" s="1"/>
      <c r="C476" s="1"/>
      <c r="D476" s="1"/>
      <c r="E476" s="2"/>
      <c r="F476" s="2"/>
      <c r="G476" s="2"/>
      <c r="H476" s="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8" x14ac:dyDescent="0.5">
      <c r="A477" s="3"/>
      <c r="B477" s="1"/>
      <c r="C477" s="1"/>
      <c r="D477" s="1"/>
      <c r="E477" s="2"/>
      <c r="F477" s="2"/>
      <c r="G477" s="2"/>
      <c r="H477" s="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8" x14ac:dyDescent="0.5">
      <c r="A478" s="3"/>
      <c r="B478" s="1"/>
      <c r="C478" s="1"/>
      <c r="D478" s="1"/>
      <c r="E478" s="2"/>
      <c r="F478" s="2"/>
      <c r="G478" s="2"/>
      <c r="H478" s="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8" x14ac:dyDescent="0.5">
      <c r="A479" s="3"/>
      <c r="B479" s="1"/>
      <c r="C479" s="1"/>
      <c r="D479" s="1"/>
      <c r="E479" s="2"/>
      <c r="F479" s="2"/>
      <c r="G479" s="2"/>
      <c r="H479" s="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8" x14ac:dyDescent="0.5">
      <c r="A480" s="3"/>
      <c r="B480" s="1"/>
      <c r="C480" s="1"/>
      <c r="D480" s="1"/>
      <c r="E480" s="2"/>
      <c r="F480" s="2"/>
      <c r="G480" s="2"/>
      <c r="H480" s="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8" x14ac:dyDescent="0.5">
      <c r="A481" s="3"/>
      <c r="B481" s="1"/>
      <c r="C481" s="1"/>
      <c r="D481" s="1"/>
      <c r="E481" s="2"/>
      <c r="F481" s="2"/>
      <c r="G481" s="2"/>
      <c r="H481" s="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8" x14ac:dyDescent="0.5">
      <c r="A482" s="3"/>
      <c r="B482" s="1"/>
      <c r="C482" s="1"/>
      <c r="D482" s="1"/>
      <c r="E482" s="2"/>
      <c r="F482" s="2"/>
      <c r="G482" s="2"/>
      <c r="H482" s="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8" x14ac:dyDescent="0.5">
      <c r="A483" s="3"/>
      <c r="B483" s="1"/>
      <c r="C483" s="1"/>
      <c r="D483" s="1"/>
      <c r="E483" s="2"/>
      <c r="F483" s="2"/>
      <c r="G483" s="2"/>
      <c r="H483" s="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8" x14ac:dyDescent="0.5">
      <c r="A484" s="3"/>
      <c r="B484" s="1"/>
      <c r="C484" s="1"/>
      <c r="D484" s="1"/>
      <c r="E484" s="2"/>
      <c r="F484" s="2"/>
      <c r="G484" s="2"/>
      <c r="H484" s="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8" x14ac:dyDescent="0.5">
      <c r="A485" s="3"/>
      <c r="B485" s="1"/>
      <c r="C485" s="1"/>
      <c r="D485" s="1"/>
      <c r="E485" s="2"/>
      <c r="F485" s="2"/>
      <c r="G485" s="2"/>
      <c r="H485" s="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8" x14ac:dyDescent="0.5">
      <c r="A486" s="3"/>
      <c r="B486" s="1"/>
      <c r="C486" s="1"/>
      <c r="D486" s="1"/>
      <c r="E486" s="2"/>
      <c r="F486" s="2"/>
      <c r="G486" s="2"/>
      <c r="H486" s="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8" x14ac:dyDescent="0.5">
      <c r="A487" s="3"/>
      <c r="B487" s="1"/>
      <c r="C487" s="1"/>
      <c r="D487" s="1"/>
      <c r="E487" s="2"/>
      <c r="F487" s="2"/>
      <c r="G487" s="2"/>
      <c r="H487" s="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8" x14ac:dyDescent="0.5">
      <c r="A488" s="3"/>
      <c r="B488" s="1"/>
      <c r="C488" s="1"/>
      <c r="D488" s="1"/>
      <c r="E488" s="2"/>
      <c r="F488" s="2"/>
      <c r="G488" s="2"/>
      <c r="H488" s="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8" x14ac:dyDescent="0.5">
      <c r="A489" s="3"/>
      <c r="B489" s="1"/>
      <c r="C489" s="1"/>
      <c r="D489" s="1"/>
      <c r="E489" s="2"/>
      <c r="F489" s="2"/>
      <c r="G489" s="2"/>
      <c r="H489" s="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8" x14ac:dyDescent="0.5">
      <c r="A490" s="3"/>
      <c r="B490" s="1"/>
      <c r="C490" s="1"/>
      <c r="D490" s="1"/>
      <c r="E490" s="2"/>
      <c r="F490" s="2"/>
      <c r="G490" s="2"/>
      <c r="H490" s="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8" x14ac:dyDescent="0.5">
      <c r="A491" s="3"/>
      <c r="B491" s="1"/>
      <c r="C491" s="1"/>
      <c r="D491" s="1"/>
      <c r="E491" s="2"/>
      <c r="F491" s="2"/>
      <c r="G491" s="2"/>
      <c r="H491" s="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8" x14ac:dyDescent="0.5">
      <c r="A492" s="3"/>
      <c r="B492" s="1"/>
      <c r="C492" s="1"/>
      <c r="D492" s="1"/>
      <c r="E492" s="2"/>
      <c r="F492" s="2"/>
      <c r="G492" s="2"/>
      <c r="H492" s="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8" x14ac:dyDescent="0.5">
      <c r="A493" s="3"/>
      <c r="B493" s="1"/>
      <c r="C493" s="1"/>
      <c r="D493" s="1"/>
      <c r="E493" s="2"/>
      <c r="F493" s="2"/>
      <c r="G493" s="2"/>
      <c r="H493" s="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8" x14ac:dyDescent="0.5">
      <c r="A494" s="3"/>
      <c r="B494" s="1"/>
      <c r="C494" s="1"/>
      <c r="D494" s="1"/>
      <c r="E494" s="2"/>
      <c r="F494" s="2"/>
      <c r="G494" s="2"/>
      <c r="H494" s="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8" x14ac:dyDescent="0.5">
      <c r="A495" s="3"/>
      <c r="B495" s="1"/>
      <c r="C495" s="1"/>
      <c r="D495" s="1"/>
      <c r="E495" s="2"/>
      <c r="F495" s="2"/>
      <c r="G495" s="2"/>
      <c r="H495" s="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8" x14ac:dyDescent="0.5">
      <c r="A496" s="3"/>
      <c r="B496" s="1"/>
      <c r="C496" s="1"/>
      <c r="D496" s="1"/>
      <c r="E496" s="2"/>
      <c r="F496" s="2"/>
      <c r="G496" s="2"/>
      <c r="H496" s="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8" x14ac:dyDescent="0.5">
      <c r="A497" s="3"/>
      <c r="B497" s="1"/>
      <c r="C497" s="1"/>
      <c r="D497" s="1"/>
      <c r="E497" s="2"/>
      <c r="F497" s="2"/>
      <c r="G497" s="2"/>
      <c r="H497" s="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8" x14ac:dyDescent="0.5">
      <c r="A498" s="3"/>
      <c r="B498" s="1"/>
      <c r="C498" s="1"/>
      <c r="D498" s="1"/>
      <c r="E498" s="2"/>
      <c r="F498" s="2"/>
      <c r="G498" s="2"/>
      <c r="H498" s="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8" x14ac:dyDescent="0.5">
      <c r="A499" s="3"/>
      <c r="B499" s="1"/>
      <c r="C499" s="1"/>
      <c r="D499" s="1"/>
      <c r="E499" s="2"/>
      <c r="F499" s="2"/>
      <c r="G499" s="2"/>
      <c r="H499" s="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8" x14ac:dyDescent="0.5">
      <c r="A500" s="3"/>
      <c r="B500" s="1"/>
      <c r="C500" s="1"/>
      <c r="D500" s="1"/>
      <c r="E500" s="2"/>
      <c r="F500" s="2"/>
      <c r="G500" s="2"/>
      <c r="H500" s="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8" x14ac:dyDescent="0.5">
      <c r="A501" s="3"/>
      <c r="B501" s="1"/>
      <c r="C501" s="1"/>
      <c r="D501" s="1"/>
      <c r="E501" s="2"/>
      <c r="F501" s="2"/>
      <c r="G501" s="2"/>
      <c r="H501" s="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8" x14ac:dyDescent="0.5">
      <c r="A502" s="3"/>
      <c r="B502" s="1"/>
      <c r="C502" s="1"/>
      <c r="D502" s="1"/>
      <c r="E502" s="2"/>
      <c r="F502" s="2"/>
      <c r="G502" s="2"/>
      <c r="H502" s="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8" x14ac:dyDescent="0.5">
      <c r="A503" s="3"/>
      <c r="B503" s="1"/>
      <c r="C503" s="1"/>
      <c r="D503" s="1"/>
      <c r="E503" s="2"/>
      <c r="F503" s="2"/>
      <c r="G503" s="2"/>
      <c r="H503" s="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8" x14ac:dyDescent="0.5">
      <c r="A504" s="3"/>
      <c r="B504" s="1"/>
      <c r="C504" s="1"/>
      <c r="D504" s="1"/>
      <c r="E504" s="2"/>
      <c r="F504" s="2"/>
      <c r="G504" s="2"/>
      <c r="H504" s="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8" x14ac:dyDescent="0.5">
      <c r="A505" s="3"/>
      <c r="B505" s="1"/>
      <c r="C505" s="1"/>
      <c r="D505" s="1"/>
      <c r="E505" s="2"/>
      <c r="F505" s="2"/>
      <c r="G505" s="2"/>
      <c r="H505" s="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8" x14ac:dyDescent="0.5">
      <c r="A506" s="3"/>
      <c r="B506" s="1"/>
      <c r="C506" s="1"/>
      <c r="D506" s="1"/>
      <c r="E506" s="2"/>
      <c r="F506" s="2"/>
      <c r="G506" s="2"/>
      <c r="H506" s="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8" x14ac:dyDescent="0.5">
      <c r="A507" s="3"/>
      <c r="B507" s="1"/>
      <c r="C507" s="1"/>
      <c r="D507" s="1"/>
      <c r="E507" s="2"/>
      <c r="F507" s="2"/>
      <c r="G507" s="2"/>
      <c r="H507" s="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8" x14ac:dyDescent="0.5">
      <c r="A508" s="3"/>
      <c r="B508" s="1"/>
      <c r="C508" s="1"/>
      <c r="D508" s="1"/>
      <c r="E508" s="2"/>
      <c r="F508" s="2"/>
      <c r="G508" s="2"/>
      <c r="H508" s="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8" x14ac:dyDescent="0.5">
      <c r="A509" s="3"/>
      <c r="B509" s="1"/>
      <c r="C509" s="1"/>
      <c r="D509" s="1"/>
      <c r="E509" s="2"/>
      <c r="F509" s="2"/>
      <c r="G509" s="2"/>
      <c r="H509" s="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8" x14ac:dyDescent="0.5">
      <c r="A510" s="3"/>
      <c r="B510" s="1"/>
      <c r="C510" s="1"/>
      <c r="D510" s="1"/>
      <c r="E510" s="2"/>
      <c r="F510" s="2"/>
      <c r="G510" s="2"/>
      <c r="H510" s="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8" x14ac:dyDescent="0.5">
      <c r="A511" s="3"/>
      <c r="B511" s="1"/>
      <c r="C511" s="1"/>
      <c r="D511" s="1"/>
      <c r="E511" s="2"/>
      <c r="F511" s="2"/>
      <c r="G511" s="2"/>
      <c r="H511" s="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8" x14ac:dyDescent="0.5">
      <c r="A512" s="3"/>
      <c r="B512" s="1"/>
      <c r="C512" s="1"/>
      <c r="D512" s="1"/>
      <c r="E512" s="2"/>
      <c r="F512" s="2"/>
      <c r="G512" s="2"/>
      <c r="H512" s="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8" x14ac:dyDescent="0.5">
      <c r="A513" s="3"/>
      <c r="B513" s="1"/>
      <c r="C513" s="1"/>
      <c r="D513" s="1"/>
      <c r="E513" s="2"/>
      <c r="F513" s="2"/>
      <c r="G513" s="2"/>
      <c r="H513" s="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8" x14ac:dyDescent="0.5">
      <c r="A514" s="3"/>
      <c r="B514" s="1"/>
      <c r="C514" s="1"/>
      <c r="D514" s="1"/>
      <c r="E514" s="2"/>
      <c r="F514" s="2"/>
      <c r="G514" s="2"/>
      <c r="H514" s="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8" x14ac:dyDescent="0.5">
      <c r="A515" s="3"/>
      <c r="B515" s="1"/>
      <c r="C515" s="1"/>
      <c r="D515" s="1"/>
      <c r="E515" s="2"/>
      <c r="F515" s="2"/>
      <c r="G515" s="2"/>
      <c r="H515" s="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8" x14ac:dyDescent="0.5">
      <c r="A516" s="3"/>
      <c r="B516" s="1"/>
      <c r="C516" s="1"/>
      <c r="D516" s="1"/>
      <c r="E516" s="2"/>
      <c r="F516" s="2"/>
      <c r="G516" s="2"/>
      <c r="H516" s="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8" x14ac:dyDescent="0.5">
      <c r="A517" s="3"/>
      <c r="B517" s="1"/>
      <c r="C517" s="1"/>
      <c r="D517" s="1"/>
      <c r="E517" s="2"/>
      <c r="F517" s="2"/>
      <c r="G517" s="2"/>
      <c r="H517" s="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8" x14ac:dyDescent="0.5">
      <c r="A518" s="3"/>
      <c r="B518" s="1"/>
      <c r="C518" s="1"/>
      <c r="D518" s="1"/>
      <c r="E518" s="2"/>
      <c r="F518" s="2"/>
      <c r="G518" s="2"/>
      <c r="H518" s="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8" x14ac:dyDescent="0.5">
      <c r="A519" s="3"/>
      <c r="B519" s="1"/>
      <c r="C519" s="1"/>
      <c r="D519" s="1"/>
      <c r="E519" s="2"/>
      <c r="F519" s="2"/>
      <c r="G519" s="2"/>
      <c r="H519" s="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8" x14ac:dyDescent="0.5">
      <c r="A520" s="3"/>
      <c r="B520" s="1"/>
      <c r="C520" s="1"/>
      <c r="D520" s="1"/>
      <c r="E520" s="2"/>
      <c r="F520" s="2"/>
      <c r="G520" s="2"/>
      <c r="H520" s="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8" x14ac:dyDescent="0.5">
      <c r="A521" s="3"/>
      <c r="B521" s="1"/>
      <c r="C521" s="1"/>
      <c r="D521" s="1"/>
      <c r="E521" s="2"/>
      <c r="F521" s="2"/>
      <c r="G521" s="2"/>
      <c r="H521" s="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8" x14ac:dyDescent="0.5">
      <c r="A522" s="3"/>
      <c r="B522" s="1"/>
      <c r="C522" s="1"/>
      <c r="D522" s="1"/>
      <c r="E522" s="2"/>
      <c r="F522" s="2"/>
      <c r="G522" s="2"/>
      <c r="H522" s="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8" x14ac:dyDescent="0.5">
      <c r="A523" s="3"/>
      <c r="B523" s="1"/>
      <c r="C523" s="1"/>
      <c r="D523" s="1"/>
      <c r="E523" s="2"/>
      <c r="F523" s="2"/>
      <c r="G523" s="2"/>
      <c r="H523" s="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8" x14ac:dyDescent="0.5">
      <c r="A524" s="3"/>
      <c r="B524" s="1"/>
      <c r="C524" s="1"/>
      <c r="D524" s="1"/>
      <c r="E524" s="2"/>
      <c r="F524" s="2"/>
      <c r="G524" s="2"/>
      <c r="H524" s="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8" x14ac:dyDescent="0.5">
      <c r="A525" s="3"/>
      <c r="B525" s="1"/>
      <c r="C525" s="1"/>
      <c r="D525" s="1"/>
      <c r="E525" s="2"/>
      <c r="F525" s="2"/>
      <c r="G525" s="2"/>
      <c r="H525" s="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8" x14ac:dyDescent="0.5">
      <c r="A526" s="3"/>
      <c r="B526" s="1"/>
      <c r="C526" s="1"/>
      <c r="D526" s="1"/>
      <c r="E526" s="2"/>
      <c r="F526" s="2"/>
      <c r="G526" s="2"/>
      <c r="H526" s="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8" x14ac:dyDescent="0.5">
      <c r="A527" s="3"/>
      <c r="B527" s="1"/>
      <c r="C527" s="1"/>
      <c r="D527" s="1"/>
      <c r="E527" s="2"/>
      <c r="F527" s="2"/>
      <c r="G527" s="2"/>
      <c r="H527" s="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8" x14ac:dyDescent="0.5">
      <c r="A528" s="3"/>
      <c r="B528" s="1"/>
      <c r="C528" s="1"/>
      <c r="D528" s="1"/>
      <c r="E528" s="2"/>
      <c r="F528" s="2"/>
      <c r="G528" s="2"/>
      <c r="H528" s="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8" x14ac:dyDescent="0.5">
      <c r="A529" s="3"/>
      <c r="B529" s="1"/>
      <c r="C529" s="1"/>
      <c r="D529" s="1"/>
      <c r="E529" s="2"/>
      <c r="F529" s="2"/>
      <c r="G529" s="2"/>
      <c r="H529" s="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8" x14ac:dyDescent="0.5">
      <c r="A530" s="3"/>
      <c r="B530" s="1"/>
      <c r="C530" s="1"/>
      <c r="D530" s="1"/>
      <c r="E530" s="2"/>
      <c r="F530" s="2"/>
      <c r="G530" s="2"/>
      <c r="H530" s="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8" x14ac:dyDescent="0.5">
      <c r="A531" s="3"/>
      <c r="B531" s="1"/>
      <c r="C531" s="1"/>
      <c r="D531" s="1"/>
      <c r="E531" s="2"/>
      <c r="F531" s="2"/>
      <c r="G531" s="2"/>
      <c r="H531" s="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8" x14ac:dyDescent="0.5">
      <c r="A532" s="3"/>
      <c r="B532" s="1"/>
      <c r="C532" s="1"/>
      <c r="D532" s="1"/>
      <c r="E532" s="2"/>
      <c r="F532" s="2"/>
      <c r="G532" s="2"/>
      <c r="H532" s="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8" x14ac:dyDescent="0.5">
      <c r="A533" s="3"/>
      <c r="B533" s="1"/>
      <c r="C533" s="1"/>
      <c r="D533" s="1"/>
      <c r="E533" s="2"/>
      <c r="F533" s="2"/>
      <c r="G533" s="2"/>
      <c r="H533" s="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8" x14ac:dyDescent="0.5">
      <c r="A534" s="3"/>
      <c r="B534" s="1"/>
      <c r="C534" s="1"/>
      <c r="D534" s="1"/>
      <c r="E534" s="2"/>
      <c r="F534" s="2"/>
      <c r="G534" s="2"/>
      <c r="H534" s="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8" x14ac:dyDescent="0.5">
      <c r="A535" s="3"/>
      <c r="B535" s="1"/>
      <c r="C535" s="1"/>
      <c r="D535" s="1"/>
      <c r="E535" s="2"/>
      <c r="F535" s="2"/>
      <c r="G535" s="2"/>
      <c r="H535" s="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8" x14ac:dyDescent="0.5">
      <c r="A536" s="3"/>
      <c r="B536" s="1"/>
      <c r="C536" s="1"/>
      <c r="D536" s="1"/>
      <c r="E536" s="2"/>
      <c r="F536" s="2"/>
      <c r="G536" s="2"/>
      <c r="H536" s="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8" x14ac:dyDescent="0.5">
      <c r="A537" s="3"/>
      <c r="B537" s="1"/>
      <c r="C537" s="1"/>
      <c r="D537" s="1"/>
      <c r="E537" s="2"/>
      <c r="F537" s="2"/>
      <c r="G537" s="2"/>
      <c r="H537" s="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8" x14ac:dyDescent="0.5">
      <c r="A538" s="3"/>
      <c r="B538" s="1"/>
      <c r="C538" s="1"/>
      <c r="D538" s="1"/>
      <c r="E538" s="2"/>
      <c r="F538" s="2"/>
      <c r="G538" s="2"/>
      <c r="H538" s="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8" x14ac:dyDescent="0.5">
      <c r="A539" s="3"/>
      <c r="B539" s="1"/>
      <c r="C539" s="1"/>
      <c r="D539" s="1"/>
      <c r="E539" s="2"/>
      <c r="F539" s="2"/>
      <c r="G539" s="2"/>
      <c r="H539" s="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8" x14ac:dyDescent="0.5">
      <c r="A540" s="3"/>
      <c r="B540" s="1"/>
      <c r="C540" s="1"/>
      <c r="D540" s="1"/>
      <c r="E540" s="2"/>
      <c r="F540" s="2"/>
      <c r="G540" s="2"/>
      <c r="H540" s="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8" x14ac:dyDescent="0.5">
      <c r="A541" s="3"/>
      <c r="B541" s="1"/>
      <c r="C541" s="1"/>
      <c r="D541" s="1"/>
      <c r="E541" s="2"/>
      <c r="F541" s="2"/>
      <c r="G541" s="2"/>
      <c r="H541" s="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8" x14ac:dyDescent="0.5">
      <c r="A542" s="3"/>
      <c r="B542" s="1"/>
      <c r="C542" s="1"/>
      <c r="D542" s="1"/>
      <c r="E542" s="2"/>
      <c r="F542" s="2"/>
      <c r="G542" s="2"/>
      <c r="H542" s="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8" x14ac:dyDescent="0.5">
      <c r="A543" s="3"/>
      <c r="B543" s="1"/>
      <c r="C543" s="1"/>
      <c r="D543" s="1"/>
      <c r="E543" s="2"/>
      <c r="F543" s="2"/>
      <c r="G543" s="2"/>
      <c r="H543" s="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8" x14ac:dyDescent="0.5">
      <c r="A544" s="3"/>
      <c r="B544" s="1"/>
      <c r="C544" s="1"/>
      <c r="D544" s="1"/>
      <c r="E544" s="2"/>
      <c r="F544" s="2"/>
      <c r="G544" s="2"/>
      <c r="H544" s="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8" x14ac:dyDescent="0.5">
      <c r="A545" s="3"/>
      <c r="B545" s="1"/>
      <c r="C545" s="1"/>
      <c r="D545" s="1"/>
      <c r="E545" s="2"/>
      <c r="F545" s="2"/>
      <c r="G545" s="2"/>
      <c r="H545" s="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8" x14ac:dyDescent="0.5">
      <c r="A546" s="3"/>
      <c r="B546" s="1"/>
      <c r="C546" s="1"/>
      <c r="D546" s="1"/>
      <c r="E546" s="2"/>
      <c r="F546" s="2"/>
      <c r="G546" s="2"/>
      <c r="H546" s="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8" x14ac:dyDescent="0.5">
      <c r="A547" s="3"/>
      <c r="B547" s="1"/>
      <c r="C547" s="1"/>
      <c r="D547" s="1"/>
      <c r="E547" s="2"/>
      <c r="F547" s="2"/>
      <c r="G547" s="2"/>
      <c r="H547" s="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8" x14ac:dyDescent="0.5">
      <c r="A548" s="3"/>
      <c r="B548" s="1"/>
      <c r="C548" s="1"/>
      <c r="D548" s="1"/>
      <c r="E548" s="2"/>
      <c r="F548" s="2"/>
      <c r="G548" s="2"/>
      <c r="H548" s="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8" x14ac:dyDescent="0.5">
      <c r="A549" s="3"/>
      <c r="B549" s="1"/>
      <c r="C549" s="1"/>
      <c r="D549" s="1"/>
      <c r="E549" s="2"/>
      <c r="F549" s="2"/>
      <c r="G549" s="2"/>
      <c r="H549" s="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8" x14ac:dyDescent="0.5">
      <c r="A550" s="3"/>
      <c r="B550" s="1"/>
      <c r="C550" s="1"/>
      <c r="D550" s="1"/>
      <c r="E550" s="2"/>
      <c r="F550" s="2"/>
      <c r="G550" s="2"/>
      <c r="H550" s="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8" x14ac:dyDescent="0.5">
      <c r="A551" s="3"/>
      <c r="B551" s="1"/>
      <c r="C551" s="1"/>
      <c r="D551" s="1"/>
      <c r="E551" s="2"/>
      <c r="F551" s="2"/>
      <c r="G551" s="2"/>
      <c r="H551" s="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8" x14ac:dyDescent="0.5">
      <c r="A552" s="3"/>
      <c r="B552" s="1"/>
      <c r="C552" s="1"/>
      <c r="D552" s="1"/>
      <c r="E552" s="2"/>
      <c r="F552" s="2"/>
      <c r="G552" s="2"/>
      <c r="H552" s="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8" x14ac:dyDescent="0.5">
      <c r="A553" s="3"/>
      <c r="B553" s="1"/>
      <c r="C553" s="1"/>
      <c r="D553" s="1"/>
      <c r="E553" s="2"/>
      <c r="F553" s="2"/>
      <c r="G553" s="2"/>
      <c r="H553" s="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8" x14ac:dyDescent="0.5">
      <c r="A554" s="3"/>
      <c r="B554" s="1"/>
      <c r="C554" s="1"/>
      <c r="D554" s="1"/>
      <c r="E554" s="2"/>
      <c r="F554" s="2"/>
      <c r="G554" s="2"/>
      <c r="H554" s="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8" x14ac:dyDescent="0.5">
      <c r="A555" s="3"/>
      <c r="B555" s="1"/>
      <c r="C555" s="1"/>
      <c r="D555" s="1"/>
      <c r="E555" s="2"/>
      <c r="F555" s="2"/>
      <c r="G555" s="2"/>
      <c r="H555" s="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8" x14ac:dyDescent="0.5">
      <c r="A556" s="3"/>
      <c r="B556" s="1"/>
      <c r="C556" s="1"/>
      <c r="D556" s="1"/>
      <c r="E556" s="2"/>
      <c r="F556" s="2"/>
      <c r="G556" s="2"/>
      <c r="H556" s="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8" x14ac:dyDescent="0.5">
      <c r="A557" s="3"/>
      <c r="B557" s="1"/>
      <c r="C557" s="1"/>
      <c r="D557" s="1"/>
      <c r="E557" s="2"/>
      <c r="F557" s="2"/>
      <c r="G557" s="2"/>
      <c r="H557" s="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8" x14ac:dyDescent="0.5">
      <c r="A558" s="3"/>
      <c r="B558" s="1"/>
      <c r="C558" s="1"/>
      <c r="D558" s="1"/>
      <c r="E558" s="2"/>
      <c r="F558" s="2"/>
      <c r="G558" s="2"/>
      <c r="H558" s="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8" x14ac:dyDescent="0.5">
      <c r="A559" s="3"/>
      <c r="B559" s="1"/>
      <c r="C559" s="1"/>
      <c r="D559" s="1"/>
      <c r="E559" s="2"/>
      <c r="F559" s="2"/>
      <c r="G559" s="2"/>
      <c r="H559" s="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8" x14ac:dyDescent="0.5">
      <c r="A560" s="3"/>
      <c r="B560" s="1"/>
      <c r="C560" s="1"/>
      <c r="D560" s="1"/>
      <c r="E560" s="2"/>
      <c r="F560" s="2"/>
      <c r="G560" s="2"/>
      <c r="H560" s="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8" x14ac:dyDescent="0.5">
      <c r="A561" s="3"/>
      <c r="B561" s="1"/>
      <c r="C561" s="1"/>
      <c r="D561" s="1"/>
      <c r="E561" s="2"/>
      <c r="F561" s="2"/>
      <c r="G561" s="2"/>
      <c r="H561" s="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8" x14ac:dyDescent="0.5">
      <c r="A562" s="3"/>
      <c r="B562" s="1"/>
      <c r="C562" s="1"/>
      <c r="D562" s="1"/>
      <c r="E562" s="2"/>
      <c r="F562" s="2"/>
      <c r="G562" s="2"/>
      <c r="H562" s="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8" x14ac:dyDescent="0.5">
      <c r="A563" s="3"/>
      <c r="B563" s="1"/>
      <c r="C563" s="1"/>
      <c r="D563" s="1"/>
      <c r="E563" s="2"/>
      <c r="F563" s="2"/>
      <c r="G563" s="2"/>
      <c r="H563" s="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8" x14ac:dyDescent="0.5">
      <c r="A564" s="3"/>
      <c r="B564" s="1"/>
      <c r="C564" s="1"/>
      <c r="D564" s="1"/>
      <c r="E564" s="2"/>
      <c r="F564" s="2"/>
      <c r="G564" s="2"/>
      <c r="H564" s="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8" x14ac:dyDescent="0.5">
      <c r="A565" s="3"/>
      <c r="B565" s="1"/>
      <c r="C565" s="1"/>
      <c r="D565" s="1"/>
      <c r="E565" s="2"/>
      <c r="F565" s="2"/>
      <c r="G565" s="2"/>
      <c r="H565" s="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8" x14ac:dyDescent="0.5">
      <c r="A566" s="3"/>
      <c r="B566" s="1"/>
      <c r="C566" s="1"/>
      <c r="D566" s="1"/>
      <c r="E566" s="2"/>
      <c r="F566" s="2"/>
      <c r="G566" s="2"/>
      <c r="H566" s="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8" x14ac:dyDescent="0.5">
      <c r="A567" s="3"/>
      <c r="B567" s="1"/>
      <c r="C567" s="1"/>
      <c r="D567" s="1"/>
      <c r="E567" s="2"/>
      <c r="F567" s="2"/>
      <c r="G567" s="2"/>
      <c r="H567" s="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8" x14ac:dyDescent="0.5">
      <c r="A568" s="3"/>
      <c r="B568" s="1"/>
      <c r="C568" s="1"/>
      <c r="D568" s="1"/>
      <c r="E568" s="2"/>
      <c r="F568" s="2"/>
      <c r="G568" s="2"/>
      <c r="H568" s="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8" x14ac:dyDescent="0.5">
      <c r="A569" s="3"/>
      <c r="B569" s="1"/>
      <c r="C569" s="1"/>
      <c r="D569" s="1"/>
      <c r="E569" s="2"/>
      <c r="F569" s="2"/>
      <c r="G569" s="2"/>
      <c r="H569" s="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8" x14ac:dyDescent="0.5">
      <c r="A570" s="3"/>
      <c r="B570" s="1"/>
      <c r="C570" s="1"/>
      <c r="D570" s="1"/>
      <c r="E570" s="2"/>
      <c r="F570" s="2"/>
      <c r="G570" s="2"/>
      <c r="H570" s="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8" x14ac:dyDescent="0.5">
      <c r="A571" s="3"/>
      <c r="B571" s="1"/>
      <c r="C571" s="1"/>
      <c r="D571" s="1"/>
      <c r="E571" s="2"/>
      <c r="F571" s="2"/>
      <c r="G571" s="2"/>
      <c r="H571" s="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8" x14ac:dyDescent="0.5">
      <c r="A572" s="3"/>
      <c r="B572" s="1"/>
      <c r="C572" s="1"/>
      <c r="D572" s="1"/>
      <c r="E572" s="2"/>
      <c r="F572" s="2"/>
      <c r="G572" s="2"/>
      <c r="H572" s="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8" x14ac:dyDescent="0.5">
      <c r="A573" s="3"/>
      <c r="B573" s="1"/>
      <c r="C573" s="1"/>
      <c r="D573" s="1"/>
      <c r="E573" s="2"/>
      <c r="F573" s="2"/>
      <c r="G573" s="2"/>
      <c r="H573" s="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8" x14ac:dyDescent="0.5">
      <c r="A574" s="3"/>
      <c r="B574" s="1"/>
      <c r="C574" s="1"/>
      <c r="D574" s="1"/>
      <c r="E574" s="2"/>
      <c r="F574" s="2"/>
      <c r="G574" s="2"/>
      <c r="H574" s="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8" x14ac:dyDescent="0.5">
      <c r="A575" s="3"/>
      <c r="B575" s="1"/>
      <c r="C575" s="1"/>
      <c r="D575" s="1"/>
      <c r="E575" s="2"/>
      <c r="F575" s="2"/>
      <c r="G575" s="2"/>
      <c r="H575" s="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8" x14ac:dyDescent="0.5">
      <c r="A576" s="3"/>
      <c r="B576" s="1"/>
      <c r="C576" s="1"/>
      <c r="D576" s="1"/>
      <c r="E576" s="2"/>
      <c r="F576" s="2"/>
      <c r="G576" s="2"/>
      <c r="H576" s="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8" x14ac:dyDescent="0.5">
      <c r="A577" s="3"/>
      <c r="B577" s="1"/>
      <c r="C577" s="1"/>
      <c r="D577" s="1"/>
      <c r="E577" s="2"/>
      <c r="F577" s="2"/>
      <c r="G577" s="2"/>
      <c r="H577" s="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8" x14ac:dyDescent="0.5">
      <c r="A578" s="3"/>
      <c r="B578" s="1"/>
      <c r="C578" s="1"/>
      <c r="D578" s="1"/>
      <c r="E578" s="2"/>
      <c r="F578" s="2"/>
      <c r="G578" s="2"/>
      <c r="H578" s="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8" x14ac:dyDescent="0.5">
      <c r="A579" s="3"/>
      <c r="B579" s="1"/>
      <c r="C579" s="1"/>
      <c r="D579" s="1"/>
      <c r="E579" s="2"/>
      <c r="F579" s="2"/>
      <c r="G579" s="2"/>
      <c r="H579" s="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8" x14ac:dyDescent="0.5">
      <c r="A580" s="3"/>
      <c r="B580" s="1"/>
      <c r="C580" s="1"/>
      <c r="D580" s="1"/>
      <c r="E580" s="2"/>
      <c r="F580" s="2"/>
      <c r="G580" s="2"/>
      <c r="H580" s="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8" x14ac:dyDescent="0.5">
      <c r="A581" s="3"/>
      <c r="B581" s="1"/>
      <c r="C581" s="1"/>
      <c r="D581" s="1"/>
      <c r="E581" s="2"/>
      <c r="F581" s="2"/>
      <c r="G581" s="2"/>
      <c r="H581" s="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8" x14ac:dyDescent="0.5">
      <c r="A582" s="3"/>
      <c r="B582" s="1"/>
      <c r="C582" s="1"/>
      <c r="D582" s="1"/>
      <c r="E582" s="2"/>
      <c r="F582" s="2"/>
      <c r="G582" s="2"/>
      <c r="H582" s="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8" x14ac:dyDescent="0.5">
      <c r="A583" s="3"/>
      <c r="B583" s="1"/>
      <c r="C583" s="1"/>
      <c r="D583" s="1"/>
      <c r="E583" s="2"/>
      <c r="F583" s="2"/>
      <c r="G583" s="2"/>
      <c r="H583" s="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8" x14ac:dyDescent="0.5">
      <c r="A584" s="3"/>
      <c r="B584" s="1"/>
      <c r="C584" s="1"/>
      <c r="D584" s="1"/>
      <c r="E584" s="2"/>
      <c r="F584" s="2"/>
      <c r="G584" s="2"/>
      <c r="H584" s="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8" x14ac:dyDescent="0.5">
      <c r="A585" s="3"/>
      <c r="B585" s="1"/>
      <c r="C585" s="1"/>
      <c r="D585" s="1"/>
      <c r="E585" s="2"/>
      <c r="F585" s="2"/>
      <c r="G585" s="2"/>
      <c r="H585" s="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8" x14ac:dyDescent="0.5">
      <c r="A586" s="3"/>
      <c r="B586" s="1"/>
      <c r="C586" s="1"/>
      <c r="D586" s="1"/>
      <c r="E586" s="2"/>
      <c r="F586" s="2"/>
      <c r="G586" s="2"/>
      <c r="H586" s="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8" x14ac:dyDescent="0.5">
      <c r="A587" s="3"/>
      <c r="B587" s="1"/>
      <c r="C587" s="1"/>
      <c r="D587" s="1"/>
      <c r="E587" s="2"/>
      <c r="F587" s="2"/>
      <c r="G587" s="2"/>
      <c r="H587" s="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8" x14ac:dyDescent="0.5">
      <c r="A588" s="3"/>
      <c r="B588" s="1"/>
      <c r="C588" s="1"/>
      <c r="D588" s="1"/>
      <c r="E588" s="2"/>
      <c r="F588" s="2"/>
      <c r="G588" s="2"/>
      <c r="H588" s="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8" x14ac:dyDescent="0.5">
      <c r="A589" s="3"/>
      <c r="B589" s="1"/>
      <c r="C589" s="1"/>
      <c r="D589" s="1"/>
      <c r="E589" s="2"/>
      <c r="F589" s="2"/>
      <c r="G589" s="2"/>
      <c r="H589" s="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8" x14ac:dyDescent="0.5">
      <c r="A590" s="3"/>
      <c r="B590" s="1"/>
      <c r="C590" s="1"/>
      <c r="D590" s="1"/>
      <c r="E590" s="2"/>
      <c r="F590" s="2"/>
      <c r="G590" s="2"/>
      <c r="H590" s="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8" x14ac:dyDescent="0.5">
      <c r="A591" s="3"/>
      <c r="B591" s="1"/>
      <c r="C591" s="1"/>
      <c r="D591" s="1"/>
      <c r="E591" s="2"/>
      <c r="F591" s="2"/>
      <c r="G591" s="2"/>
      <c r="H591" s="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8" x14ac:dyDescent="0.5">
      <c r="A592" s="3"/>
      <c r="B592" s="1"/>
      <c r="C592" s="1"/>
      <c r="D592" s="1"/>
      <c r="E592" s="2"/>
      <c r="F592" s="2"/>
      <c r="G592" s="2"/>
      <c r="H592" s="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8" x14ac:dyDescent="0.5">
      <c r="A593" s="3"/>
      <c r="B593" s="1"/>
      <c r="C593" s="1"/>
      <c r="D593" s="1"/>
      <c r="E593" s="2"/>
      <c r="F593" s="2"/>
      <c r="G593" s="2"/>
      <c r="H593" s="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8" x14ac:dyDescent="0.5">
      <c r="A594" s="3"/>
      <c r="B594" s="1"/>
      <c r="C594" s="1"/>
      <c r="D594" s="1"/>
      <c r="E594" s="2"/>
      <c r="F594" s="2"/>
      <c r="G594" s="2"/>
      <c r="H594" s="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8" x14ac:dyDescent="0.5">
      <c r="A595" s="3"/>
      <c r="B595" s="1"/>
      <c r="C595" s="1"/>
      <c r="D595" s="1"/>
      <c r="E595" s="2"/>
      <c r="F595" s="2"/>
      <c r="G595" s="2"/>
      <c r="H595" s="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8" x14ac:dyDescent="0.5">
      <c r="A596" s="3"/>
      <c r="B596" s="1"/>
      <c r="C596" s="1"/>
      <c r="D596" s="1"/>
      <c r="E596" s="2"/>
      <c r="F596" s="2"/>
      <c r="G596" s="2"/>
      <c r="H596" s="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8" x14ac:dyDescent="0.5">
      <c r="A597" s="3"/>
      <c r="B597" s="1"/>
      <c r="C597" s="1"/>
      <c r="D597" s="1"/>
      <c r="E597" s="2"/>
      <c r="F597" s="2"/>
      <c r="G597" s="2"/>
      <c r="H597" s="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8" x14ac:dyDescent="0.5">
      <c r="A598" s="3"/>
      <c r="B598" s="1"/>
      <c r="C598" s="1"/>
      <c r="D598" s="1"/>
      <c r="E598" s="2"/>
      <c r="F598" s="2"/>
      <c r="G598" s="2"/>
      <c r="H598" s="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8" x14ac:dyDescent="0.5">
      <c r="A599" s="3"/>
      <c r="B599" s="1"/>
      <c r="C599" s="1"/>
      <c r="D599" s="1"/>
      <c r="E599" s="2"/>
      <c r="F599" s="2"/>
      <c r="G599" s="2"/>
      <c r="H599" s="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8" x14ac:dyDescent="0.5">
      <c r="A600" s="3"/>
      <c r="B600" s="1"/>
      <c r="C600" s="1"/>
      <c r="D600" s="1"/>
      <c r="E600" s="2"/>
      <c r="F600" s="2"/>
      <c r="G600" s="2"/>
      <c r="H600" s="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8" x14ac:dyDescent="0.5">
      <c r="A601" s="3"/>
      <c r="B601" s="1"/>
      <c r="C601" s="1"/>
      <c r="D601" s="1"/>
      <c r="E601" s="2"/>
      <c r="F601" s="2"/>
      <c r="G601" s="2"/>
      <c r="H601" s="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8" x14ac:dyDescent="0.5">
      <c r="A602" s="3"/>
      <c r="B602" s="1"/>
      <c r="C602" s="1"/>
      <c r="D602" s="1"/>
      <c r="E602" s="2"/>
      <c r="F602" s="2"/>
      <c r="G602" s="2"/>
      <c r="H602" s="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8" x14ac:dyDescent="0.5">
      <c r="A603" s="3"/>
      <c r="B603" s="1"/>
      <c r="C603" s="1"/>
      <c r="D603" s="1"/>
      <c r="E603" s="2"/>
      <c r="F603" s="2"/>
      <c r="G603" s="2"/>
      <c r="H603" s="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8" x14ac:dyDescent="0.5">
      <c r="A604" s="3"/>
      <c r="B604" s="1"/>
      <c r="C604" s="1"/>
      <c r="D604" s="1"/>
      <c r="E604" s="2"/>
      <c r="F604" s="2"/>
      <c r="G604" s="2"/>
      <c r="H604" s="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8" x14ac:dyDescent="0.5">
      <c r="A605" s="3"/>
      <c r="B605" s="1"/>
      <c r="C605" s="1"/>
      <c r="D605" s="1"/>
      <c r="E605" s="2"/>
      <c r="F605" s="2"/>
      <c r="G605" s="2"/>
      <c r="H605" s="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8" x14ac:dyDescent="0.5">
      <c r="A606" s="3"/>
      <c r="B606" s="1"/>
      <c r="C606" s="1"/>
      <c r="D606" s="1"/>
      <c r="E606" s="2"/>
      <c r="F606" s="2"/>
      <c r="G606" s="2"/>
      <c r="H606" s="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8" x14ac:dyDescent="0.5">
      <c r="A607" s="3"/>
      <c r="B607" s="1"/>
      <c r="C607" s="1"/>
      <c r="D607" s="1"/>
      <c r="E607" s="2"/>
      <c r="F607" s="2"/>
      <c r="G607" s="2"/>
      <c r="H607" s="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8" x14ac:dyDescent="0.5">
      <c r="A608" s="3"/>
      <c r="B608" s="1"/>
      <c r="C608" s="1"/>
      <c r="D608" s="1"/>
      <c r="E608" s="2"/>
      <c r="F608" s="2"/>
      <c r="G608" s="2"/>
      <c r="H608" s="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8" x14ac:dyDescent="0.5">
      <c r="A609" s="3"/>
      <c r="B609" s="1"/>
      <c r="C609" s="1"/>
      <c r="D609" s="1"/>
      <c r="E609" s="2"/>
      <c r="F609" s="2"/>
      <c r="G609" s="2"/>
      <c r="H609" s="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8" x14ac:dyDescent="0.5">
      <c r="A610" s="3"/>
      <c r="B610" s="1"/>
      <c r="C610" s="1"/>
      <c r="D610" s="1"/>
      <c r="E610" s="2"/>
      <c r="F610" s="2"/>
      <c r="G610" s="2"/>
      <c r="H610" s="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8" x14ac:dyDescent="0.5">
      <c r="A611" s="3"/>
      <c r="B611" s="1"/>
      <c r="C611" s="1"/>
      <c r="D611" s="1"/>
      <c r="E611" s="2"/>
      <c r="F611" s="2"/>
      <c r="G611" s="2"/>
      <c r="H611" s="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8" x14ac:dyDescent="0.5">
      <c r="A612" s="3"/>
      <c r="B612" s="1"/>
      <c r="C612" s="1"/>
      <c r="D612" s="1"/>
      <c r="E612" s="2"/>
      <c r="F612" s="2"/>
      <c r="G612" s="2"/>
      <c r="H612" s="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8" x14ac:dyDescent="0.5">
      <c r="A613" s="3"/>
      <c r="B613" s="1"/>
      <c r="C613" s="1"/>
      <c r="D613" s="1"/>
      <c r="E613" s="2"/>
      <c r="F613" s="2"/>
      <c r="G613" s="2"/>
      <c r="H613" s="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8" x14ac:dyDescent="0.5">
      <c r="A614" s="3"/>
      <c r="B614" s="1"/>
      <c r="C614" s="1"/>
      <c r="D614" s="1"/>
      <c r="E614" s="2"/>
      <c r="F614" s="2"/>
      <c r="G614" s="2"/>
      <c r="H614" s="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8" x14ac:dyDescent="0.5">
      <c r="A615" s="3"/>
      <c r="B615" s="1"/>
      <c r="C615" s="1"/>
      <c r="D615" s="1"/>
      <c r="E615" s="2"/>
      <c r="F615" s="2"/>
      <c r="G615" s="2"/>
      <c r="H615" s="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8" x14ac:dyDescent="0.5">
      <c r="A616" s="3"/>
      <c r="B616" s="1"/>
      <c r="C616" s="1"/>
      <c r="D616" s="1"/>
      <c r="E616" s="2"/>
      <c r="F616" s="2"/>
      <c r="G616" s="2"/>
      <c r="H616" s="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8" x14ac:dyDescent="0.5">
      <c r="A617" s="3"/>
      <c r="B617" s="1"/>
      <c r="C617" s="1"/>
      <c r="D617" s="1"/>
      <c r="E617" s="2"/>
      <c r="F617" s="2"/>
      <c r="G617" s="2"/>
      <c r="H617" s="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8" x14ac:dyDescent="0.5">
      <c r="A618" s="3"/>
      <c r="B618" s="1"/>
      <c r="C618" s="1"/>
      <c r="D618" s="1"/>
      <c r="E618" s="2"/>
      <c r="F618" s="2"/>
      <c r="G618" s="2"/>
      <c r="H618" s="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8" x14ac:dyDescent="0.5">
      <c r="A619" s="3"/>
      <c r="B619" s="1"/>
      <c r="C619" s="1"/>
      <c r="D619" s="1"/>
      <c r="E619" s="2"/>
      <c r="F619" s="2"/>
      <c r="G619" s="2"/>
      <c r="H619" s="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8" x14ac:dyDescent="0.5">
      <c r="A620" s="3"/>
      <c r="B620" s="1"/>
      <c r="C620" s="1"/>
      <c r="D620" s="1"/>
      <c r="E620" s="2"/>
      <c r="F620" s="2"/>
      <c r="G620" s="2"/>
      <c r="H620" s="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8" x14ac:dyDescent="0.5">
      <c r="A621" s="3"/>
      <c r="B621" s="1"/>
      <c r="C621" s="1"/>
      <c r="D621" s="1"/>
      <c r="E621" s="2"/>
      <c r="F621" s="2"/>
      <c r="G621" s="2"/>
      <c r="H621" s="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8" x14ac:dyDescent="0.5">
      <c r="A622" s="3"/>
      <c r="B622" s="1"/>
      <c r="C622" s="1"/>
      <c r="D622" s="1"/>
      <c r="E622" s="2"/>
      <c r="F622" s="2"/>
      <c r="G622" s="2"/>
      <c r="H622" s="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8" x14ac:dyDescent="0.5">
      <c r="A623" s="3"/>
      <c r="B623" s="1"/>
      <c r="C623" s="1"/>
      <c r="D623" s="1"/>
      <c r="E623" s="2"/>
      <c r="F623" s="2"/>
      <c r="G623" s="2"/>
      <c r="H623" s="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8" x14ac:dyDescent="0.5">
      <c r="A624" s="3"/>
      <c r="B624" s="1"/>
      <c r="C624" s="1"/>
      <c r="D624" s="1"/>
      <c r="E624" s="2"/>
      <c r="F624" s="2"/>
      <c r="G624" s="2"/>
      <c r="H624" s="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8" x14ac:dyDescent="0.5">
      <c r="A625" s="3"/>
      <c r="B625" s="1"/>
      <c r="C625" s="1"/>
      <c r="D625" s="1"/>
      <c r="E625" s="2"/>
      <c r="F625" s="2"/>
      <c r="G625" s="2"/>
      <c r="H625" s="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8" x14ac:dyDescent="0.5">
      <c r="A626" s="3"/>
      <c r="B626" s="1"/>
      <c r="C626" s="1"/>
      <c r="D626" s="1"/>
      <c r="E626" s="2"/>
      <c r="F626" s="2"/>
      <c r="G626" s="2"/>
      <c r="H626" s="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8" x14ac:dyDescent="0.5">
      <c r="A627" s="3"/>
      <c r="B627" s="1"/>
      <c r="C627" s="1"/>
      <c r="D627" s="1"/>
      <c r="E627" s="2"/>
      <c r="F627" s="2"/>
      <c r="G627" s="2"/>
      <c r="H627" s="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8" x14ac:dyDescent="0.5">
      <c r="A628" s="3"/>
      <c r="B628" s="1"/>
      <c r="C628" s="1"/>
      <c r="D628" s="1"/>
      <c r="E628" s="2"/>
      <c r="F628" s="2"/>
      <c r="G628" s="2"/>
      <c r="H628" s="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8" x14ac:dyDescent="0.5">
      <c r="A629" s="3"/>
      <c r="B629" s="1"/>
      <c r="C629" s="1"/>
      <c r="D629" s="1"/>
      <c r="E629" s="2"/>
      <c r="F629" s="2"/>
      <c r="G629" s="2"/>
      <c r="H629" s="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8" x14ac:dyDescent="0.5">
      <c r="A630" s="3"/>
      <c r="B630" s="1"/>
      <c r="C630" s="1"/>
      <c r="D630" s="1"/>
      <c r="E630" s="2"/>
      <c r="F630" s="2"/>
      <c r="G630" s="2"/>
      <c r="H630" s="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8" x14ac:dyDescent="0.5">
      <c r="A631" s="3"/>
      <c r="B631" s="1"/>
      <c r="C631" s="1"/>
      <c r="D631" s="1"/>
      <c r="E631" s="2"/>
      <c r="F631" s="2"/>
      <c r="G631" s="2"/>
      <c r="H631" s="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8" x14ac:dyDescent="0.5">
      <c r="A632" s="3"/>
      <c r="B632" s="1"/>
      <c r="C632" s="1"/>
      <c r="D632" s="1"/>
      <c r="E632" s="2"/>
      <c r="F632" s="2"/>
      <c r="G632" s="2"/>
      <c r="H632" s="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8" x14ac:dyDescent="0.5">
      <c r="A633" s="3"/>
      <c r="B633" s="1"/>
      <c r="C633" s="1"/>
      <c r="D633" s="1"/>
      <c r="E633" s="2"/>
      <c r="F633" s="2"/>
      <c r="G633" s="2"/>
      <c r="H633" s="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8" x14ac:dyDescent="0.5">
      <c r="A634" s="3"/>
      <c r="B634" s="1"/>
      <c r="C634" s="1"/>
      <c r="D634" s="1"/>
      <c r="E634" s="2"/>
      <c r="F634" s="2"/>
      <c r="G634" s="2"/>
      <c r="H634" s="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8" x14ac:dyDescent="0.5">
      <c r="A635" s="3"/>
      <c r="B635" s="1"/>
      <c r="C635" s="1"/>
      <c r="D635" s="1"/>
      <c r="E635" s="2"/>
      <c r="F635" s="2"/>
      <c r="G635" s="2"/>
      <c r="H635" s="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8" x14ac:dyDescent="0.5">
      <c r="A636" s="3"/>
      <c r="B636" s="1"/>
      <c r="C636" s="1"/>
      <c r="D636" s="1"/>
      <c r="E636" s="2"/>
      <c r="F636" s="2"/>
      <c r="G636" s="2"/>
      <c r="H636" s="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8" x14ac:dyDescent="0.5">
      <c r="A637" s="3"/>
      <c r="B637" s="1"/>
      <c r="C637" s="1"/>
      <c r="D637" s="1"/>
      <c r="E637" s="2"/>
      <c r="F637" s="2"/>
      <c r="G637" s="2"/>
      <c r="H637" s="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8" x14ac:dyDescent="0.5">
      <c r="A638" s="3"/>
      <c r="B638" s="1"/>
      <c r="C638" s="1"/>
      <c r="D638" s="1"/>
      <c r="E638" s="2"/>
      <c r="F638" s="2"/>
      <c r="G638" s="2"/>
      <c r="H638" s="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8" x14ac:dyDescent="0.5">
      <c r="A639" s="3"/>
      <c r="B639" s="1"/>
      <c r="C639" s="1"/>
      <c r="D639" s="1"/>
      <c r="E639" s="2"/>
      <c r="F639" s="2"/>
      <c r="G639" s="2"/>
      <c r="H639" s="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8" x14ac:dyDescent="0.5">
      <c r="A640" s="3"/>
      <c r="B640" s="1"/>
      <c r="C640" s="1"/>
      <c r="D640" s="1"/>
      <c r="E640" s="2"/>
      <c r="F640" s="2"/>
      <c r="G640" s="2"/>
      <c r="H640" s="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8" x14ac:dyDescent="0.5">
      <c r="A641" s="3"/>
      <c r="B641" s="1"/>
      <c r="C641" s="1"/>
      <c r="D641" s="1"/>
      <c r="E641" s="2"/>
      <c r="F641" s="2"/>
      <c r="G641" s="2"/>
      <c r="H641" s="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8" x14ac:dyDescent="0.5">
      <c r="A642" s="3"/>
      <c r="B642" s="1"/>
      <c r="C642" s="1"/>
      <c r="D642" s="1"/>
      <c r="E642" s="2"/>
      <c r="F642" s="2"/>
      <c r="G642" s="2"/>
      <c r="H642" s="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8" x14ac:dyDescent="0.5">
      <c r="A643" s="3"/>
      <c r="B643" s="1"/>
      <c r="C643" s="1"/>
      <c r="D643" s="1"/>
      <c r="E643" s="2"/>
      <c r="F643" s="2"/>
      <c r="G643" s="2"/>
      <c r="H643" s="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8" x14ac:dyDescent="0.5">
      <c r="A644" s="3"/>
      <c r="B644" s="1"/>
      <c r="C644" s="1"/>
      <c r="D644" s="1"/>
      <c r="E644" s="2"/>
      <c r="F644" s="2"/>
      <c r="G644" s="2"/>
      <c r="H644" s="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8" x14ac:dyDescent="0.5">
      <c r="A645" s="3"/>
      <c r="B645" s="1"/>
      <c r="C645" s="1"/>
      <c r="D645" s="1"/>
      <c r="E645" s="2"/>
      <c r="F645" s="2"/>
      <c r="G645" s="2"/>
      <c r="H645" s="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8" x14ac:dyDescent="0.5">
      <c r="A646" s="3"/>
      <c r="B646" s="1"/>
      <c r="C646" s="1"/>
      <c r="D646" s="1"/>
      <c r="E646" s="2"/>
      <c r="F646" s="2"/>
      <c r="G646" s="2"/>
      <c r="H646" s="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8" x14ac:dyDescent="0.5">
      <c r="A647" s="3"/>
      <c r="B647" s="1"/>
      <c r="C647" s="1"/>
      <c r="D647" s="1"/>
      <c r="E647" s="2"/>
      <c r="F647" s="2"/>
      <c r="G647" s="2"/>
      <c r="H647" s="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8" x14ac:dyDescent="0.5">
      <c r="A648" s="3"/>
      <c r="B648" s="1"/>
      <c r="C648" s="1"/>
      <c r="D648" s="1"/>
      <c r="E648" s="2"/>
      <c r="F648" s="2"/>
      <c r="G648" s="2"/>
      <c r="H648" s="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8" x14ac:dyDescent="0.5">
      <c r="A649" s="3"/>
      <c r="B649" s="1"/>
      <c r="C649" s="1"/>
      <c r="D649" s="1"/>
      <c r="E649" s="2"/>
      <c r="F649" s="2"/>
      <c r="G649" s="2"/>
      <c r="H649" s="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8" x14ac:dyDescent="0.5">
      <c r="A650" s="3"/>
      <c r="B650" s="1"/>
      <c r="C650" s="1"/>
      <c r="D650" s="1"/>
      <c r="E650" s="2"/>
      <c r="F650" s="2"/>
      <c r="G650" s="2"/>
      <c r="H650" s="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8" x14ac:dyDescent="0.5">
      <c r="A651" s="3"/>
      <c r="B651" s="1"/>
      <c r="C651" s="1"/>
      <c r="D651" s="1"/>
      <c r="E651" s="2"/>
      <c r="F651" s="2"/>
      <c r="G651" s="2"/>
      <c r="H651" s="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8" x14ac:dyDescent="0.5">
      <c r="A652" s="3"/>
      <c r="B652" s="1"/>
      <c r="C652" s="1"/>
      <c r="D652" s="1"/>
      <c r="E652" s="2"/>
      <c r="F652" s="2"/>
      <c r="G652" s="2"/>
      <c r="H652" s="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8" x14ac:dyDescent="0.5">
      <c r="A653" s="3"/>
      <c r="B653" s="1"/>
      <c r="C653" s="1"/>
      <c r="D653" s="1"/>
      <c r="E653" s="2"/>
      <c r="F653" s="2"/>
      <c r="G653" s="2"/>
      <c r="H653" s="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8" x14ac:dyDescent="0.5">
      <c r="A654" s="3"/>
      <c r="B654" s="1"/>
      <c r="C654" s="1"/>
      <c r="D654" s="1"/>
      <c r="E654" s="2"/>
      <c r="F654" s="2"/>
      <c r="G654" s="2"/>
      <c r="H654" s="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8" x14ac:dyDescent="0.5">
      <c r="A655" s="3"/>
      <c r="B655" s="1"/>
      <c r="C655" s="1"/>
      <c r="D655" s="1"/>
      <c r="E655" s="2"/>
      <c r="F655" s="2"/>
      <c r="G655" s="2"/>
      <c r="H655" s="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8" x14ac:dyDescent="0.5">
      <c r="A656" s="3"/>
      <c r="B656" s="1"/>
      <c r="C656" s="1"/>
      <c r="D656" s="1"/>
      <c r="E656" s="2"/>
      <c r="F656" s="2"/>
      <c r="G656" s="2"/>
      <c r="H656" s="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8" x14ac:dyDescent="0.5">
      <c r="A657" s="3"/>
      <c r="B657" s="1"/>
      <c r="C657" s="1"/>
      <c r="D657" s="1"/>
      <c r="E657" s="2"/>
      <c r="F657" s="2"/>
      <c r="G657" s="2"/>
      <c r="H657" s="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8" x14ac:dyDescent="0.5">
      <c r="A658" s="3"/>
      <c r="B658" s="1"/>
      <c r="C658" s="1"/>
      <c r="D658" s="1"/>
      <c r="E658" s="2"/>
      <c r="F658" s="2"/>
      <c r="G658" s="2"/>
      <c r="H658" s="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8" x14ac:dyDescent="0.5">
      <c r="A659" s="3"/>
      <c r="B659" s="1"/>
      <c r="C659" s="1"/>
      <c r="D659" s="1"/>
      <c r="E659" s="2"/>
      <c r="F659" s="2"/>
      <c r="G659" s="2"/>
      <c r="H659" s="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8" x14ac:dyDescent="0.5">
      <c r="A660" s="3"/>
      <c r="B660" s="1"/>
      <c r="C660" s="1"/>
      <c r="D660" s="1"/>
      <c r="E660" s="2"/>
      <c r="F660" s="2"/>
      <c r="G660" s="2"/>
      <c r="H660" s="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8" x14ac:dyDescent="0.5">
      <c r="A661" s="3"/>
      <c r="B661" s="1"/>
      <c r="C661" s="1"/>
      <c r="D661" s="1"/>
      <c r="E661" s="2"/>
      <c r="F661" s="2"/>
      <c r="G661" s="2"/>
      <c r="H661" s="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8" x14ac:dyDescent="0.5">
      <c r="A662" s="3"/>
      <c r="B662" s="1"/>
      <c r="C662" s="1"/>
      <c r="D662" s="1"/>
      <c r="E662" s="2"/>
      <c r="F662" s="2"/>
      <c r="G662" s="2"/>
      <c r="H662" s="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8" x14ac:dyDescent="0.5">
      <c r="A663" s="3"/>
      <c r="B663" s="1"/>
      <c r="C663" s="1"/>
      <c r="D663" s="1"/>
      <c r="E663" s="2"/>
      <c r="F663" s="2"/>
      <c r="G663" s="2"/>
      <c r="H663" s="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8" x14ac:dyDescent="0.5">
      <c r="A664" s="3"/>
      <c r="B664" s="1"/>
      <c r="C664" s="1"/>
      <c r="D664" s="1"/>
      <c r="E664" s="2"/>
      <c r="F664" s="2"/>
      <c r="G664" s="2"/>
      <c r="H664" s="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8" x14ac:dyDescent="0.5">
      <c r="A665" s="3"/>
      <c r="B665" s="1"/>
      <c r="C665" s="1"/>
      <c r="D665" s="1"/>
      <c r="E665" s="2"/>
      <c r="F665" s="2"/>
      <c r="G665" s="2"/>
      <c r="H665" s="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8" x14ac:dyDescent="0.5">
      <c r="A666" s="3"/>
      <c r="B666" s="1"/>
      <c r="C666" s="1"/>
      <c r="D666" s="1"/>
      <c r="E666" s="2"/>
      <c r="F666" s="2"/>
      <c r="G666" s="2"/>
      <c r="H666" s="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8" x14ac:dyDescent="0.5">
      <c r="A667" s="3"/>
      <c r="B667" s="1"/>
      <c r="C667" s="1"/>
      <c r="D667" s="1"/>
      <c r="E667" s="2"/>
      <c r="F667" s="2"/>
      <c r="G667" s="2"/>
      <c r="H667" s="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8" x14ac:dyDescent="0.5">
      <c r="A668" s="3"/>
      <c r="B668" s="1"/>
      <c r="C668" s="1"/>
      <c r="D668" s="1"/>
      <c r="E668" s="2"/>
      <c r="F668" s="2"/>
      <c r="G668" s="2"/>
      <c r="H668" s="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8" x14ac:dyDescent="0.5">
      <c r="A669" s="3"/>
      <c r="B669" s="1"/>
      <c r="C669" s="1"/>
      <c r="D669" s="1"/>
      <c r="E669" s="2"/>
      <c r="F669" s="2"/>
      <c r="G669" s="2"/>
      <c r="H669" s="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8" x14ac:dyDescent="0.5">
      <c r="A670" s="3"/>
      <c r="B670" s="1"/>
      <c r="C670" s="1"/>
      <c r="D670" s="1"/>
      <c r="E670" s="2"/>
      <c r="F670" s="2"/>
      <c r="G670" s="2"/>
      <c r="H670" s="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8" x14ac:dyDescent="0.5">
      <c r="A671" s="3"/>
      <c r="B671" s="1"/>
      <c r="C671" s="1"/>
      <c r="D671" s="1"/>
      <c r="E671" s="2"/>
      <c r="F671" s="2"/>
      <c r="G671" s="2"/>
      <c r="H671" s="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8" x14ac:dyDescent="0.5">
      <c r="A672" s="3"/>
      <c r="B672" s="1"/>
      <c r="C672" s="1"/>
      <c r="D672" s="1"/>
      <c r="E672" s="2"/>
      <c r="F672" s="2"/>
      <c r="G672" s="2"/>
      <c r="H672" s="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8" x14ac:dyDescent="0.5">
      <c r="A673" s="3"/>
      <c r="B673" s="1"/>
      <c r="C673" s="1"/>
      <c r="D673" s="1"/>
      <c r="E673" s="2"/>
      <c r="F673" s="2"/>
      <c r="G673" s="2"/>
      <c r="H673" s="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8" x14ac:dyDescent="0.5">
      <c r="A674" s="3"/>
      <c r="B674" s="1"/>
      <c r="C674" s="1"/>
      <c r="D674" s="1"/>
      <c r="E674" s="2"/>
      <c r="F674" s="2"/>
      <c r="G674" s="2"/>
      <c r="H674" s="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8" x14ac:dyDescent="0.5">
      <c r="A675" s="3"/>
      <c r="B675" s="1"/>
      <c r="C675" s="1"/>
      <c r="D675" s="1"/>
      <c r="E675" s="2"/>
      <c r="F675" s="2"/>
      <c r="G675" s="2"/>
      <c r="H675" s="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8" x14ac:dyDescent="0.5">
      <c r="A676" s="3"/>
      <c r="B676" s="1"/>
      <c r="C676" s="1"/>
      <c r="D676" s="1"/>
      <c r="E676" s="2"/>
      <c r="F676" s="2"/>
      <c r="G676" s="2"/>
      <c r="H676" s="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8" x14ac:dyDescent="0.5">
      <c r="A677" s="3"/>
      <c r="B677" s="1"/>
      <c r="C677" s="1"/>
      <c r="D677" s="1"/>
      <c r="E677" s="2"/>
      <c r="F677" s="2"/>
      <c r="G677" s="2"/>
      <c r="H677" s="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8" x14ac:dyDescent="0.5">
      <c r="A678" s="3"/>
      <c r="B678" s="1"/>
      <c r="C678" s="1"/>
      <c r="D678" s="1"/>
      <c r="E678" s="2"/>
      <c r="F678" s="2"/>
      <c r="G678" s="2"/>
      <c r="H678" s="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8" x14ac:dyDescent="0.5">
      <c r="A679" s="3"/>
      <c r="B679" s="1"/>
      <c r="C679" s="1"/>
      <c r="D679" s="1"/>
      <c r="E679" s="2"/>
      <c r="F679" s="2"/>
      <c r="G679" s="2"/>
      <c r="H679" s="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8" x14ac:dyDescent="0.5">
      <c r="A680" s="3"/>
      <c r="B680" s="1"/>
      <c r="C680" s="1"/>
      <c r="D680" s="1"/>
      <c r="E680" s="2"/>
      <c r="F680" s="2"/>
      <c r="G680" s="2"/>
      <c r="H680" s="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8" x14ac:dyDescent="0.5">
      <c r="A681" s="3"/>
      <c r="B681" s="1"/>
      <c r="C681" s="1"/>
      <c r="D681" s="1"/>
      <c r="E681" s="2"/>
      <c r="F681" s="2"/>
      <c r="G681" s="2"/>
      <c r="H681" s="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8" x14ac:dyDescent="0.5">
      <c r="A682" s="3"/>
      <c r="B682" s="1"/>
      <c r="C682" s="1"/>
      <c r="D682" s="1"/>
      <c r="E682" s="2"/>
      <c r="F682" s="2"/>
      <c r="G682" s="2"/>
      <c r="H682" s="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8" x14ac:dyDescent="0.5">
      <c r="A683" s="3"/>
      <c r="B683" s="1"/>
      <c r="C683" s="1"/>
      <c r="D683" s="1"/>
      <c r="E683" s="2"/>
      <c r="F683" s="2"/>
      <c r="G683" s="2"/>
      <c r="H683" s="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8" x14ac:dyDescent="0.5">
      <c r="A684" s="3"/>
      <c r="B684" s="1"/>
      <c r="C684" s="1"/>
      <c r="D684" s="1"/>
      <c r="E684" s="2"/>
      <c r="F684" s="2"/>
      <c r="G684" s="2"/>
      <c r="H684" s="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8" x14ac:dyDescent="0.5">
      <c r="A685" s="3"/>
      <c r="B685" s="1"/>
      <c r="C685" s="1"/>
      <c r="D685" s="1"/>
      <c r="E685" s="2"/>
      <c r="F685" s="2"/>
      <c r="G685" s="2"/>
      <c r="H685" s="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8" x14ac:dyDescent="0.5">
      <c r="A686" s="3"/>
      <c r="B686" s="1"/>
      <c r="C686" s="1"/>
      <c r="D686" s="1"/>
      <c r="E686" s="2"/>
      <c r="F686" s="2"/>
      <c r="G686" s="2"/>
      <c r="H686" s="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8" x14ac:dyDescent="0.5">
      <c r="A687" s="3"/>
      <c r="B687" s="1"/>
      <c r="C687" s="1"/>
      <c r="D687" s="1"/>
      <c r="E687" s="2"/>
      <c r="F687" s="2"/>
      <c r="G687" s="2"/>
      <c r="H687" s="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8" x14ac:dyDescent="0.5">
      <c r="A688" s="3"/>
      <c r="B688" s="1"/>
      <c r="C688" s="1"/>
      <c r="D688" s="1"/>
      <c r="E688" s="2"/>
      <c r="F688" s="2"/>
      <c r="G688" s="2"/>
      <c r="H688" s="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8" x14ac:dyDescent="0.5">
      <c r="A689" s="3"/>
      <c r="B689" s="1"/>
      <c r="C689" s="1"/>
      <c r="D689" s="1"/>
      <c r="E689" s="2"/>
      <c r="F689" s="2"/>
      <c r="G689" s="2"/>
      <c r="H689" s="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8" x14ac:dyDescent="0.5">
      <c r="A690" s="3"/>
      <c r="B690" s="1"/>
      <c r="C690" s="1"/>
      <c r="D690" s="1"/>
      <c r="E690" s="2"/>
      <c r="F690" s="2"/>
      <c r="G690" s="2"/>
      <c r="H690" s="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8" x14ac:dyDescent="0.5">
      <c r="A691" s="3"/>
      <c r="B691" s="1"/>
      <c r="C691" s="1"/>
      <c r="D691" s="1"/>
      <c r="E691" s="2"/>
      <c r="F691" s="2"/>
      <c r="G691" s="2"/>
      <c r="H691" s="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8" x14ac:dyDescent="0.5">
      <c r="A692" s="3"/>
      <c r="B692" s="1"/>
      <c r="C692" s="1"/>
      <c r="D692" s="1"/>
      <c r="E692" s="2"/>
      <c r="F692" s="2"/>
      <c r="G692" s="2"/>
      <c r="H692" s="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8" x14ac:dyDescent="0.5">
      <c r="A693" s="3"/>
      <c r="B693" s="1"/>
      <c r="C693" s="1"/>
      <c r="D693" s="1"/>
      <c r="E693" s="2"/>
      <c r="F693" s="2"/>
      <c r="G693" s="2"/>
      <c r="H693" s="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8" x14ac:dyDescent="0.5">
      <c r="A694" s="3"/>
      <c r="B694" s="1"/>
      <c r="C694" s="1"/>
      <c r="D694" s="1"/>
      <c r="E694" s="2"/>
      <c r="F694" s="2"/>
      <c r="G694" s="2"/>
      <c r="H694" s="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8" x14ac:dyDescent="0.5">
      <c r="A695" s="3"/>
      <c r="B695" s="1"/>
      <c r="C695" s="1"/>
      <c r="D695" s="1"/>
      <c r="E695" s="2"/>
      <c r="F695" s="2"/>
      <c r="G695" s="2"/>
      <c r="H695" s="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8" x14ac:dyDescent="0.5">
      <c r="A696" s="3"/>
      <c r="B696" s="1"/>
      <c r="C696" s="1"/>
      <c r="D696" s="1"/>
      <c r="E696" s="2"/>
      <c r="F696" s="2"/>
      <c r="G696" s="2"/>
      <c r="H696" s="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8" x14ac:dyDescent="0.5">
      <c r="A697" s="3"/>
      <c r="B697" s="1"/>
      <c r="C697" s="1"/>
      <c r="D697" s="1"/>
      <c r="E697" s="2"/>
      <c r="F697" s="2"/>
      <c r="G697" s="2"/>
      <c r="H697" s="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8" x14ac:dyDescent="0.5">
      <c r="A698" s="3"/>
      <c r="B698" s="1"/>
      <c r="C698" s="1"/>
      <c r="D698" s="1"/>
      <c r="E698" s="2"/>
      <c r="F698" s="2"/>
      <c r="G698" s="2"/>
      <c r="H698" s="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8" x14ac:dyDescent="0.5">
      <c r="A699" s="3"/>
      <c r="B699" s="1"/>
      <c r="C699" s="1"/>
      <c r="D699" s="1"/>
      <c r="E699" s="2"/>
      <c r="F699" s="2"/>
      <c r="G699" s="2"/>
      <c r="H699" s="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8" x14ac:dyDescent="0.5">
      <c r="A700" s="3"/>
      <c r="B700" s="1"/>
      <c r="C700" s="1"/>
      <c r="D700" s="1"/>
      <c r="E700" s="2"/>
      <c r="F700" s="2"/>
      <c r="G700" s="2"/>
      <c r="H700" s="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8" x14ac:dyDescent="0.5">
      <c r="A701" s="3"/>
      <c r="B701" s="1"/>
      <c r="C701" s="1"/>
      <c r="D701" s="1"/>
      <c r="E701" s="2"/>
      <c r="F701" s="2"/>
      <c r="G701" s="2"/>
      <c r="H701" s="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8" x14ac:dyDescent="0.5">
      <c r="A702" s="3"/>
      <c r="B702" s="1"/>
      <c r="C702" s="1"/>
      <c r="D702" s="1"/>
      <c r="E702" s="2"/>
      <c r="F702" s="2"/>
      <c r="G702" s="2"/>
      <c r="H702" s="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8" x14ac:dyDescent="0.5">
      <c r="A703" s="3"/>
      <c r="B703" s="1"/>
      <c r="C703" s="1"/>
      <c r="D703" s="1"/>
      <c r="E703" s="2"/>
      <c r="F703" s="2"/>
      <c r="G703" s="2"/>
      <c r="H703" s="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8" x14ac:dyDescent="0.5">
      <c r="A704" s="3"/>
      <c r="B704" s="1"/>
      <c r="C704" s="1"/>
      <c r="D704" s="1"/>
      <c r="E704" s="2"/>
      <c r="F704" s="2"/>
      <c r="G704" s="2"/>
      <c r="H704" s="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8" x14ac:dyDescent="0.5">
      <c r="A705" s="3"/>
      <c r="B705" s="1"/>
      <c r="C705" s="1"/>
      <c r="D705" s="1"/>
      <c r="E705" s="2"/>
      <c r="F705" s="2"/>
      <c r="G705" s="2"/>
      <c r="H705" s="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8" x14ac:dyDescent="0.5">
      <c r="A706" s="3"/>
      <c r="B706" s="1"/>
      <c r="C706" s="1"/>
      <c r="D706" s="1"/>
      <c r="E706" s="2"/>
      <c r="F706" s="2"/>
      <c r="G706" s="2"/>
      <c r="H706" s="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8" x14ac:dyDescent="0.5">
      <c r="A707" s="3"/>
      <c r="B707" s="1"/>
      <c r="C707" s="1"/>
      <c r="D707" s="1"/>
      <c r="E707" s="2"/>
      <c r="F707" s="2"/>
      <c r="G707" s="2"/>
      <c r="H707" s="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8" x14ac:dyDescent="0.5">
      <c r="A708" s="3"/>
      <c r="B708" s="1"/>
      <c r="C708" s="1"/>
      <c r="D708" s="1"/>
      <c r="E708" s="2"/>
      <c r="F708" s="2"/>
      <c r="G708" s="2"/>
      <c r="H708" s="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8" x14ac:dyDescent="0.5">
      <c r="A709" s="3"/>
      <c r="B709" s="1"/>
      <c r="C709" s="1"/>
      <c r="D709" s="1"/>
      <c r="E709" s="2"/>
      <c r="F709" s="2"/>
      <c r="G709" s="2"/>
      <c r="H709" s="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8" x14ac:dyDescent="0.5">
      <c r="A710" s="3"/>
      <c r="B710" s="1"/>
      <c r="C710" s="1"/>
      <c r="D710" s="1"/>
      <c r="E710" s="2"/>
      <c r="F710" s="2"/>
      <c r="G710" s="2"/>
      <c r="H710" s="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8" x14ac:dyDescent="0.5">
      <c r="A711" s="3"/>
      <c r="B711" s="1"/>
      <c r="C711" s="1"/>
      <c r="D711" s="1"/>
      <c r="E711" s="2"/>
      <c r="F711" s="2"/>
      <c r="G711" s="2"/>
      <c r="H711" s="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8" x14ac:dyDescent="0.5">
      <c r="A712" s="3"/>
      <c r="B712" s="1"/>
      <c r="C712" s="1"/>
      <c r="D712" s="1"/>
      <c r="E712" s="2"/>
      <c r="F712" s="2"/>
      <c r="G712" s="2"/>
      <c r="H712" s="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8" x14ac:dyDescent="0.5">
      <c r="A713" s="3"/>
      <c r="B713" s="1"/>
      <c r="C713" s="1"/>
      <c r="D713" s="1"/>
      <c r="E713" s="2"/>
      <c r="F713" s="2"/>
      <c r="G713" s="2"/>
      <c r="H713" s="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8" x14ac:dyDescent="0.5">
      <c r="A714" s="3"/>
      <c r="B714" s="1"/>
      <c r="C714" s="1"/>
      <c r="D714" s="1"/>
      <c r="E714" s="2"/>
      <c r="F714" s="2"/>
      <c r="G714" s="2"/>
      <c r="H714" s="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8" x14ac:dyDescent="0.5">
      <c r="A715" s="3"/>
      <c r="B715" s="1"/>
      <c r="C715" s="1"/>
      <c r="D715" s="1"/>
      <c r="E715" s="2"/>
      <c r="F715" s="2"/>
      <c r="G715" s="2"/>
      <c r="H715" s="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8" x14ac:dyDescent="0.5">
      <c r="A716" s="3"/>
      <c r="B716" s="1"/>
      <c r="C716" s="1"/>
      <c r="D716" s="1"/>
      <c r="E716" s="2"/>
      <c r="F716" s="2"/>
      <c r="G716" s="2"/>
      <c r="H716" s="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8" x14ac:dyDescent="0.5">
      <c r="A717" s="3"/>
      <c r="B717" s="1"/>
      <c r="C717" s="1"/>
      <c r="D717" s="1"/>
      <c r="E717" s="2"/>
      <c r="F717" s="2"/>
      <c r="G717" s="2"/>
      <c r="H717" s="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8" x14ac:dyDescent="0.5">
      <c r="A718" s="3"/>
      <c r="B718" s="1"/>
      <c r="C718" s="1"/>
      <c r="D718" s="1"/>
      <c r="E718" s="2"/>
      <c r="F718" s="2"/>
      <c r="G718" s="2"/>
      <c r="H718" s="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8" x14ac:dyDescent="0.5">
      <c r="A719" s="3"/>
      <c r="B719" s="1"/>
      <c r="C719" s="1"/>
      <c r="D719" s="1"/>
      <c r="E719" s="2"/>
      <c r="F719" s="2"/>
      <c r="G719" s="2"/>
      <c r="H719" s="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8" x14ac:dyDescent="0.5">
      <c r="A720" s="3"/>
      <c r="B720" s="1"/>
      <c r="C720" s="1"/>
      <c r="D720" s="1"/>
      <c r="E720" s="2"/>
      <c r="F720" s="2"/>
      <c r="G720" s="2"/>
      <c r="H720" s="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8" x14ac:dyDescent="0.5">
      <c r="A721" s="3"/>
      <c r="B721" s="1"/>
      <c r="C721" s="1"/>
      <c r="D721" s="1"/>
      <c r="E721" s="2"/>
      <c r="F721" s="2"/>
      <c r="G721" s="2"/>
      <c r="H721" s="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8" x14ac:dyDescent="0.5">
      <c r="A722" s="3"/>
      <c r="B722" s="1"/>
      <c r="C722" s="1"/>
      <c r="D722" s="1"/>
      <c r="E722" s="2"/>
      <c r="F722" s="2"/>
      <c r="G722" s="2"/>
      <c r="H722" s="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8" x14ac:dyDescent="0.5">
      <c r="A723" s="3"/>
      <c r="B723" s="1"/>
      <c r="C723" s="1"/>
      <c r="D723" s="1"/>
      <c r="E723" s="2"/>
      <c r="F723" s="2"/>
      <c r="G723" s="2"/>
      <c r="H723" s="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8" x14ac:dyDescent="0.5">
      <c r="A724" s="3"/>
      <c r="B724" s="1"/>
      <c r="C724" s="1"/>
      <c r="D724" s="1"/>
      <c r="E724" s="2"/>
      <c r="F724" s="2"/>
      <c r="G724" s="2"/>
      <c r="H724" s="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8" x14ac:dyDescent="0.5">
      <c r="A725" s="3"/>
      <c r="B725" s="1"/>
      <c r="C725" s="1"/>
      <c r="D725" s="1"/>
      <c r="E725" s="2"/>
      <c r="F725" s="2"/>
      <c r="G725" s="2"/>
      <c r="H725" s="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8" x14ac:dyDescent="0.5">
      <c r="A726" s="3"/>
      <c r="B726" s="1"/>
      <c r="C726" s="1"/>
      <c r="D726" s="1"/>
      <c r="E726" s="2"/>
      <c r="F726" s="2"/>
      <c r="G726" s="2"/>
      <c r="H726" s="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8" x14ac:dyDescent="0.5">
      <c r="A727" s="3"/>
      <c r="B727" s="1"/>
      <c r="C727" s="1"/>
      <c r="D727" s="1"/>
      <c r="E727" s="2"/>
      <c r="F727" s="2"/>
      <c r="G727" s="2"/>
      <c r="H727" s="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8" x14ac:dyDescent="0.5">
      <c r="A728" s="3"/>
      <c r="B728" s="1"/>
      <c r="C728" s="1"/>
      <c r="D728" s="1"/>
      <c r="E728" s="2"/>
      <c r="F728" s="2"/>
      <c r="G728" s="2"/>
      <c r="H728" s="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8" x14ac:dyDescent="0.5">
      <c r="A729" s="3"/>
      <c r="B729" s="1"/>
      <c r="C729" s="1"/>
      <c r="D729" s="1"/>
      <c r="E729" s="2"/>
      <c r="F729" s="2"/>
      <c r="G729" s="2"/>
      <c r="H729" s="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8" x14ac:dyDescent="0.5">
      <c r="A730" s="3"/>
      <c r="B730" s="1"/>
      <c r="C730" s="1"/>
      <c r="D730" s="1"/>
      <c r="E730" s="2"/>
      <c r="F730" s="2"/>
      <c r="G730" s="2"/>
      <c r="H730" s="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8" x14ac:dyDescent="0.5">
      <c r="A731" s="3"/>
      <c r="B731" s="1"/>
      <c r="C731" s="1"/>
      <c r="D731" s="1"/>
      <c r="E731" s="2"/>
      <c r="F731" s="2"/>
      <c r="G731" s="2"/>
      <c r="H731" s="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8" x14ac:dyDescent="0.5">
      <c r="A732" s="3"/>
      <c r="B732" s="1"/>
      <c r="C732" s="1"/>
      <c r="D732" s="1"/>
      <c r="E732" s="2"/>
      <c r="F732" s="2"/>
      <c r="G732" s="2"/>
      <c r="H732" s="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8" x14ac:dyDescent="0.5">
      <c r="A733" s="3"/>
      <c r="B733" s="1"/>
      <c r="C733" s="1"/>
      <c r="D733" s="1"/>
      <c r="E733" s="2"/>
      <c r="F733" s="2"/>
      <c r="G733" s="2"/>
      <c r="H733" s="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8" x14ac:dyDescent="0.5">
      <c r="A734" s="3"/>
      <c r="B734" s="1"/>
      <c r="C734" s="1"/>
      <c r="D734" s="1"/>
      <c r="E734" s="2"/>
      <c r="F734" s="2"/>
      <c r="G734" s="2"/>
      <c r="H734" s="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8" x14ac:dyDescent="0.5">
      <c r="A735" s="3"/>
      <c r="B735" s="1"/>
      <c r="C735" s="1"/>
      <c r="D735" s="1"/>
      <c r="E735" s="2"/>
      <c r="F735" s="2"/>
      <c r="G735" s="2"/>
      <c r="H735" s="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8" x14ac:dyDescent="0.5">
      <c r="A736" s="3"/>
      <c r="B736" s="1"/>
      <c r="C736" s="1"/>
      <c r="D736" s="1"/>
      <c r="E736" s="2"/>
      <c r="F736" s="2"/>
      <c r="G736" s="2"/>
      <c r="H736" s="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8" x14ac:dyDescent="0.5">
      <c r="A737" s="3"/>
      <c r="B737" s="1"/>
      <c r="C737" s="1"/>
      <c r="D737" s="1"/>
      <c r="E737" s="2"/>
      <c r="F737" s="2"/>
      <c r="G737" s="2"/>
      <c r="H737" s="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8" x14ac:dyDescent="0.5">
      <c r="A738" s="3"/>
      <c r="B738" s="1"/>
      <c r="C738" s="1"/>
      <c r="D738" s="1"/>
      <c r="E738" s="2"/>
      <c r="F738" s="2"/>
      <c r="G738" s="2"/>
      <c r="H738" s="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8" x14ac:dyDescent="0.5">
      <c r="A739" s="3"/>
      <c r="B739" s="1"/>
      <c r="C739" s="1"/>
      <c r="D739" s="1"/>
      <c r="E739" s="2"/>
      <c r="F739" s="2"/>
      <c r="G739" s="2"/>
      <c r="H739" s="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8" x14ac:dyDescent="0.5">
      <c r="A740" s="3"/>
      <c r="B740" s="1"/>
      <c r="C740" s="1"/>
      <c r="D740" s="1"/>
      <c r="E740" s="2"/>
      <c r="F740" s="2"/>
      <c r="G740" s="2"/>
      <c r="H740" s="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8" x14ac:dyDescent="0.5">
      <c r="A741" s="3"/>
      <c r="B741" s="1"/>
      <c r="C741" s="1"/>
      <c r="D741" s="1"/>
      <c r="E741" s="2"/>
      <c r="F741" s="2"/>
      <c r="G741" s="2"/>
      <c r="H741" s="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8" x14ac:dyDescent="0.5">
      <c r="A742" s="3"/>
      <c r="B742" s="1"/>
      <c r="C742" s="1"/>
      <c r="D742" s="1"/>
      <c r="E742" s="2"/>
      <c r="F742" s="2"/>
      <c r="G742" s="2"/>
      <c r="H742" s="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8" x14ac:dyDescent="0.5">
      <c r="A743" s="3"/>
      <c r="B743" s="1"/>
      <c r="C743" s="1"/>
      <c r="D743" s="1"/>
      <c r="E743" s="2"/>
      <c r="F743" s="2"/>
      <c r="G743" s="2"/>
      <c r="H743" s="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8" x14ac:dyDescent="0.5">
      <c r="A744" s="3"/>
      <c r="B744" s="1"/>
      <c r="C744" s="1"/>
      <c r="D744" s="1"/>
      <c r="E744" s="2"/>
      <c r="F744" s="2"/>
      <c r="G744" s="2"/>
      <c r="H744" s="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8" x14ac:dyDescent="0.5">
      <c r="A745" s="3"/>
      <c r="B745" s="1"/>
      <c r="C745" s="1"/>
      <c r="D745" s="1"/>
      <c r="E745" s="2"/>
      <c r="F745" s="2"/>
      <c r="G745" s="2"/>
      <c r="H745" s="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8" x14ac:dyDescent="0.5">
      <c r="A746" s="3"/>
      <c r="B746" s="1"/>
      <c r="C746" s="1"/>
      <c r="D746" s="1"/>
      <c r="E746" s="2"/>
      <c r="F746" s="2"/>
      <c r="G746" s="2"/>
      <c r="H746" s="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8" x14ac:dyDescent="0.5">
      <c r="A747" s="3"/>
      <c r="B747" s="1"/>
      <c r="C747" s="1"/>
      <c r="D747" s="1"/>
      <c r="E747" s="2"/>
      <c r="F747" s="2"/>
      <c r="G747" s="2"/>
      <c r="H747" s="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8" x14ac:dyDescent="0.5">
      <c r="A748" s="3"/>
      <c r="B748" s="1"/>
      <c r="C748" s="1"/>
      <c r="D748" s="1"/>
      <c r="E748" s="2"/>
      <c r="F748" s="2"/>
      <c r="G748" s="2"/>
      <c r="H748" s="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8" x14ac:dyDescent="0.5">
      <c r="A749" s="3"/>
      <c r="B749" s="1"/>
      <c r="C749" s="1"/>
      <c r="D749" s="1"/>
      <c r="E749" s="2"/>
      <c r="F749" s="2"/>
      <c r="G749" s="2"/>
      <c r="H749" s="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8" x14ac:dyDescent="0.5">
      <c r="A750" s="3"/>
      <c r="B750" s="1"/>
      <c r="C750" s="1"/>
      <c r="D750" s="1"/>
      <c r="E750" s="2"/>
      <c r="F750" s="2"/>
      <c r="G750" s="2"/>
      <c r="H750" s="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8" x14ac:dyDescent="0.5">
      <c r="A751" s="3"/>
      <c r="B751" s="1"/>
      <c r="C751" s="1"/>
      <c r="D751" s="1"/>
      <c r="E751" s="2"/>
      <c r="F751" s="2"/>
      <c r="G751" s="2"/>
      <c r="H751" s="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8" x14ac:dyDescent="0.5">
      <c r="A752" s="3"/>
      <c r="B752" s="1"/>
      <c r="C752" s="1"/>
      <c r="D752" s="1"/>
      <c r="E752" s="2"/>
      <c r="F752" s="2"/>
      <c r="G752" s="2"/>
      <c r="H752" s="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8" x14ac:dyDescent="0.5">
      <c r="A753" s="3"/>
      <c r="B753" s="1"/>
      <c r="C753" s="1"/>
      <c r="D753" s="1"/>
      <c r="E753" s="2"/>
      <c r="F753" s="2"/>
      <c r="G753" s="2"/>
      <c r="H753" s="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8" x14ac:dyDescent="0.5">
      <c r="A754" s="3"/>
      <c r="B754" s="1"/>
      <c r="C754" s="1"/>
      <c r="D754" s="1"/>
      <c r="E754" s="2"/>
      <c r="F754" s="2"/>
      <c r="G754" s="2"/>
      <c r="H754" s="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8" x14ac:dyDescent="0.5">
      <c r="A755" s="3"/>
      <c r="B755" s="1"/>
      <c r="C755" s="1"/>
      <c r="D755" s="1"/>
      <c r="E755" s="2"/>
      <c r="F755" s="2"/>
      <c r="G755" s="2"/>
      <c r="H755" s="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8" x14ac:dyDescent="0.5">
      <c r="A756" s="3"/>
      <c r="B756" s="1"/>
      <c r="C756" s="1"/>
      <c r="D756" s="1"/>
      <c r="E756" s="2"/>
      <c r="F756" s="2"/>
      <c r="G756" s="2"/>
      <c r="H756" s="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8" x14ac:dyDescent="0.5">
      <c r="A757" s="3"/>
      <c r="B757" s="1"/>
      <c r="C757" s="1"/>
      <c r="D757" s="1"/>
      <c r="E757" s="2"/>
      <c r="F757" s="2"/>
      <c r="G757" s="2"/>
      <c r="H757" s="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8" x14ac:dyDescent="0.5">
      <c r="A758" s="3"/>
      <c r="B758" s="1"/>
      <c r="C758" s="1"/>
      <c r="D758" s="1"/>
      <c r="E758" s="2"/>
      <c r="F758" s="2"/>
      <c r="G758" s="2"/>
      <c r="H758" s="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8" x14ac:dyDescent="0.5">
      <c r="A759" s="3"/>
      <c r="B759" s="1"/>
      <c r="C759" s="1"/>
      <c r="D759" s="1"/>
      <c r="E759" s="2"/>
      <c r="F759" s="2"/>
      <c r="G759" s="2"/>
      <c r="H759" s="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8" x14ac:dyDescent="0.5">
      <c r="A760" s="3"/>
      <c r="B760" s="1"/>
      <c r="C760" s="1"/>
      <c r="D760" s="1"/>
      <c r="E760" s="2"/>
      <c r="F760" s="2"/>
      <c r="G760" s="2"/>
      <c r="H760" s="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8" x14ac:dyDescent="0.5">
      <c r="A761" s="3"/>
      <c r="B761" s="1"/>
      <c r="C761" s="1"/>
      <c r="D761" s="1"/>
      <c r="E761" s="2"/>
      <c r="F761" s="2"/>
      <c r="G761" s="2"/>
      <c r="H761" s="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8" x14ac:dyDescent="0.5">
      <c r="A762" s="3"/>
      <c r="B762" s="1"/>
      <c r="C762" s="1"/>
      <c r="D762" s="1"/>
      <c r="E762" s="2"/>
      <c r="F762" s="2"/>
      <c r="G762" s="2"/>
      <c r="H762" s="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8" x14ac:dyDescent="0.5">
      <c r="A763" s="3"/>
      <c r="B763" s="1"/>
      <c r="C763" s="1"/>
      <c r="D763" s="1"/>
      <c r="E763" s="2"/>
      <c r="F763" s="2"/>
      <c r="G763" s="2"/>
      <c r="H763" s="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8" x14ac:dyDescent="0.5">
      <c r="A764" s="3"/>
      <c r="B764" s="1"/>
      <c r="C764" s="1"/>
      <c r="D764" s="1"/>
      <c r="E764" s="2"/>
      <c r="F764" s="2"/>
      <c r="G764" s="2"/>
      <c r="H764" s="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8" x14ac:dyDescent="0.5">
      <c r="A765" s="3"/>
      <c r="B765" s="1"/>
      <c r="C765" s="1"/>
      <c r="D765" s="1"/>
      <c r="E765" s="2"/>
      <c r="F765" s="2"/>
      <c r="G765" s="2"/>
      <c r="H765" s="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8" x14ac:dyDescent="0.5">
      <c r="A766" s="3"/>
      <c r="B766" s="1"/>
      <c r="C766" s="1"/>
      <c r="D766" s="1"/>
      <c r="E766" s="2"/>
      <c r="F766" s="2"/>
      <c r="G766" s="2"/>
      <c r="H766" s="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8" x14ac:dyDescent="0.5">
      <c r="A767" s="3"/>
      <c r="B767" s="1"/>
      <c r="C767" s="1"/>
      <c r="D767" s="1"/>
      <c r="E767" s="2"/>
      <c r="F767" s="2"/>
      <c r="G767" s="2"/>
      <c r="H767" s="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8" x14ac:dyDescent="0.5">
      <c r="A768" s="3"/>
      <c r="B768" s="1"/>
      <c r="C768" s="1"/>
      <c r="D768" s="1"/>
      <c r="E768" s="2"/>
      <c r="F768" s="2"/>
      <c r="G768" s="2"/>
      <c r="H768" s="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8" x14ac:dyDescent="0.5">
      <c r="A769" s="3"/>
      <c r="B769" s="1"/>
      <c r="C769" s="1"/>
      <c r="D769" s="1"/>
      <c r="E769" s="2"/>
      <c r="F769" s="2"/>
      <c r="G769" s="2"/>
      <c r="H769" s="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8" x14ac:dyDescent="0.5">
      <c r="A770" s="3"/>
      <c r="B770" s="1"/>
      <c r="C770" s="1"/>
      <c r="D770" s="1"/>
      <c r="E770" s="2"/>
      <c r="F770" s="2"/>
      <c r="G770" s="2"/>
      <c r="H770" s="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8" x14ac:dyDescent="0.5">
      <c r="A771" s="3"/>
      <c r="B771" s="1"/>
      <c r="C771" s="1"/>
      <c r="D771" s="1"/>
      <c r="E771" s="2"/>
      <c r="F771" s="2"/>
      <c r="G771" s="2"/>
      <c r="H771" s="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8" x14ac:dyDescent="0.5">
      <c r="A772" s="3"/>
      <c r="B772" s="1"/>
      <c r="C772" s="1"/>
      <c r="D772" s="1"/>
      <c r="E772" s="2"/>
      <c r="F772" s="2"/>
      <c r="G772" s="2"/>
      <c r="H772" s="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8" x14ac:dyDescent="0.5">
      <c r="A773" s="3"/>
      <c r="B773" s="1"/>
      <c r="C773" s="1"/>
      <c r="D773" s="1"/>
      <c r="E773" s="2"/>
      <c r="F773" s="2"/>
      <c r="G773" s="2"/>
      <c r="H773" s="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8" x14ac:dyDescent="0.5">
      <c r="A774" s="3"/>
      <c r="B774" s="1"/>
      <c r="C774" s="1"/>
      <c r="D774" s="1"/>
      <c r="E774" s="2"/>
      <c r="F774" s="2"/>
      <c r="G774" s="2"/>
      <c r="H774" s="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8" x14ac:dyDescent="0.5">
      <c r="A775" s="3"/>
      <c r="B775" s="1"/>
      <c r="C775" s="1"/>
      <c r="D775" s="1"/>
      <c r="E775" s="2"/>
      <c r="F775" s="2"/>
      <c r="G775" s="2"/>
      <c r="H775" s="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8" x14ac:dyDescent="0.5">
      <c r="A776" s="3"/>
      <c r="B776" s="1"/>
      <c r="C776" s="1"/>
      <c r="D776" s="1"/>
      <c r="E776" s="2"/>
      <c r="F776" s="2"/>
      <c r="G776" s="2"/>
      <c r="H776" s="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8" x14ac:dyDescent="0.5">
      <c r="A777" s="3"/>
      <c r="B777" s="1"/>
      <c r="C777" s="1"/>
      <c r="D777" s="1"/>
      <c r="E777" s="2"/>
      <c r="F777" s="2"/>
      <c r="G777" s="2"/>
      <c r="H777" s="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8" x14ac:dyDescent="0.5">
      <c r="A778" s="3"/>
      <c r="B778" s="1"/>
      <c r="C778" s="1"/>
      <c r="D778" s="1"/>
      <c r="E778" s="2"/>
      <c r="F778" s="2"/>
      <c r="G778" s="2"/>
      <c r="H778" s="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8" x14ac:dyDescent="0.5">
      <c r="A779" s="3"/>
      <c r="B779" s="1"/>
      <c r="C779" s="1"/>
      <c r="D779" s="1"/>
      <c r="E779" s="2"/>
      <c r="F779" s="2"/>
      <c r="G779" s="2"/>
      <c r="H779" s="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8" x14ac:dyDescent="0.5">
      <c r="A780" s="3"/>
      <c r="B780" s="1"/>
      <c r="C780" s="1"/>
      <c r="D780" s="1"/>
      <c r="E780" s="2"/>
      <c r="F780" s="2"/>
      <c r="G780" s="2"/>
      <c r="H780" s="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8" x14ac:dyDescent="0.5">
      <c r="A781" s="3"/>
      <c r="B781" s="1"/>
      <c r="C781" s="1"/>
      <c r="D781" s="1"/>
      <c r="E781" s="2"/>
      <c r="F781" s="2"/>
      <c r="G781" s="2"/>
      <c r="H781" s="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8" x14ac:dyDescent="0.5">
      <c r="A782" s="3"/>
      <c r="B782" s="1"/>
      <c r="C782" s="1"/>
      <c r="D782" s="1"/>
      <c r="E782" s="2"/>
      <c r="F782" s="2"/>
      <c r="G782" s="2"/>
      <c r="H782" s="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8" x14ac:dyDescent="0.5">
      <c r="A783" s="3"/>
      <c r="B783" s="1"/>
      <c r="C783" s="1"/>
      <c r="D783" s="1"/>
      <c r="E783" s="2"/>
      <c r="F783" s="2"/>
      <c r="G783" s="2"/>
      <c r="H783" s="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8" x14ac:dyDescent="0.5">
      <c r="A784" s="3"/>
      <c r="B784" s="1"/>
      <c r="C784" s="1"/>
      <c r="D784" s="1"/>
      <c r="E784" s="2"/>
      <c r="F784" s="2"/>
      <c r="G784" s="2"/>
      <c r="H784" s="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8" x14ac:dyDescent="0.5">
      <c r="A785" s="3"/>
      <c r="B785" s="1"/>
      <c r="C785" s="1"/>
      <c r="D785" s="1"/>
      <c r="E785" s="2"/>
      <c r="F785" s="2"/>
      <c r="G785" s="2"/>
      <c r="H785" s="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8" x14ac:dyDescent="0.5">
      <c r="A786" s="3"/>
      <c r="B786" s="1"/>
      <c r="C786" s="1"/>
      <c r="D786" s="1"/>
      <c r="E786" s="2"/>
      <c r="F786" s="2"/>
      <c r="G786" s="2"/>
      <c r="H786" s="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8" x14ac:dyDescent="0.5">
      <c r="A787" s="3"/>
      <c r="B787" s="1"/>
      <c r="C787" s="1"/>
      <c r="D787" s="1"/>
      <c r="E787" s="2"/>
      <c r="F787" s="2"/>
      <c r="G787" s="2"/>
      <c r="H787" s="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8" x14ac:dyDescent="0.5">
      <c r="A788" s="3"/>
      <c r="B788" s="1"/>
      <c r="C788" s="1"/>
      <c r="D788" s="1"/>
      <c r="E788" s="2"/>
      <c r="F788" s="2"/>
      <c r="G788" s="2"/>
      <c r="H788" s="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8" x14ac:dyDescent="0.5">
      <c r="A789" s="3"/>
      <c r="B789" s="1"/>
      <c r="C789" s="1"/>
      <c r="D789" s="1"/>
      <c r="E789" s="2"/>
      <c r="F789" s="2"/>
      <c r="G789" s="2"/>
      <c r="H789" s="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8" x14ac:dyDescent="0.5">
      <c r="A790" s="3"/>
      <c r="B790" s="1"/>
      <c r="C790" s="1"/>
      <c r="D790" s="1"/>
      <c r="E790" s="2"/>
      <c r="F790" s="2"/>
      <c r="G790" s="2"/>
      <c r="H790" s="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8" x14ac:dyDescent="0.5">
      <c r="A791" s="3"/>
      <c r="B791" s="1"/>
      <c r="C791" s="1"/>
      <c r="D791" s="1"/>
      <c r="E791" s="2"/>
      <c r="F791" s="2"/>
      <c r="G791" s="2"/>
      <c r="H791" s="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8" x14ac:dyDescent="0.5">
      <c r="A792" s="3"/>
      <c r="B792" s="1"/>
      <c r="C792" s="1"/>
      <c r="D792" s="1"/>
      <c r="E792" s="2"/>
      <c r="F792" s="2"/>
      <c r="G792" s="2"/>
      <c r="H792" s="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8" x14ac:dyDescent="0.5">
      <c r="A793" s="3"/>
      <c r="B793" s="1"/>
      <c r="C793" s="1"/>
      <c r="D793" s="1"/>
      <c r="E793" s="2"/>
      <c r="F793" s="2"/>
      <c r="G793" s="2"/>
      <c r="H793" s="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8" x14ac:dyDescent="0.5">
      <c r="A794" s="3"/>
      <c r="B794" s="1"/>
      <c r="C794" s="1"/>
      <c r="D794" s="1"/>
      <c r="E794" s="2"/>
      <c r="F794" s="2"/>
      <c r="G794" s="2"/>
      <c r="H794" s="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8" x14ac:dyDescent="0.5">
      <c r="A795" s="3"/>
      <c r="B795" s="1"/>
      <c r="C795" s="1"/>
      <c r="D795" s="1"/>
      <c r="E795" s="2"/>
      <c r="F795" s="2"/>
      <c r="G795" s="2"/>
      <c r="H795" s="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8" x14ac:dyDescent="0.5">
      <c r="A796" s="3"/>
      <c r="B796" s="1"/>
      <c r="C796" s="1"/>
      <c r="D796" s="1"/>
      <c r="E796" s="2"/>
      <c r="F796" s="2"/>
      <c r="G796" s="2"/>
      <c r="H796" s="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8" x14ac:dyDescent="0.5">
      <c r="A797" s="3"/>
      <c r="B797" s="1"/>
      <c r="C797" s="1"/>
      <c r="D797" s="1"/>
      <c r="E797" s="2"/>
      <c r="F797" s="2"/>
      <c r="G797" s="2"/>
      <c r="H797" s="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8" x14ac:dyDescent="0.5">
      <c r="A798" s="3"/>
      <c r="B798" s="1"/>
      <c r="C798" s="1"/>
      <c r="D798" s="1"/>
      <c r="E798" s="2"/>
      <c r="F798" s="2"/>
      <c r="G798" s="2"/>
      <c r="H798" s="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8" x14ac:dyDescent="0.5">
      <c r="A799" s="3"/>
      <c r="B799" s="1"/>
      <c r="C799" s="1"/>
      <c r="D799" s="1"/>
      <c r="E799" s="2"/>
      <c r="F799" s="2"/>
      <c r="G799" s="2"/>
      <c r="H799" s="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8" x14ac:dyDescent="0.5">
      <c r="A800" s="3"/>
      <c r="B800" s="1"/>
      <c r="C800" s="1"/>
      <c r="D800" s="1"/>
      <c r="E800" s="2"/>
      <c r="F800" s="2"/>
      <c r="G800" s="2"/>
      <c r="H800" s="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8" x14ac:dyDescent="0.5">
      <c r="A801" s="3"/>
      <c r="B801" s="1"/>
      <c r="C801" s="1"/>
      <c r="D801" s="1"/>
      <c r="E801" s="2"/>
      <c r="F801" s="2"/>
      <c r="G801" s="2"/>
      <c r="H801" s="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8" x14ac:dyDescent="0.5">
      <c r="A802" s="3"/>
      <c r="B802" s="1"/>
      <c r="C802" s="1"/>
      <c r="D802" s="1"/>
      <c r="E802" s="2"/>
      <c r="F802" s="2"/>
      <c r="G802" s="2"/>
      <c r="H802" s="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8" x14ac:dyDescent="0.5">
      <c r="A803" s="3"/>
      <c r="B803" s="1"/>
      <c r="C803" s="1"/>
      <c r="D803" s="1"/>
      <c r="E803" s="2"/>
      <c r="F803" s="2"/>
      <c r="G803" s="2"/>
      <c r="H803" s="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8" x14ac:dyDescent="0.5">
      <c r="A804" s="3"/>
      <c r="B804" s="1"/>
      <c r="C804" s="1"/>
      <c r="D804" s="1"/>
      <c r="E804" s="2"/>
      <c r="F804" s="2"/>
      <c r="G804" s="2"/>
      <c r="H804" s="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8" x14ac:dyDescent="0.5">
      <c r="A805" s="3"/>
      <c r="B805" s="1"/>
      <c r="C805" s="1"/>
      <c r="D805" s="1"/>
      <c r="E805" s="2"/>
      <c r="F805" s="2"/>
      <c r="G805" s="2"/>
      <c r="H805" s="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8" x14ac:dyDescent="0.5">
      <c r="A806" s="3"/>
      <c r="B806" s="1"/>
      <c r="C806" s="1"/>
      <c r="D806" s="1"/>
      <c r="E806" s="2"/>
      <c r="F806" s="2"/>
      <c r="G806" s="2"/>
      <c r="H806" s="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8" x14ac:dyDescent="0.5">
      <c r="A807" s="3"/>
      <c r="B807" s="1"/>
      <c r="C807" s="1"/>
      <c r="D807" s="1"/>
      <c r="E807" s="2"/>
      <c r="F807" s="2"/>
      <c r="G807" s="2"/>
      <c r="H807" s="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8" x14ac:dyDescent="0.5">
      <c r="A808" s="3"/>
      <c r="B808" s="1"/>
      <c r="C808" s="1"/>
      <c r="D808" s="1"/>
      <c r="E808" s="2"/>
      <c r="F808" s="2"/>
      <c r="G808" s="2"/>
      <c r="H808" s="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8" x14ac:dyDescent="0.5">
      <c r="A809" s="3"/>
      <c r="B809" s="1"/>
      <c r="C809" s="1"/>
      <c r="D809" s="1"/>
      <c r="E809" s="2"/>
      <c r="F809" s="2"/>
      <c r="G809" s="2"/>
      <c r="H809" s="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8" x14ac:dyDescent="0.5">
      <c r="A810" s="3"/>
      <c r="B810" s="1"/>
      <c r="C810" s="1"/>
      <c r="D810" s="1"/>
      <c r="E810" s="2"/>
      <c r="F810" s="2"/>
      <c r="G810" s="2"/>
      <c r="H810" s="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8" x14ac:dyDescent="0.5">
      <c r="A811" s="3"/>
      <c r="B811" s="1"/>
      <c r="C811" s="1"/>
      <c r="D811" s="1"/>
      <c r="E811" s="2"/>
      <c r="F811" s="2"/>
      <c r="G811" s="2"/>
      <c r="H811" s="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8" x14ac:dyDescent="0.5">
      <c r="A812" s="3"/>
      <c r="B812" s="1"/>
      <c r="C812" s="1"/>
      <c r="D812" s="1"/>
      <c r="E812" s="2"/>
      <c r="F812" s="2"/>
      <c r="G812" s="2"/>
      <c r="H812" s="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8" x14ac:dyDescent="0.5">
      <c r="A813" s="3"/>
      <c r="B813" s="1"/>
      <c r="C813" s="1"/>
      <c r="D813" s="1"/>
      <c r="E813" s="2"/>
      <c r="F813" s="2"/>
      <c r="G813" s="2"/>
      <c r="H813" s="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8" x14ac:dyDescent="0.5">
      <c r="A814" s="3"/>
      <c r="B814" s="1"/>
      <c r="C814" s="1"/>
      <c r="D814" s="1"/>
      <c r="E814" s="2"/>
      <c r="F814" s="2"/>
      <c r="G814" s="2"/>
      <c r="H814" s="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8" x14ac:dyDescent="0.5">
      <c r="A815" s="3"/>
      <c r="B815" s="1"/>
      <c r="C815" s="1"/>
      <c r="D815" s="1"/>
      <c r="E815" s="2"/>
      <c r="F815" s="2"/>
      <c r="G815" s="2"/>
      <c r="H815" s="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8" x14ac:dyDescent="0.5">
      <c r="A816" s="3"/>
      <c r="B816" s="1"/>
      <c r="C816" s="1"/>
      <c r="D816" s="1"/>
      <c r="E816" s="2"/>
      <c r="F816" s="2"/>
      <c r="G816" s="2"/>
      <c r="H816" s="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8" x14ac:dyDescent="0.5">
      <c r="A817" s="3"/>
      <c r="B817" s="1"/>
      <c r="C817" s="1"/>
      <c r="D817" s="1"/>
      <c r="E817" s="2"/>
      <c r="F817" s="2"/>
      <c r="G817" s="2"/>
      <c r="H817" s="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8" x14ac:dyDescent="0.5">
      <c r="A818" s="3"/>
      <c r="B818" s="1"/>
      <c r="C818" s="1"/>
      <c r="D818" s="1"/>
      <c r="E818" s="2"/>
      <c r="F818" s="2"/>
      <c r="G818" s="2"/>
      <c r="H818" s="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8" x14ac:dyDescent="0.5">
      <c r="A819" s="3"/>
      <c r="B819" s="1"/>
      <c r="C819" s="1"/>
      <c r="D819" s="1"/>
      <c r="E819" s="2"/>
      <c r="F819" s="2"/>
      <c r="G819" s="2"/>
      <c r="H819" s="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8" x14ac:dyDescent="0.5">
      <c r="A820" s="3"/>
      <c r="B820" s="1"/>
      <c r="C820" s="1"/>
      <c r="D820" s="1"/>
      <c r="E820" s="2"/>
      <c r="F820" s="2"/>
      <c r="G820" s="2"/>
      <c r="H820" s="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8" x14ac:dyDescent="0.5">
      <c r="A821" s="3"/>
      <c r="B821" s="1"/>
      <c r="C821" s="1"/>
      <c r="D821" s="1"/>
      <c r="E821" s="2"/>
      <c r="F821" s="2"/>
      <c r="G821" s="2"/>
      <c r="H821" s="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8" x14ac:dyDescent="0.5">
      <c r="A822" s="3"/>
      <c r="B822" s="1"/>
      <c r="C822" s="1"/>
      <c r="D822" s="1"/>
      <c r="E822" s="2"/>
      <c r="F822" s="2"/>
      <c r="G822" s="2"/>
      <c r="H822" s="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8" x14ac:dyDescent="0.5">
      <c r="A823" s="3"/>
      <c r="B823" s="1"/>
      <c r="C823" s="1"/>
      <c r="D823" s="1"/>
      <c r="E823" s="2"/>
      <c r="F823" s="2"/>
      <c r="G823" s="2"/>
      <c r="H823" s="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8" x14ac:dyDescent="0.5">
      <c r="A824" s="3"/>
      <c r="B824" s="1"/>
      <c r="C824" s="1"/>
      <c r="D824" s="1"/>
      <c r="E824" s="2"/>
      <c r="F824" s="2"/>
      <c r="G824" s="2"/>
      <c r="H824" s="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8" x14ac:dyDescent="0.5">
      <c r="A825" s="3"/>
      <c r="B825" s="1"/>
      <c r="C825" s="1"/>
      <c r="D825" s="1"/>
      <c r="E825" s="2"/>
      <c r="F825" s="2"/>
      <c r="G825" s="2"/>
      <c r="H825" s="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8" x14ac:dyDescent="0.5">
      <c r="A826" s="3"/>
      <c r="B826" s="1"/>
      <c r="C826" s="1"/>
      <c r="D826" s="1"/>
      <c r="E826" s="2"/>
      <c r="F826" s="2"/>
      <c r="G826" s="2"/>
      <c r="H826" s="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8" x14ac:dyDescent="0.5">
      <c r="A827" s="3"/>
      <c r="B827" s="1"/>
      <c r="C827" s="1"/>
      <c r="D827" s="1"/>
      <c r="E827" s="2"/>
      <c r="F827" s="2"/>
      <c r="G827" s="2"/>
      <c r="H827" s="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8" x14ac:dyDescent="0.5">
      <c r="A828" s="3"/>
      <c r="B828" s="1"/>
      <c r="C828" s="1"/>
      <c r="D828" s="1"/>
      <c r="E828" s="2"/>
      <c r="F828" s="2"/>
      <c r="G828" s="2"/>
      <c r="H828" s="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8" x14ac:dyDescent="0.5">
      <c r="A829" s="3"/>
      <c r="B829" s="1"/>
      <c r="C829" s="1"/>
      <c r="D829" s="1"/>
      <c r="E829" s="2"/>
      <c r="F829" s="2"/>
      <c r="G829" s="2"/>
      <c r="H829" s="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8" x14ac:dyDescent="0.5">
      <c r="A830" s="3"/>
      <c r="B830" s="1"/>
      <c r="C830" s="1"/>
      <c r="D830" s="1"/>
      <c r="E830" s="2"/>
      <c r="F830" s="2"/>
      <c r="G830" s="2"/>
      <c r="H830" s="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8" x14ac:dyDescent="0.5">
      <c r="A831" s="3"/>
      <c r="B831" s="1"/>
      <c r="C831" s="1"/>
      <c r="D831" s="1"/>
      <c r="E831" s="2"/>
      <c r="F831" s="2"/>
      <c r="G831" s="2"/>
      <c r="H831" s="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8" x14ac:dyDescent="0.5">
      <c r="A832" s="3"/>
      <c r="B832" s="1"/>
      <c r="C832" s="1"/>
      <c r="D832" s="1"/>
      <c r="E832" s="2"/>
      <c r="F832" s="2"/>
      <c r="G832" s="2"/>
      <c r="H832" s="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8" x14ac:dyDescent="0.5">
      <c r="A833" s="3"/>
      <c r="B833" s="1"/>
      <c r="C833" s="1"/>
      <c r="D833" s="1"/>
      <c r="E833" s="2"/>
      <c r="F833" s="2"/>
      <c r="G833" s="2"/>
      <c r="H833" s="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8" x14ac:dyDescent="0.5">
      <c r="A834" s="3"/>
      <c r="B834" s="1"/>
      <c r="C834" s="1"/>
      <c r="D834" s="1"/>
      <c r="E834" s="2"/>
      <c r="F834" s="2"/>
      <c r="G834" s="2"/>
      <c r="H834" s="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8" x14ac:dyDescent="0.5">
      <c r="A835" s="3"/>
      <c r="B835" s="1"/>
      <c r="C835" s="1"/>
      <c r="D835" s="1"/>
      <c r="E835" s="2"/>
      <c r="F835" s="2"/>
      <c r="G835" s="2"/>
      <c r="H835" s="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8" x14ac:dyDescent="0.5">
      <c r="A836" s="3"/>
      <c r="B836" s="1"/>
      <c r="C836" s="1"/>
      <c r="D836" s="1"/>
      <c r="E836" s="2"/>
      <c r="F836" s="2"/>
      <c r="G836" s="2"/>
      <c r="H836" s="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8" x14ac:dyDescent="0.5">
      <c r="A837" s="3"/>
      <c r="B837" s="1"/>
      <c r="C837" s="1"/>
      <c r="D837" s="1"/>
      <c r="E837" s="2"/>
      <c r="F837" s="2"/>
      <c r="G837" s="2"/>
      <c r="H837" s="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8" x14ac:dyDescent="0.5">
      <c r="A838" s="3"/>
      <c r="B838" s="1"/>
      <c r="C838" s="1"/>
      <c r="D838" s="1"/>
      <c r="E838" s="2"/>
      <c r="F838" s="2"/>
      <c r="G838" s="2"/>
      <c r="H838" s="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8" x14ac:dyDescent="0.5">
      <c r="A839" s="3"/>
      <c r="B839" s="1"/>
      <c r="C839" s="1"/>
      <c r="D839" s="1"/>
      <c r="E839" s="2"/>
      <c r="F839" s="2"/>
      <c r="G839" s="2"/>
      <c r="H839" s="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8" x14ac:dyDescent="0.5">
      <c r="A840" s="3"/>
      <c r="B840" s="1"/>
      <c r="C840" s="1"/>
      <c r="D840" s="1"/>
      <c r="E840" s="2"/>
      <c r="F840" s="2"/>
      <c r="G840" s="2"/>
      <c r="H840" s="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8" x14ac:dyDescent="0.5">
      <c r="A841" s="3"/>
      <c r="B841" s="1"/>
      <c r="C841" s="1"/>
      <c r="D841" s="1"/>
      <c r="E841" s="2"/>
      <c r="F841" s="2"/>
      <c r="G841" s="2"/>
      <c r="H841" s="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8" x14ac:dyDescent="0.5">
      <c r="A842" s="3"/>
      <c r="B842" s="1"/>
      <c r="C842" s="1"/>
      <c r="D842" s="1"/>
      <c r="E842" s="2"/>
      <c r="F842" s="2"/>
      <c r="G842" s="2"/>
      <c r="H842" s="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8" x14ac:dyDescent="0.5">
      <c r="A843" s="3"/>
      <c r="B843" s="1"/>
      <c r="C843" s="1"/>
      <c r="D843" s="1"/>
      <c r="E843" s="2"/>
      <c r="F843" s="2"/>
      <c r="G843" s="2"/>
      <c r="H843" s="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8" x14ac:dyDescent="0.5">
      <c r="A844" s="3"/>
      <c r="B844" s="1"/>
      <c r="C844" s="1"/>
      <c r="D844" s="1"/>
      <c r="E844" s="2"/>
      <c r="F844" s="2"/>
      <c r="G844" s="2"/>
      <c r="H844" s="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8" x14ac:dyDescent="0.5">
      <c r="A845" s="3"/>
      <c r="B845" s="1"/>
      <c r="C845" s="1"/>
      <c r="D845" s="1"/>
      <c r="E845" s="2"/>
      <c r="F845" s="2"/>
      <c r="G845" s="2"/>
      <c r="H845" s="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8" x14ac:dyDescent="0.5">
      <c r="A846" s="3"/>
      <c r="B846" s="1"/>
      <c r="C846" s="1"/>
      <c r="D846" s="1"/>
      <c r="E846" s="2"/>
      <c r="F846" s="2"/>
      <c r="G846" s="2"/>
      <c r="H846" s="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8" x14ac:dyDescent="0.5">
      <c r="A847" s="3"/>
      <c r="B847" s="1"/>
      <c r="C847" s="1"/>
      <c r="D847" s="1"/>
      <c r="E847" s="2"/>
      <c r="F847" s="2"/>
      <c r="G847" s="2"/>
      <c r="H847" s="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8" x14ac:dyDescent="0.5">
      <c r="A848" s="3"/>
      <c r="B848" s="1"/>
      <c r="C848" s="1"/>
      <c r="D848" s="1"/>
      <c r="E848" s="2"/>
      <c r="F848" s="2"/>
      <c r="G848" s="2"/>
      <c r="H848" s="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8" x14ac:dyDescent="0.5">
      <c r="A849" s="3"/>
      <c r="B849" s="1"/>
      <c r="C849" s="1"/>
      <c r="D849" s="1"/>
      <c r="E849" s="2"/>
      <c r="F849" s="2"/>
      <c r="G849" s="2"/>
      <c r="H849" s="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8" x14ac:dyDescent="0.5">
      <c r="A850" s="3"/>
      <c r="B850" s="1"/>
      <c r="C850" s="1"/>
      <c r="D850" s="1"/>
      <c r="E850" s="2"/>
      <c r="F850" s="2"/>
      <c r="G850" s="2"/>
      <c r="H850" s="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8" x14ac:dyDescent="0.5">
      <c r="A851" s="3"/>
      <c r="B851" s="1"/>
      <c r="C851" s="1"/>
      <c r="D851" s="1"/>
      <c r="E851" s="2"/>
      <c r="F851" s="2"/>
      <c r="G851" s="2"/>
      <c r="H851" s="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8" x14ac:dyDescent="0.5">
      <c r="A852" s="3"/>
      <c r="B852" s="1"/>
      <c r="C852" s="1"/>
      <c r="D852" s="1"/>
      <c r="E852" s="2"/>
      <c r="F852" s="2"/>
      <c r="G852" s="2"/>
      <c r="H852" s="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8" x14ac:dyDescent="0.5">
      <c r="A853" s="3"/>
      <c r="B853" s="1"/>
      <c r="C853" s="1"/>
      <c r="D853" s="1"/>
      <c r="E853" s="2"/>
      <c r="F853" s="2"/>
      <c r="G853" s="2"/>
      <c r="H853" s="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8" x14ac:dyDescent="0.5">
      <c r="A854" s="3"/>
      <c r="B854" s="1"/>
      <c r="C854" s="1"/>
      <c r="D854" s="1"/>
      <c r="E854" s="2"/>
      <c r="F854" s="2"/>
      <c r="G854" s="2"/>
      <c r="H854" s="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8" x14ac:dyDescent="0.5">
      <c r="A855" s="3"/>
      <c r="B855" s="1"/>
      <c r="C855" s="1"/>
      <c r="D855" s="1"/>
      <c r="E855" s="2"/>
      <c r="F855" s="2"/>
      <c r="G855" s="2"/>
      <c r="H855" s="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8" x14ac:dyDescent="0.5">
      <c r="A856" s="3"/>
      <c r="B856" s="1"/>
      <c r="C856" s="1"/>
      <c r="D856" s="1"/>
      <c r="E856" s="2"/>
      <c r="F856" s="2"/>
      <c r="G856" s="2"/>
      <c r="H856" s="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8" x14ac:dyDescent="0.5">
      <c r="A857" s="3"/>
      <c r="B857" s="1"/>
      <c r="C857" s="1"/>
      <c r="D857" s="1"/>
      <c r="E857" s="2"/>
      <c r="F857" s="2"/>
      <c r="G857" s="2"/>
      <c r="H857" s="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8" x14ac:dyDescent="0.5">
      <c r="A858" s="3"/>
      <c r="B858" s="1"/>
      <c r="C858" s="1"/>
      <c r="D858" s="1"/>
      <c r="E858" s="2"/>
      <c r="F858" s="2"/>
      <c r="G858" s="2"/>
      <c r="H858" s="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8" x14ac:dyDescent="0.5">
      <c r="A859" s="3"/>
      <c r="B859" s="1"/>
      <c r="C859" s="1"/>
      <c r="D859" s="1"/>
      <c r="E859" s="2"/>
      <c r="F859" s="2"/>
      <c r="G859" s="2"/>
      <c r="H859" s="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8" x14ac:dyDescent="0.5">
      <c r="A860" s="3"/>
      <c r="B860" s="1"/>
      <c r="C860" s="1"/>
      <c r="D860" s="1"/>
      <c r="E860" s="2"/>
      <c r="F860" s="2"/>
      <c r="G860" s="2"/>
      <c r="H860" s="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8" x14ac:dyDescent="0.5">
      <c r="A861" s="3"/>
      <c r="B861" s="1"/>
      <c r="C861" s="1"/>
      <c r="D861" s="1"/>
      <c r="E861" s="2"/>
      <c r="F861" s="2"/>
      <c r="G861" s="2"/>
      <c r="H861" s="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8" x14ac:dyDescent="0.5">
      <c r="A862" s="3"/>
      <c r="B862" s="1"/>
      <c r="C862" s="1"/>
      <c r="D862" s="1"/>
      <c r="E862" s="2"/>
      <c r="F862" s="2"/>
      <c r="G862" s="2"/>
      <c r="H862" s="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8" x14ac:dyDescent="0.5">
      <c r="A863" s="3"/>
      <c r="B863" s="1"/>
      <c r="C863" s="1"/>
      <c r="D863" s="1"/>
      <c r="E863" s="2"/>
      <c r="F863" s="2"/>
      <c r="G863" s="2"/>
      <c r="H863" s="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8" x14ac:dyDescent="0.5">
      <c r="A864" s="3"/>
      <c r="B864" s="1"/>
      <c r="C864" s="1"/>
      <c r="D864" s="1"/>
      <c r="E864" s="2"/>
      <c r="F864" s="2"/>
      <c r="G864" s="2"/>
      <c r="H864" s="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8" x14ac:dyDescent="0.5">
      <c r="A865" s="3"/>
      <c r="B865" s="1"/>
      <c r="C865" s="1"/>
      <c r="D865" s="1"/>
      <c r="E865" s="2"/>
      <c r="F865" s="2"/>
      <c r="G865" s="2"/>
      <c r="H865" s="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8" x14ac:dyDescent="0.5">
      <c r="A866" s="3"/>
      <c r="B866" s="1"/>
      <c r="C866" s="1"/>
      <c r="D866" s="1"/>
      <c r="E866" s="2"/>
      <c r="F866" s="2"/>
      <c r="G866" s="2"/>
      <c r="H866" s="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8" x14ac:dyDescent="0.5">
      <c r="A867" s="3"/>
      <c r="B867" s="1"/>
      <c r="C867" s="1"/>
      <c r="D867" s="1"/>
      <c r="E867" s="2"/>
      <c r="F867" s="2"/>
      <c r="G867" s="2"/>
      <c r="H867" s="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8" x14ac:dyDescent="0.5">
      <c r="A868" s="3"/>
      <c r="B868" s="1"/>
      <c r="C868" s="1"/>
      <c r="D868" s="1"/>
      <c r="E868" s="2"/>
      <c r="F868" s="2"/>
      <c r="G868" s="2"/>
      <c r="H868" s="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8" x14ac:dyDescent="0.5">
      <c r="A869" s="3"/>
      <c r="B869" s="1"/>
      <c r="C869" s="1"/>
      <c r="D869" s="1"/>
      <c r="E869" s="2"/>
      <c r="F869" s="2"/>
      <c r="G869" s="2"/>
      <c r="H869" s="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8" x14ac:dyDescent="0.5">
      <c r="A870" s="3"/>
      <c r="B870" s="1"/>
      <c r="C870" s="1"/>
      <c r="D870" s="1"/>
      <c r="E870" s="2"/>
      <c r="F870" s="2"/>
      <c r="G870" s="2"/>
      <c r="H870" s="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8" x14ac:dyDescent="0.5">
      <c r="A871" s="3"/>
      <c r="B871" s="1"/>
      <c r="C871" s="1"/>
      <c r="D871" s="1"/>
      <c r="E871" s="2"/>
      <c r="F871" s="2"/>
      <c r="G871" s="2"/>
      <c r="H871" s="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8" x14ac:dyDescent="0.5">
      <c r="A872" s="3"/>
      <c r="B872" s="1"/>
      <c r="C872" s="1"/>
      <c r="D872" s="1"/>
      <c r="E872" s="2"/>
      <c r="F872" s="2"/>
      <c r="G872" s="2"/>
      <c r="H872" s="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8" x14ac:dyDescent="0.5">
      <c r="A873" s="3"/>
      <c r="B873" s="1"/>
      <c r="C873" s="1"/>
      <c r="D873" s="1"/>
      <c r="E873" s="2"/>
      <c r="F873" s="2"/>
      <c r="G873" s="2"/>
      <c r="H873" s="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8" x14ac:dyDescent="0.5">
      <c r="A874" s="3"/>
      <c r="B874" s="1"/>
      <c r="C874" s="1"/>
      <c r="D874" s="1"/>
      <c r="E874" s="2"/>
      <c r="F874" s="2"/>
      <c r="G874" s="2"/>
      <c r="H874" s="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8" x14ac:dyDescent="0.5">
      <c r="A875" s="3"/>
      <c r="B875" s="1"/>
      <c r="C875" s="1"/>
      <c r="D875" s="1"/>
      <c r="E875" s="2"/>
      <c r="F875" s="2"/>
      <c r="G875" s="2"/>
      <c r="H875" s="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8" x14ac:dyDescent="0.5">
      <c r="A876" s="3"/>
      <c r="B876" s="1"/>
      <c r="C876" s="1"/>
      <c r="D876" s="1"/>
      <c r="E876" s="2"/>
      <c r="F876" s="2"/>
      <c r="G876" s="2"/>
      <c r="H876" s="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8" x14ac:dyDescent="0.5">
      <c r="A877" s="3"/>
      <c r="B877" s="1"/>
      <c r="C877" s="1"/>
      <c r="D877" s="1"/>
      <c r="E877" s="2"/>
      <c r="F877" s="2"/>
      <c r="G877" s="2"/>
      <c r="H877" s="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8" x14ac:dyDescent="0.5">
      <c r="A878" s="3"/>
      <c r="B878" s="1"/>
      <c r="C878" s="1"/>
      <c r="D878" s="1"/>
      <c r="E878" s="2"/>
      <c r="F878" s="2"/>
      <c r="G878" s="2"/>
      <c r="H878" s="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8" x14ac:dyDescent="0.5">
      <c r="A879" s="3"/>
      <c r="B879" s="1"/>
      <c r="C879" s="1"/>
      <c r="D879" s="1"/>
      <c r="E879" s="2"/>
      <c r="F879" s="2"/>
      <c r="G879" s="2"/>
      <c r="H879" s="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8" x14ac:dyDescent="0.5">
      <c r="A880" s="3"/>
      <c r="B880" s="1"/>
      <c r="C880" s="1"/>
      <c r="D880" s="1"/>
      <c r="E880" s="2"/>
      <c r="F880" s="2"/>
      <c r="G880" s="2"/>
      <c r="H880" s="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8" x14ac:dyDescent="0.5">
      <c r="A881" s="3"/>
      <c r="B881" s="1"/>
      <c r="C881" s="1"/>
      <c r="D881" s="1"/>
      <c r="E881" s="2"/>
      <c r="F881" s="2"/>
      <c r="G881" s="2"/>
      <c r="H881" s="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8" x14ac:dyDescent="0.5">
      <c r="A882" s="3"/>
      <c r="B882" s="1"/>
      <c r="C882" s="1"/>
      <c r="D882" s="1"/>
      <c r="E882" s="2"/>
      <c r="F882" s="2"/>
      <c r="G882" s="2"/>
      <c r="H882" s="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8" x14ac:dyDescent="0.5">
      <c r="A883" s="3"/>
      <c r="B883" s="1"/>
      <c r="C883" s="1"/>
      <c r="D883" s="1"/>
      <c r="E883" s="2"/>
      <c r="F883" s="2"/>
      <c r="G883" s="2"/>
      <c r="H883" s="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8" x14ac:dyDescent="0.5">
      <c r="A884" s="3"/>
      <c r="B884" s="1"/>
      <c r="C884" s="1"/>
      <c r="D884" s="1"/>
      <c r="E884" s="2"/>
      <c r="F884" s="2"/>
      <c r="G884" s="2"/>
      <c r="H884" s="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8" x14ac:dyDescent="0.5">
      <c r="A885" s="3"/>
      <c r="B885" s="1"/>
      <c r="C885" s="1"/>
      <c r="D885" s="1"/>
      <c r="E885" s="2"/>
      <c r="F885" s="2"/>
      <c r="G885" s="2"/>
      <c r="H885" s="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8" x14ac:dyDescent="0.5">
      <c r="A886" s="3"/>
      <c r="B886" s="1"/>
      <c r="C886" s="1"/>
      <c r="D886" s="1"/>
      <c r="E886" s="2"/>
      <c r="F886" s="2"/>
      <c r="G886" s="2"/>
      <c r="H886" s="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8" x14ac:dyDescent="0.5">
      <c r="A887" s="3"/>
      <c r="B887" s="1"/>
      <c r="C887" s="1"/>
      <c r="D887" s="1"/>
      <c r="E887" s="2"/>
      <c r="F887" s="2"/>
      <c r="G887" s="2"/>
      <c r="H887" s="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8" x14ac:dyDescent="0.5">
      <c r="A888" s="3"/>
      <c r="B888" s="1"/>
      <c r="C888" s="1"/>
      <c r="D888" s="1"/>
      <c r="E888" s="2"/>
      <c r="F888" s="2"/>
      <c r="G888" s="2"/>
      <c r="H888" s="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8" x14ac:dyDescent="0.5">
      <c r="A889" s="3"/>
      <c r="B889" s="1"/>
      <c r="C889" s="1"/>
      <c r="D889" s="1"/>
      <c r="E889" s="2"/>
      <c r="F889" s="2"/>
      <c r="G889" s="2"/>
      <c r="H889" s="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8" x14ac:dyDescent="0.5">
      <c r="A890" s="3"/>
      <c r="B890" s="1"/>
      <c r="C890" s="1"/>
      <c r="D890" s="1"/>
      <c r="E890" s="2"/>
      <c r="F890" s="2"/>
      <c r="G890" s="2"/>
      <c r="H890" s="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8" x14ac:dyDescent="0.5">
      <c r="A891" s="3"/>
      <c r="B891" s="1"/>
      <c r="C891" s="1"/>
      <c r="D891" s="1"/>
      <c r="E891" s="2"/>
      <c r="F891" s="2"/>
      <c r="G891" s="2"/>
      <c r="H891" s="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8" x14ac:dyDescent="0.5">
      <c r="A892" s="3"/>
      <c r="B892" s="1"/>
      <c r="C892" s="1"/>
      <c r="D892" s="1"/>
      <c r="E892" s="2"/>
      <c r="F892" s="2"/>
      <c r="G892" s="2"/>
      <c r="H892" s="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8" x14ac:dyDescent="0.5">
      <c r="A893" s="3"/>
      <c r="B893" s="1"/>
      <c r="C893" s="1"/>
      <c r="D893" s="1"/>
      <c r="E893" s="2"/>
      <c r="F893" s="2"/>
      <c r="G893" s="2"/>
      <c r="H893" s="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8" x14ac:dyDescent="0.5">
      <c r="A894" s="3"/>
      <c r="B894" s="1"/>
      <c r="C894" s="1"/>
      <c r="D894" s="1"/>
      <c r="E894" s="2"/>
      <c r="F894" s="2"/>
      <c r="G894" s="2"/>
      <c r="H894" s="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8" x14ac:dyDescent="0.5">
      <c r="A895" s="3"/>
      <c r="B895" s="1"/>
      <c r="C895" s="1"/>
      <c r="D895" s="1"/>
      <c r="E895" s="2"/>
      <c r="F895" s="2"/>
      <c r="G895" s="2"/>
      <c r="H895" s="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8" x14ac:dyDescent="0.5">
      <c r="A896" s="3"/>
      <c r="B896" s="1"/>
      <c r="C896" s="1"/>
      <c r="D896" s="1"/>
      <c r="E896" s="2"/>
      <c r="F896" s="2"/>
      <c r="G896" s="2"/>
      <c r="H896" s="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8" x14ac:dyDescent="0.5">
      <c r="A897" s="3"/>
      <c r="B897" s="1"/>
      <c r="C897" s="1"/>
      <c r="D897" s="1"/>
      <c r="E897" s="2"/>
      <c r="F897" s="2"/>
      <c r="G897" s="2"/>
      <c r="H897" s="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8" x14ac:dyDescent="0.5">
      <c r="A898" s="3"/>
      <c r="B898" s="1"/>
      <c r="C898" s="1"/>
      <c r="D898" s="1"/>
      <c r="E898" s="2"/>
      <c r="F898" s="2"/>
      <c r="G898" s="2"/>
      <c r="H898" s="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8" x14ac:dyDescent="0.5">
      <c r="A899" s="3"/>
      <c r="B899" s="1"/>
      <c r="C899" s="1"/>
      <c r="D899" s="1"/>
      <c r="E899" s="2"/>
      <c r="F899" s="2"/>
      <c r="G899" s="2"/>
      <c r="H899" s="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8" x14ac:dyDescent="0.5">
      <c r="A900" s="3"/>
      <c r="B900" s="1"/>
      <c r="C900" s="1"/>
      <c r="D900" s="1"/>
      <c r="E900" s="2"/>
      <c r="F900" s="2"/>
      <c r="G900" s="2"/>
      <c r="H900" s="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8" x14ac:dyDescent="0.5">
      <c r="A901" s="3"/>
      <c r="B901" s="1"/>
      <c r="C901" s="1"/>
      <c r="D901" s="1"/>
      <c r="E901" s="2"/>
      <c r="F901" s="2"/>
      <c r="G901" s="2"/>
      <c r="H901" s="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8" x14ac:dyDescent="0.5">
      <c r="A902" s="3"/>
      <c r="B902" s="1"/>
      <c r="C902" s="1"/>
      <c r="D902" s="1"/>
      <c r="E902" s="2"/>
      <c r="F902" s="2"/>
      <c r="G902" s="2"/>
      <c r="H902" s="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8" x14ac:dyDescent="0.5">
      <c r="A903" s="3"/>
      <c r="B903" s="1"/>
      <c r="C903" s="1"/>
      <c r="D903" s="1"/>
      <c r="E903" s="2"/>
      <c r="F903" s="2"/>
      <c r="G903" s="2"/>
      <c r="H903" s="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8" x14ac:dyDescent="0.5">
      <c r="A904" s="3"/>
      <c r="B904" s="1"/>
      <c r="C904" s="1"/>
      <c r="D904" s="1"/>
      <c r="E904" s="2"/>
      <c r="F904" s="2"/>
      <c r="G904" s="2"/>
      <c r="H904" s="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8" x14ac:dyDescent="0.5">
      <c r="A905" s="3"/>
      <c r="B905" s="1"/>
      <c r="C905" s="1"/>
      <c r="D905" s="1"/>
      <c r="E905" s="2"/>
      <c r="F905" s="2"/>
      <c r="G905" s="2"/>
      <c r="H905" s="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8" x14ac:dyDescent="0.5">
      <c r="A906" s="3"/>
      <c r="B906" s="1"/>
      <c r="C906" s="1"/>
      <c r="D906" s="1"/>
      <c r="E906" s="2"/>
      <c r="F906" s="2"/>
      <c r="G906" s="2"/>
      <c r="H906" s="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8" x14ac:dyDescent="0.5">
      <c r="A907" s="3"/>
      <c r="B907" s="1"/>
      <c r="C907" s="1"/>
      <c r="D907" s="1"/>
      <c r="E907" s="2"/>
      <c r="F907" s="2"/>
      <c r="G907" s="2"/>
      <c r="H907" s="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8" x14ac:dyDescent="0.5">
      <c r="A908" s="3"/>
      <c r="B908" s="1"/>
      <c r="C908" s="1"/>
      <c r="D908" s="1"/>
      <c r="E908" s="2"/>
      <c r="F908" s="2"/>
      <c r="G908" s="2"/>
      <c r="H908" s="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8" x14ac:dyDescent="0.5">
      <c r="A909" s="3"/>
      <c r="B909" s="1"/>
      <c r="C909" s="1"/>
      <c r="D909" s="1"/>
      <c r="E909" s="2"/>
      <c r="F909" s="2"/>
      <c r="G909" s="2"/>
      <c r="H909" s="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8" x14ac:dyDescent="0.5">
      <c r="A910" s="3"/>
      <c r="B910" s="1"/>
      <c r="C910" s="1"/>
      <c r="D910" s="1"/>
      <c r="E910" s="2"/>
      <c r="F910" s="2"/>
      <c r="G910" s="2"/>
      <c r="H910" s="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8" x14ac:dyDescent="0.5">
      <c r="A911" s="3"/>
      <c r="B911" s="1"/>
      <c r="C911" s="1"/>
      <c r="D911" s="1"/>
      <c r="E911" s="2"/>
      <c r="F911" s="2"/>
      <c r="G911" s="2"/>
      <c r="H911" s="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8" x14ac:dyDescent="0.5">
      <c r="A912" s="3"/>
      <c r="B912" s="1"/>
      <c r="C912" s="1"/>
      <c r="D912" s="1"/>
      <c r="E912" s="2"/>
      <c r="F912" s="2"/>
      <c r="G912" s="2"/>
      <c r="H912" s="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8" x14ac:dyDescent="0.5">
      <c r="A913" s="3"/>
      <c r="B913" s="1"/>
      <c r="C913" s="1"/>
      <c r="D913" s="1"/>
      <c r="E913" s="2"/>
      <c r="F913" s="2"/>
      <c r="G913" s="2"/>
      <c r="H913" s="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8" x14ac:dyDescent="0.5">
      <c r="A914" s="3"/>
      <c r="B914" s="1"/>
      <c r="C914" s="1"/>
      <c r="D914" s="1"/>
      <c r="E914" s="2"/>
      <c r="F914" s="2"/>
      <c r="G914" s="2"/>
      <c r="H914" s="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8" x14ac:dyDescent="0.5">
      <c r="A915" s="3"/>
      <c r="B915" s="1"/>
      <c r="C915" s="1"/>
      <c r="D915" s="1"/>
      <c r="E915" s="2"/>
      <c r="F915" s="2"/>
      <c r="G915" s="2"/>
      <c r="H915" s="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8" x14ac:dyDescent="0.5">
      <c r="A916" s="3"/>
      <c r="B916" s="1"/>
      <c r="C916" s="1"/>
      <c r="D916" s="1"/>
      <c r="E916" s="2"/>
      <c r="F916" s="2"/>
      <c r="G916" s="2"/>
      <c r="H916" s="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8" x14ac:dyDescent="0.5">
      <c r="A917" s="3"/>
      <c r="B917" s="1"/>
      <c r="C917" s="1"/>
      <c r="D917" s="1"/>
      <c r="E917" s="2"/>
      <c r="F917" s="2"/>
      <c r="G917" s="2"/>
      <c r="H917" s="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8" x14ac:dyDescent="0.5">
      <c r="A918" s="3"/>
      <c r="B918" s="1"/>
      <c r="C918" s="1"/>
      <c r="D918" s="1"/>
      <c r="E918" s="2"/>
      <c r="F918" s="2"/>
      <c r="G918" s="2"/>
      <c r="H918" s="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8" x14ac:dyDescent="0.5">
      <c r="A919" s="3"/>
      <c r="B919" s="1"/>
      <c r="C919" s="1"/>
      <c r="D919" s="1"/>
      <c r="E919" s="2"/>
      <c r="F919" s="2"/>
      <c r="G919" s="2"/>
      <c r="H919" s="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8" x14ac:dyDescent="0.5">
      <c r="A920" s="3"/>
      <c r="B920" s="1"/>
      <c r="C920" s="1"/>
      <c r="D920" s="1"/>
      <c r="E920" s="2"/>
      <c r="F920" s="2"/>
      <c r="G920" s="2"/>
      <c r="H920" s="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8" x14ac:dyDescent="0.5">
      <c r="A921" s="3"/>
      <c r="B921" s="1"/>
      <c r="C921" s="1"/>
      <c r="D921" s="1"/>
      <c r="E921" s="2"/>
      <c r="F921" s="2"/>
      <c r="G921" s="2"/>
      <c r="H921" s="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8" x14ac:dyDescent="0.5">
      <c r="A922" s="3"/>
      <c r="B922" s="1"/>
      <c r="C922" s="1"/>
      <c r="D922" s="1"/>
      <c r="E922" s="2"/>
      <c r="F922" s="2"/>
      <c r="G922" s="2"/>
      <c r="H922" s="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8" x14ac:dyDescent="0.5">
      <c r="A923" s="3"/>
      <c r="B923" s="1"/>
      <c r="C923" s="1"/>
      <c r="D923" s="1"/>
      <c r="E923" s="2"/>
      <c r="F923" s="2"/>
      <c r="G923" s="2"/>
      <c r="H923" s="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8" x14ac:dyDescent="0.5">
      <c r="A924" s="3"/>
      <c r="B924" s="1"/>
      <c r="C924" s="1"/>
      <c r="D924" s="1"/>
      <c r="E924" s="2"/>
      <c r="F924" s="2"/>
      <c r="G924" s="2"/>
      <c r="H924" s="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8" x14ac:dyDescent="0.5">
      <c r="A925" s="3"/>
      <c r="B925" s="1"/>
      <c r="C925" s="1"/>
      <c r="D925" s="1"/>
      <c r="E925" s="2"/>
      <c r="F925" s="2"/>
      <c r="G925" s="2"/>
      <c r="H925" s="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8" x14ac:dyDescent="0.5">
      <c r="A926" s="3"/>
      <c r="B926" s="1"/>
      <c r="C926" s="1"/>
      <c r="D926" s="1"/>
      <c r="E926" s="2"/>
      <c r="F926" s="2"/>
      <c r="G926" s="2"/>
      <c r="H926" s="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8" x14ac:dyDescent="0.5">
      <c r="A927" s="3"/>
      <c r="B927" s="1"/>
      <c r="C927" s="1"/>
      <c r="D927" s="1"/>
      <c r="E927" s="2"/>
      <c r="F927" s="2"/>
      <c r="G927" s="2"/>
      <c r="H927" s="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8" x14ac:dyDescent="0.5">
      <c r="A928" s="3"/>
      <c r="B928" s="1"/>
      <c r="C928" s="1"/>
      <c r="D928" s="1"/>
      <c r="E928" s="2"/>
      <c r="F928" s="2"/>
      <c r="G928" s="2"/>
      <c r="H928" s="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8" x14ac:dyDescent="0.5">
      <c r="A929" s="3"/>
      <c r="B929" s="1"/>
      <c r="C929" s="1"/>
      <c r="D929" s="1"/>
      <c r="E929" s="2"/>
      <c r="F929" s="2"/>
      <c r="G929" s="2"/>
      <c r="H929" s="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8" x14ac:dyDescent="0.5">
      <c r="A930" s="3"/>
      <c r="B930" s="1"/>
      <c r="C930" s="1"/>
      <c r="D930" s="1"/>
      <c r="E930" s="2"/>
      <c r="F930" s="2"/>
      <c r="G930" s="2"/>
      <c r="H930" s="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8" x14ac:dyDescent="0.5">
      <c r="A931" s="3"/>
      <c r="B931" s="1"/>
      <c r="C931" s="1"/>
      <c r="D931" s="1"/>
      <c r="E931" s="2"/>
      <c r="F931" s="2"/>
      <c r="G931" s="2"/>
      <c r="H931" s="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8" x14ac:dyDescent="0.5">
      <c r="A932" s="3"/>
      <c r="B932" s="1"/>
      <c r="C932" s="1"/>
      <c r="D932" s="1"/>
      <c r="E932" s="2"/>
      <c r="F932" s="2"/>
      <c r="G932" s="2"/>
      <c r="H932" s="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8" x14ac:dyDescent="0.5">
      <c r="A933" s="3"/>
      <c r="B933" s="1"/>
      <c r="C933" s="1"/>
      <c r="D933" s="1"/>
      <c r="E933" s="2"/>
      <c r="F933" s="2"/>
      <c r="G933" s="2"/>
      <c r="H933" s="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8" x14ac:dyDescent="0.5">
      <c r="A934" s="3"/>
      <c r="B934" s="1"/>
      <c r="C934" s="1"/>
      <c r="D934" s="1"/>
      <c r="E934" s="2"/>
      <c r="F934" s="2"/>
      <c r="G934" s="2"/>
      <c r="H934" s="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8" x14ac:dyDescent="0.5">
      <c r="A935" s="3"/>
      <c r="B935" s="1"/>
      <c r="C935" s="1"/>
      <c r="D935" s="1"/>
      <c r="E935" s="2"/>
      <c r="F935" s="2"/>
      <c r="G935" s="2"/>
      <c r="H935" s="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8" x14ac:dyDescent="0.5">
      <c r="A936" s="3"/>
      <c r="B936" s="1"/>
      <c r="C936" s="1"/>
      <c r="D936" s="1"/>
      <c r="E936" s="2"/>
      <c r="F936" s="2"/>
      <c r="G936" s="2"/>
      <c r="H936" s="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8" x14ac:dyDescent="0.5">
      <c r="A937" s="3"/>
      <c r="B937" s="1"/>
      <c r="C937" s="1"/>
      <c r="D937" s="1"/>
      <c r="E937" s="2"/>
      <c r="F937" s="2"/>
      <c r="G937" s="2"/>
      <c r="H937" s="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8" x14ac:dyDescent="0.5">
      <c r="A938" s="3"/>
      <c r="B938" s="1"/>
      <c r="C938" s="1"/>
      <c r="D938" s="1"/>
      <c r="E938" s="2"/>
      <c r="F938" s="2"/>
      <c r="G938" s="2"/>
      <c r="H938" s="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8" x14ac:dyDescent="0.5">
      <c r="A939" s="3"/>
      <c r="B939" s="1"/>
      <c r="C939" s="1"/>
      <c r="D939" s="1"/>
      <c r="E939" s="2"/>
      <c r="F939" s="2"/>
      <c r="G939" s="2"/>
      <c r="H939" s="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8" x14ac:dyDescent="0.5">
      <c r="A940" s="3"/>
      <c r="B940" s="1"/>
      <c r="C940" s="1"/>
      <c r="D940" s="1"/>
      <c r="E940" s="2"/>
      <c r="F940" s="2"/>
      <c r="G940" s="2"/>
      <c r="H940" s="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8" x14ac:dyDescent="0.5">
      <c r="A941" s="3"/>
      <c r="B941" s="1"/>
      <c r="C941" s="1"/>
      <c r="D941" s="1"/>
      <c r="E941" s="2"/>
      <c r="F941" s="2"/>
      <c r="G941" s="2"/>
      <c r="H941" s="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8" x14ac:dyDescent="0.5">
      <c r="A942" s="3"/>
      <c r="B942" s="1"/>
      <c r="C942" s="1"/>
      <c r="D942" s="1"/>
      <c r="E942" s="2"/>
      <c r="F942" s="2"/>
      <c r="G942" s="2"/>
      <c r="H942" s="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8" x14ac:dyDescent="0.5">
      <c r="A943" s="3"/>
      <c r="B943" s="1"/>
      <c r="C943" s="1"/>
      <c r="D943" s="1"/>
      <c r="E943" s="2"/>
      <c r="F943" s="2"/>
      <c r="G943" s="2"/>
      <c r="H943" s="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8" x14ac:dyDescent="0.5">
      <c r="A944" s="3"/>
      <c r="B944" s="1"/>
      <c r="C944" s="1"/>
      <c r="D944" s="1"/>
      <c r="E944" s="2"/>
      <c r="F944" s="2"/>
      <c r="G944" s="2"/>
      <c r="H944" s="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8" x14ac:dyDescent="0.5">
      <c r="A945" s="3"/>
      <c r="B945" s="1"/>
      <c r="C945" s="1"/>
      <c r="D945" s="1"/>
      <c r="E945" s="2"/>
      <c r="F945" s="2"/>
      <c r="G945" s="2"/>
      <c r="H945" s="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8" x14ac:dyDescent="0.5">
      <c r="A946" s="3"/>
      <c r="B946" s="1"/>
      <c r="C946" s="1"/>
      <c r="D946" s="1"/>
      <c r="E946" s="2"/>
      <c r="F946" s="2"/>
      <c r="G946" s="2"/>
      <c r="H946" s="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8" x14ac:dyDescent="0.5">
      <c r="A947" s="3"/>
      <c r="B947" s="1"/>
      <c r="C947" s="1"/>
      <c r="D947" s="1"/>
      <c r="E947" s="2"/>
      <c r="F947" s="2"/>
      <c r="G947" s="2"/>
      <c r="H947" s="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8" x14ac:dyDescent="0.5">
      <c r="A948" s="3"/>
      <c r="B948" s="1"/>
      <c r="C948" s="1"/>
      <c r="D948" s="1"/>
      <c r="E948" s="2"/>
      <c r="F948" s="2"/>
      <c r="G948" s="2"/>
      <c r="H948" s="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8" x14ac:dyDescent="0.5">
      <c r="A949" s="3"/>
      <c r="B949" s="1"/>
      <c r="C949" s="1"/>
      <c r="D949" s="1"/>
      <c r="E949" s="2"/>
      <c r="F949" s="2"/>
      <c r="G949" s="2"/>
      <c r="H949" s="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8" x14ac:dyDescent="0.5">
      <c r="A950" s="3"/>
      <c r="B950" s="1"/>
      <c r="C950" s="1"/>
      <c r="D950" s="1"/>
      <c r="E950" s="2"/>
      <c r="F950" s="2"/>
      <c r="G950" s="2"/>
      <c r="H950" s="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8" x14ac:dyDescent="0.5">
      <c r="A951" s="3"/>
      <c r="B951" s="1"/>
      <c r="C951" s="1"/>
      <c r="D951" s="1"/>
      <c r="E951" s="2"/>
      <c r="F951" s="2"/>
      <c r="G951" s="2"/>
      <c r="H951" s="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8" x14ac:dyDescent="0.5">
      <c r="A952" s="3"/>
      <c r="B952" s="1"/>
      <c r="C952" s="1"/>
      <c r="D952" s="1"/>
      <c r="E952" s="2"/>
      <c r="F952" s="2"/>
      <c r="G952" s="2"/>
      <c r="H952" s="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8" x14ac:dyDescent="0.5">
      <c r="A953" s="3"/>
      <c r="B953" s="1"/>
      <c r="C953" s="1"/>
      <c r="D953" s="1"/>
      <c r="E953" s="2"/>
      <c r="F953" s="2"/>
      <c r="G953" s="2"/>
      <c r="H953" s="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8" x14ac:dyDescent="0.5">
      <c r="A954" s="3"/>
      <c r="B954" s="1"/>
      <c r="C954" s="1"/>
      <c r="D954" s="1"/>
      <c r="E954" s="2"/>
      <c r="F954" s="2"/>
      <c r="G954" s="2"/>
      <c r="H954" s="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8" x14ac:dyDescent="0.5">
      <c r="A955" s="3"/>
      <c r="B955" s="1"/>
      <c r="C955" s="1"/>
      <c r="D955" s="1"/>
      <c r="E955" s="2"/>
      <c r="F955" s="2"/>
      <c r="G955" s="2"/>
      <c r="H955" s="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8" x14ac:dyDescent="0.5">
      <c r="A956" s="3"/>
      <c r="B956" s="1"/>
      <c r="C956" s="1"/>
      <c r="D956" s="1"/>
      <c r="E956" s="2"/>
      <c r="F956" s="2"/>
      <c r="G956" s="2"/>
      <c r="H956" s="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8" x14ac:dyDescent="0.5">
      <c r="A957" s="3"/>
      <c r="B957" s="1"/>
      <c r="C957" s="1"/>
      <c r="D957" s="1"/>
      <c r="E957" s="2"/>
      <c r="F957" s="2"/>
      <c r="G957" s="2"/>
      <c r="H957" s="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8" x14ac:dyDescent="0.5">
      <c r="A958" s="3"/>
      <c r="B958" s="1"/>
      <c r="C958" s="1"/>
      <c r="D958" s="1"/>
      <c r="E958" s="2"/>
      <c r="F958" s="2"/>
      <c r="G958" s="2"/>
      <c r="H958" s="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8" x14ac:dyDescent="0.5">
      <c r="A959" s="3"/>
      <c r="B959" s="1"/>
      <c r="C959" s="1"/>
      <c r="D959" s="1"/>
      <c r="E959" s="2"/>
      <c r="F959" s="2"/>
      <c r="G959" s="2"/>
      <c r="H959" s="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8" x14ac:dyDescent="0.5">
      <c r="A960" s="3"/>
      <c r="B960" s="1"/>
      <c r="C960" s="1"/>
      <c r="D960" s="1"/>
      <c r="E960" s="2"/>
      <c r="F960" s="2"/>
      <c r="G960" s="2"/>
      <c r="H960" s="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8" x14ac:dyDescent="0.5">
      <c r="A961" s="3"/>
      <c r="B961" s="1"/>
      <c r="C961" s="1"/>
      <c r="D961" s="1"/>
      <c r="E961" s="2"/>
      <c r="F961" s="2"/>
      <c r="G961" s="2"/>
      <c r="H961" s="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8" x14ac:dyDescent="0.5">
      <c r="A962" s="3"/>
      <c r="B962" s="1"/>
      <c r="C962" s="1"/>
      <c r="D962" s="1"/>
      <c r="E962" s="2"/>
      <c r="F962" s="2"/>
      <c r="G962" s="2"/>
      <c r="H962" s="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8" x14ac:dyDescent="0.5">
      <c r="A963" s="3"/>
      <c r="B963" s="1"/>
      <c r="C963" s="1"/>
      <c r="D963" s="1"/>
      <c r="E963" s="2"/>
      <c r="F963" s="2"/>
      <c r="G963" s="2"/>
      <c r="H963" s="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8" x14ac:dyDescent="0.5">
      <c r="A964" s="3"/>
      <c r="B964" s="1"/>
      <c r="C964" s="1"/>
      <c r="D964" s="1"/>
      <c r="E964" s="2"/>
      <c r="F964" s="2"/>
      <c r="G964" s="2"/>
      <c r="H964" s="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8" x14ac:dyDescent="0.5">
      <c r="A965" s="3"/>
      <c r="B965" s="1"/>
      <c r="C965" s="1"/>
      <c r="D965" s="1"/>
      <c r="E965" s="2"/>
      <c r="F965" s="2"/>
      <c r="G965" s="2"/>
      <c r="H965" s="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8" x14ac:dyDescent="0.5">
      <c r="A966" s="3"/>
      <c r="B966" s="1"/>
      <c r="C966" s="1"/>
      <c r="D966" s="1"/>
      <c r="E966" s="2"/>
      <c r="F966" s="2"/>
      <c r="G966" s="2"/>
      <c r="H966" s="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8" x14ac:dyDescent="0.5">
      <c r="A967" s="3"/>
      <c r="B967" s="1"/>
      <c r="C967" s="1"/>
      <c r="D967" s="1"/>
      <c r="E967" s="2"/>
      <c r="F967" s="2"/>
      <c r="G967" s="2"/>
      <c r="H967" s="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8" x14ac:dyDescent="0.5">
      <c r="A968" s="3"/>
      <c r="B968" s="1"/>
      <c r="C968" s="1"/>
      <c r="D968" s="1"/>
      <c r="E968" s="2"/>
      <c r="F968" s="2"/>
      <c r="G968" s="2"/>
      <c r="H968" s="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8" x14ac:dyDescent="0.5">
      <c r="A969" s="3"/>
      <c r="B969" s="1"/>
      <c r="C969" s="1"/>
      <c r="D969" s="1"/>
      <c r="E969" s="2"/>
      <c r="F969" s="2"/>
      <c r="G969" s="2"/>
      <c r="H969" s="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8" x14ac:dyDescent="0.5">
      <c r="A970" s="3"/>
      <c r="B970" s="1"/>
      <c r="C970" s="1"/>
      <c r="D970" s="1"/>
      <c r="E970" s="2"/>
      <c r="F970" s="2"/>
      <c r="G970" s="2"/>
      <c r="H970" s="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8" x14ac:dyDescent="0.5">
      <c r="A971" s="3"/>
      <c r="B971" s="1"/>
      <c r="C971" s="1"/>
      <c r="D971" s="1"/>
      <c r="E971" s="2"/>
      <c r="F971" s="2"/>
      <c r="G971" s="2"/>
      <c r="H971" s="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8" x14ac:dyDescent="0.5">
      <c r="A972" s="3"/>
      <c r="B972" s="1"/>
      <c r="C972" s="1"/>
      <c r="D972" s="1"/>
      <c r="E972" s="2"/>
      <c r="F972" s="2"/>
      <c r="G972" s="2"/>
      <c r="H972" s="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8" x14ac:dyDescent="0.5">
      <c r="A973" s="3"/>
      <c r="B973" s="1"/>
      <c r="C973" s="1"/>
      <c r="D973" s="1"/>
      <c r="E973" s="2"/>
      <c r="F973" s="2"/>
      <c r="G973" s="2"/>
      <c r="H973" s="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8" x14ac:dyDescent="0.5">
      <c r="A974" s="3"/>
      <c r="B974" s="1"/>
      <c r="C974" s="1"/>
      <c r="D974" s="1"/>
      <c r="E974" s="2"/>
      <c r="F974" s="2"/>
      <c r="G974" s="2"/>
      <c r="H974" s="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8" x14ac:dyDescent="0.5">
      <c r="A975" s="3"/>
      <c r="B975" s="1"/>
      <c r="C975" s="1"/>
      <c r="D975" s="1"/>
      <c r="E975" s="2"/>
      <c r="F975" s="2"/>
      <c r="G975" s="2"/>
      <c r="H975" s="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8" x14ac:dyDescent="0.5">
      <c r="A976" s="3"/>
      <c r="B976" s="1"/>
      <c r="C976" s="1"/>
      <c r="D976" s="1"/>
      <c r="E976" s="2"/>
      <c r="F976" s="2"/>
      <c r="G976" s="2"/>
      <c r="H976" s="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8" x14ac:dyDescent="0.5">
      <c r="A977" s="3"/>
      <c r="B977" s="1"/>
      <c r="C977" s="1"/>
      <c r="D977" s="1"/>
      <c r="E977" s="2"/>
      <c r="F977" s="2"/>
      <c r="G977" s="2"/>
      <c r="H977" s="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8" x14ac:dyDescent="0.5">
      <c r="A978" s="3"/>
      <c r="B978" s="1"/>
      <c r="C978" s="1"/>
      <c r="D978" s="1"/>
      <c r="E978" s="2"/>
      <c r="F978" s="2"/>
      <c r="G978" s="2"/>
      <c r="H978" s="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8" x14ac:dyDescent="0.5">
      <c r="A979" s="3"/>
      <c r="B979" s="1"/>
      <c r="C979" s="1"/>
      <c r="D979" s="1"/>
      <c r="E979" s="2"/>
      <c r="F979" s="2"/>
      <c r="G979" s="2"/>
      <c r="H979" s="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8" x14ac:dyDescent="0.5">
      <c r="A980" s="3"/>
      <c r="B980" s="1"/>
      <c r="C980" s="1"/>
      <c r="D980" s="1"/>
      <c r="E980" s="2"/>
      <c r="F980" s="2"/>
      <c r="G980" s="2"/>
      <c r="H980" s="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8" x14ac:dyDescent="0.5">
      <c r="A981" s="3"/>
      <c r="B981" s="1"/>
      <c r="C981" s="1"/>
      <c r="D981" s="1"/>
      <c r="E981" s="2"/>
      <c r="F981" s="2"/>
      <c r="G981" s="2"/>
      <c r="H981" s="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8" x14ac:dyDescent="0.5">
      <c r="A982" s="3"/>
      <c r="B982" s="1"/>
      <c r="C982" s="1"/>
      <c r="D982" s="1"/>
      <c r="E982" s="2"/>
      <c r="F982" s="2"/>
      <c r="G982" s="2"/>
      <c r="H982" s="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8" x14ac:dyDescent="0.5">
      <c r="A983" s="3"/>
      <c r="B983" s="1"/>
      <c r="C983" s="1"/>
      <c r="D983" s="1"/>
      <c r="E983" s="2"/>
      <c r="F983" s="2"/>
      <c r="G983" s="2"/>
      <c r="H983" s="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8" x14ac:dyDescent="0.5">
      <c r="A984" s="3"/>
      <c r="B984" s="1"/>
      <c r="C984" s="1"/>
      <c r="D984" s="1"/>
      <c r="E984" s="2"/>
      <c r="F984" s="2"/>
      <c r="G984" s="2"/>
      <c r="H984" s="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8" x14ac:dyDescent="0.5">
      <c r="A985" s="3"/>
      <c r="B985" s="1"/>
      <c r="C985" s="1"/>
      <c r="D985" s="1"/>
      <c r="E985" s="2"/>
      <c r="F985" s="2"/>
      <c r="G985" s="2"/>
      <c r="H985" s="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8" x14ac:dyDescent="0.5">
      <c r="A986" s="3"/>
      <c r="B986" s="1"/>
      <c r="C986" s="1"/>
      <c r="D986" s="1"/>
      <c r="E986" s="2"/>
      <c r="F986" s="2"/>
      <c r="G986" s="2"/>
      <c r="H986" s="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8" x14ac:dyDescent="0.5">
      <c r="A987" s="3"/>
      <c r="B987" s="1"/>
      <c r="C987" s="1"/>
      <c r="D987" s="1"/>
      <c r="E987" s="2"/>
      <c r="F987" s="2"/>
      <c r="G987" s="2"/>
      <c r="H987" s="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8" x14ac:dyDescent="0.5">
      <c r="A988" s="3"/>
      <c r="B988" s="1"/>
      <c r="C988" s="1"/>
      <c r="D988" s="1"/>
      <c r="E988" s="2"/>
      <c r="F988" s="2"/>
      <c r="G988" s="2"/>
      <c r="H988" s="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8" x14ac:dyDescent="0.5">
      <c r="A989" s="3"/>
      <c r="B989" s="1"/>
      <c r="C989" s="1"/>
      <c r="D989" s="1"/>
      <c r="E989" s="2"/>
      <c r="F989" s="2"/>
      <c r="G989" s="2"/>
      <c r="H989" s="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8" x14ac:dyDescent="0.5">
      <c r="A990" s="3"/>
      <c r="B990" s="1"/>
      <c r="C990" s="1"/>
      <c r="D990" s="1"/>
      <c r="E990" s="2"/>
      <c r="F990" s="2"/>
      <c r="G990" s="2"/>
      <c r="H990" s="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8" x14ac:dyDescent="0.5">
      <c r="A991" s="3"/>
      <c r="B991" s="1"/>
      <c r="C991" s="1"/>
      <c r="D991" s="1"/>
      <c r="E991" s="2"/>
      <c r="F991" s="2"/>
      <c r="G991" s="2"/>
      <c r="H991" s="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8" x14ac:dyDescent="0.5">
      <c r="A992" s="3"/>
      <c r="B992" s="1"/>
      <c r="C992" s="1"/>
      <c r="D992" s="1"/>
      <c r="E992" s="2"/>
      <c r="F992" s="2"/>
      <c r="G992" s="2"/>
      <c r="H992" s="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8" x14ac:dyDescent="0.5">
      <c r="A993" s="3"/>
      <c r="B993" s="1"/>
      <c r="C993" s="1"/>
      <c r="D993" s="1"/>
      <c r="E993" s="2"/>
      <c r="F993" s="2"/>
      <c r="G993" s="2"/>
      <c r="H993" s="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8" x14ac:dyDescent="0.5">
      <c r="A994" s="3"/>
      <c r="B994" s="1"/>
      <c r="C994" s="1"/>
      <c r="D994" s="1"/>
      <c r="E994" s="2"/>
      <c r="F994" s="2"/>
      <c r="G994" s="2"/>
      <c r="H994" s="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8" x14ac:dyDescent="0.5">
      <c r="A995" s="3"/>
      <c r="B995" s="1"/>
      <c r="C995" s="1"/>
      <c r="D995" s="1"/>
      <c r="E995" s="2"/>
      <c r="F995" s="2"/>
      <c r="G995" s="2"/>
      <c r="H995" s="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8" x14ac:dyDescent="0.5">
      <c r="A996" s="3"/>
      <c r="B996" s="1"/>
      <c r="C996" s="1"/>
      <c r="D996" s="1"/>
      <c r="E996" s="2"/>
      <c r="F996" s="2"/>
      <c r="G996" s="2"/>
      <c r="H996" s="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8" x14ac:dyDescent="0.5">
      <c r="A997" s="3"/>
      <c r="B997" s="1"/>
      <c r="C997" s="1"/>
      <c r="D997" s="1"/>
      <c r="E997" s="2"/>
      <c r="F997" s="2"/>
      <c r="G997" s="2"/>
      <c r="H997" s="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8" x14ac:dyDescent="0.5">
      <c r="A998" s="3"/>
      <c r="B998" s="1"/>
      <c r="C998" s="1"/>
      <c r="D998" s="1"/>
      <c r="E998" s="2"/>
      <c r="F998" s="2"/>
      <c r="G998" s="2"/>
      <c r="H998" s="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  <row r="999" spans="1:28" ht="18" x14ac:dyDescent="0.5">
      <c r="A999" s="3"/>
      <c r="B999" s="1"/>
      <c r="C999" s="1"/>
      <c r="D999" s="1"/>
      <c r="E999" s="2"/>
      <c r="F999" s="2"/>
      <c r="G999" s="2"/>
      <c r="H999" s="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</row>
    <row r="1000" spans="1:28" ht="18" x14ac:dyDescent="0.5">
      <c r="A1000" s="3"/>
      <c r="B1000" s="1"/>
      <c r="C1000" s="1"/>
      <c r="D1000" s="1"/>
      <c r="E1000" s="2"/>
      <c r="F1000" s="2"/>
      <c r="G1000" s="2"/>
      <c r="H1000" s="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</row>
    <row r="1001" spans="1:28" ht="18" x14ac:dyDescent="0.5">
      <c r="A1001" s="3"/>
      <c r="B1001" s="1"/>
      <c r="C1001" s="1"/>
      <c r="D1001" s="1"/>
      <c r="E1001" s="2"/>
      <c r="F1001" s="2"/>
      <c r="G1001" s="2"/>
      <c r="H1001" s="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</row>
    <row r="1002" spans="1:28" ht="18" x14ac:dyDescent="0.5">
      <c r="A1002" s="3"/>
      <c r="B1002" s="1"/>
      <c r="C1002" s="1"/>
      <c r="D1002" s="1"/>
      <c r="E1002" s="2"/>
      <c r="F1002" s="2"/>
      <c r="G1002" s="2"/>
      <c r="H1002" s="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</row>
    <row r="1003" spans="1:28" ht="18" x14ac:dyDescent="0.5">
      <c r="A1003" s="3"/>
      <c r="B1003" s="1"/>
      <c r="C1003" s="1"/>
      <c r="D1003" s="1"/>
      <c r="E1003" s="2"/>
      <c r="F1003" s="2"/>
      <c r="G1003" s="2"/>
      <c r="H1003" s="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</row>
    <row r="1004" spans="1:28" ht="18" x14ac:dyDescent="0.5">
      <c r="A1004" s="3"/>
      <c r="B1004" s="1"/>
      <c r="C1004" s="1"/>
      <c r="D1004" s="1"/>
      <c r="E1004" s="2"/>
      <c r="F1004" s="2"/>
      <c r="G1004" s="2"/>
      <c r="H1004" s="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</row>
    <row r="1005" spans="1:28" ht="18" x14ac:dyDescent="0.5">
      <c r="A1005" s="3"/>
      <c r="B1005" s="1"/>
      <c r="C1005" s="1"/>
      <c r="D1005" s="1"/>
      <c r="E1005" s="2"/>
      <c r="F1005" s="2"/>
      <c r="G1005" s="2"/>
      <c r="H1005" s="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</row>
    <row r="1006" spans="1:28" ht="18" x14ac:dyDescent="0.5">
      <c r="A1006" s="3"/>
      <c r="B1006" s="1"/>
      <c r="C1006" s="1"/>
      <c r="D1006" s="1"/>
      <c r="E1006" s="2"/>
      <c r="F1006" s="2"/>
      <c r="G1006" s="2"/>
      <c r="H1006" s="2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</row>
    <row r="1007" spans="1:28" ht="18" x14ac:dyDescent="0.5">
      <c r="A1007" s="3"/>
      <c r="B1007" s="1"/>
      <c r="C1007" s="1"/>
      <c r="D1007" s="1"/>
      <c r="E1007" s="2"/>
      <c r="F1007" s="2"/>
      <c r="G1007" s="2"/>
      <c r="H1007" s="2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</row>
  </sheetData>
  <mergeCells count="1">
    <mergeCell ref="E2:H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90625" customWidth="1"/>
    <col min="7" max="7" width="11.453125" customWidth="1"/>
    <col min="8" max="8" width="13.90625" customWidth="1"/>
    <col min="9" max="9" width="9.6328125" customWidth="1"/>
    <col min="10" max="10" width="15.2695312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51">
        <f>'PLANTILLA V6'!B1</f>
        <v>0</v>
      </c>
      <c r="C1" s="85" t="str">
        <f>'PLANTILLA V6'!C1</f>
        <v>Tipo:</v>
      </c>
      <c r="D1" s="188" t="s">
        <v>40</v>
      </c>
      <c r="E1" s="189"/>
      <c r="F1" s="191" t="str">
        <f>'PLANTILLA V6'!F1</f>
        <v>Total de alumnos:</v>
      </c>
      <c r="G1" s="192"/>
      <c r="H1" s="192"/>
      <c r="I1" s="189"/>
      <c r="J1" s="90">
        <f>'2.SELECCIÓN'!K15</f>
        <v>50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>
        <f>'PLANTILLA V6'!B2</f>
        <v>0</v>
      </c>
      <c r="C2" s="85" t="str">
        <f>'PLANTILLA V6'!C2</f>
        <v>Especialidad:</v>
      </c>
      <c r="D2" s="188" t="str">
        <f>'PLANTILLA V6'!D2</f>
        <v>Maker</v>
      </c>
      <c r="E2" s="189"/>
      <c r="F2" s="191" t="s">
        <v>341</v>
      </c>
      <c r="G2" s="192"/>
      <c r="H2" s="192"/>
      <c r="I2" s="189"/>
      <c r="J2" s="86">
        <f>'2.SELECCIÓN'!J15</f>
        <v>20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">
        <v>343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9">
      <c r="A7" s="91">
        <f>'PLANTILLA V6'!A7</f>
        <v>0</v>
      </c>
      <c r="B7" s="91">
        <f>'PLANTILLA V6'!B7</f>
        <v>0</v>
      </c>
      <c r="C7" s="91">
        <f>'PLANTILLA V6'!C7</f>
        <v>0</v>
      </c>
      <c r="D7" s="91">
        <f>'PLANTILLA V6'!D7</f>
        <v>0</v>
      </c>
      <c r="E7" s="92">
        <f>'PLANTILLA V6'!E7</f>
        <v>0</v>
      </c>
      <c r="F7" s="93">
        <f>J1</f>
        <v>50</v>
      </c>
      <c r="G7" s="29">
        <f>F7/2</f>
        <v>25</v>
      </c>
      <c r="H7" s="29">
        <f>F7/4</f>
        <v>12.5</v>
      </c>
      <c r="I7" s="29">
        <f>F7/F7</f>
        <v>1</v>
      </c>
      <c r="J7" s="94">
        <f>J2/4</f>
        <v>5</v>
      </c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21.5" x14ac:dyDescent="0.9">
      <c r="A8" s="91">
        <f>'PLANTILLA V6'!A8</f>
        <v>0</v>
      </c>
      <c r="B8" s="91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98" cm="1">
        <f t="array" ref="J8">_xlfn.IFS(LEN(A8)&gt;2,A9,SUM(E8:I8)=0,0,F8,$F$7*F8*E8,G8,$G$7*G8*E8,AND(H8,A8="Co"),$H$7*H8*E8,AND(H8,A8="Re"),$H$7*H8*E8,H8,$J$7*H8*E8,I8,$I$7*I8*E8)</f>
        <v>0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21.5" x14ac:dyDescent="0.9">
      <c r="A9" s="195" t="str">
        <f>'PLANTILLA V6'!A9</f>
        <v>Tecnología educativa</v>
      </c>
      <c r="B9" s="167"/>
      <c r="C9" s="100">
        <f>'PLANTILLA V6'!C9</f>
        <v>1</v>
      </c>
      <c r="D9" s="101" t="str">
        <f>'PLANTILLA V6'!D9</f>
        <v>pza</v>
      </c>
      <c r="E9" s="100"/>
      <c r="F9" s="101" t="b">
        <v>0</v>
      </c>
      <c r="G9" s="101" t="b">
        <v>0</v>
      </c>
      <c r="H9" s="101" t="b">
        <v>0</v>
      </c>
      <c r="I9" s="101" t="b">
        <v>0</v>
      </c>
      <c r="J9" s="102" t="str" cm="1">
        <f t="array" ref="J9">_xlfn.IFS(LEN(A9)&gt;2,A10,SUM(E9:I9)=0,0,F9,$F$7*F9*E9,G9,$G$7*G9*E9,AND(H9,A9="Co"),$H$7*H9*E9,AND(H9,A9="Re"),$H$7*H9*E9,H9,$J$7*H9*E9,I9,$I$7*I9*E9)</f>
        <v>Te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21.5" x14ac:dyDescent="0.9">
      <c r="A10" s="95" t="str">
        <f>'PLANTILLA V6'!A10</f>
        <v>Te</v>
      </c>
      <c r="B10" s="103" t="str">
        <f>'PLANTILLA V6'!B10</f>
        <v>Codey Rocky</v>
      </c>
      <c r="C10" s="104">
        <f>'PLANTILLA V6'!C10</f>
        <v>1</v>
      </c>
      <c r="D10" s="95" t="str">
        <f>'PLANTILLA V6'!D10</f>
        <v>pza</v>
      </c>
      <c r="E10" s="104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98" cm="1">
        <f t="array" ref="J10">_xlfn.IFS(LEN(A10)&gt;2,A11,SUM(E10:I10)=0,0,F10,$F$7*F10*E10,G10,$G$7*G10*E10,AND(H10,A10="Co"),$H$7*H10*E10,AND(H10,A10="Re"),$H$7*H10*E10,H10,$J$7*H10*E10,I10,$I$7*I10*E10)</f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21.5" x14ac:dyDescent="0.9">
      <c r="A11" s="95" t="str">
        <f>'PLANTILLA V6'!A11</f>
        <v>Te</v>
      </c>
      <c r="B11" s="103" t="str">
        <f>'PLANTILLA V6'!B11</f>
        <v xml:space="preserve">Lego Spike Prime </v>
      </c>
      <c r="C11" s="104">
        <f>'PLANTILLA V6'!C11</f>
        <v>1</v>
      </c>
      <c r="D11" s="95" t="str">
        <f>'PLANTILLA V6'!D11</f>
        <v>pza</v>
      </c>
      <c r="E11" s="104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98" cm="1">
        <f t="array" ref="J11">_xlfn.IFS(LEN(A11)&gt;2,A12,SUM(E11:I11)=0,0,F11,$F$7*F11*E11,G11,$G$7*G11*E11,AND(H11,A11="Co"),$H$7*H11*E11,AND(H11,A11="Re"),$H$7*H11*E11,H11,$J$7*H11*E11,I11,$I$7*I11*E11)</f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21.5" x14ac:dyDescent="0.9">
      <c r="A12" s="54" t="str">
        <f>'PLANTILLA V6'!A12</f>
        <v>Te</v>
      </c>
      <c r="B12" s="51" t="str">
        <f>'PLANTILLA V6'!B12</f>
        <v>Kit de Micro:bit V2</v>
      </c>
      <c r="C12" s="22">
        <f>'PLANTILLA V6'!C12</f>
        <v>1</v>
      </c>
      <c r="D12" s="54" t="str">
        <f>'PLANTILLA V6'!D12</f>
        <v>pza</v>
      </c>
      <c r="E12" s="22">
        <v>1</v>
      </c>
      <c r="F12" s="54" t="b">
        <v>0</v>
      </c>
      <c r="G12" s="54" t="b">
        <v>0</v>
      </c>
      <c r="H12" s="54" t="b">
        <v>1</v>
      </c>
      <c r="I12" s="54" t="b">
        <v>0</v>
      </c>
      <c r="J12" s="98" cm="1">
        <f t="array" ref="J12">_xlfn.IFS(LEN(A12)&gt;2,A13,SUM(E12:I12)=0,0,F12,$F$7*F12*E12,G12,$G$7*G12*E12,AND(H12,A12="Co"),$H$7*H12*E12,AND(H12,A12="Re"),$H$7*H12*E12,H12,$J$7*H12*E12,I12,$I$7*I12*E12)</f>
        <v>5</v>
      </c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21.5" x14ac:dyDescent="0.9">
      <c r="A13" s="95" t="str">
        <f>'PLANTILLA V6'!A13</f>
        <v>Te</v>
      </c>
      <c r="B13" s="103" t="str">
        <f>'PLANTILLA V6'!B13</f>
        <v>Micro:bit Retro Arcade**</v>
      </c>
      <c r="C13" s="104">
        <f>'PLANTILLA V6'!C13</f>
        <v>1</v>
      </c>
      <c r="D13" s="95" t="str">
        <f>'PLANTILLA V6'!D13</f>
        <v>pza</v>
      </c>
      <c r="E13" s="104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98" cm="1">
        <f t="array" ref="J13">_xlfn.IFS(LEN(A13)&gt;2,A14,SUM(E13:I13)=0,0,F13,$F$7*F13*E13,G13,$G$7*G13*E13,AND(H13,A13="Co"),$H$7*H13*E13,AND(H13,A13="Re"),$H$7*H13*E13,H13,$J$7*H13*E13,I13,$I$7*I13*E13)</f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21.5" x14ac:dyDescent="0.9">
      <c r="A14" s="95" t="str">
        <f>'PLANTILLA V6'!A14</f>
        <v>Te</v>
      </c>
      <c r="B14" s="103" t="str">
        <f>'PLANTILLA V6'!B14</f>
        <v>VEX IQ</v>
      </c>
      <c r="C14" s="104">
        <f>'PLANTILLA V6'!C14</f>
        <v>1</v>
      </c>
      <c r="D14" s="95" t="str">
        <f>'PLANTILLA V6'!D14</f>
        <v>pza</v>
      </c>
      <c r="E14" s="104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98" cm="1">
        <f t="array" ref="J14">_xlfn.IFS(LEN(A14)&gt;2,A15,SUM(E14:I14)=0,0,F14,$F$7*F14*E14,G14,$G$7*G14*E14,AND(H14,A14="Co"),$H$7*H14*E14,AND(H14,A14="Re"),$H$7*H14*E14,H14,$J$7*H14*E14,I14,$I$7*I14*E14)</f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21.5" x14ac:dyDescent="0.9">
      <c r="A15" s="95" t="str">
        <f>'PLANTILLA V6'!A15</f>
        <v>Te</v>
      </c>
      <c r="B15" s="103" t="str">
        <f>'PLANTILLA V6'!B15</f>
        <v>Arduino UNO</v>
      </c>
      <c r="C15" s="104">
        <f>'PLANTILLA V6'!C15</f>
        <v>1</v>
      </c>
      <c r="D15" s="95" t="str">
        <f>'PLANTILLA V6'!D15</f>
        <v>pza</v>
      </c>
      <c r="E15" s="104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98" cm="1">
        <f t="array" ref="J15">_xlfn.IFS(LEN(A15)&gt;2,A16,SUM(E15:I15)=0,0,F15,$F$7*F15*E15,G15,$G$7*G15*E15,AND(H15,A15="Co"),$H$7*H15*E15,AND(H15,A15="Re"),$H$7*H15*E15,H15,$J$7*H15*E15,I15,$I$7*I15*E15)</f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21.5" x14ac:dyDescent="0.9">
      <c r="A16" s="103" t="str">
        <f>'PLANTILLA V6'!A16</f>
        <v>Te</v>
      </c>
      <c r="B16" s="103" t="str">
        <f>'PLANTILLA V6'!B16</f>
        <v>Impresora 3D</v>
      </c>
      <c r="C16" s="104">
        <f>'PLANTILLA V6'!C16</f>
        <v>1</v>
      </c>
      <c r="D16" s="95" t="str">
        <f>'PLANTILLA V6'!D16</f>
        <v>pza</v>
      </c>
      <c r="E16" s="104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98" cm="1">
        <f t="array" ref="J16">_xlfn.IFS(LEN(A16)&gt;2,A17,SUM(E16:I16)=0,0,F16,$F$7*F16*E16,G16,$G$7*G16*E16,AND(H16,A16="Co"),$H$7*H16*E16,AND(H16,A16="Re"),$H$7*H16*E16,H16,$J$7*H16*E16,I16,$I$7*I16*E16)</f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21.5" x14ac:dyDescent="0.9">
      <c r="A17" s="103" t="str">
        <f>'PLANTILLA V6'!A17</f>
        <v>Te</v>
      </c>
      <c r="B17" s="103" t="str">
        <f>'PLANTILLA V6'!B17</f>
        <v>Filamento PLA 1 kg diámetro 1.75 mm</v>
      </c>
      <c r="C17" s="104">
        <f>'PLANTILLA V6'!C17</f>
        <v>1</v>
      </c>
      <c r="D17" s="95" t="str">
        <f>'PLANTILLA V6'!D17</f>
        <v>rollo</v>
      </c>
      <c r="E17" s="104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98" cm="1">
        <f t="array" ref="J17">_xlfn.IFS(LEN(A17)&gt;2,A18,SUM(E17:I17)=0,0,F17,$F$7*F17*E17,G17,$G$7*G17*E17,AND(H17,A17="Co"),$H$7*H17*E17,AND(H17,A17="Re"),$H$7*H17*E17,H17,$J$7*H17*E17,I17,$I$7*I17*E17)</f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21.5" x14ac:dyDescent="0.9">
      <c r="A18" s="20" t="str">
        <f>'PLANTILLA V6'!A18</f>
        <v>Te</v>
      </c>
      <c r="B18" s="20">
        <f>'PLANTILLA V6'!B18</f>
        <v>0</v>
      </c>
      <c r="C18" s="104">
        <f>'PLANTILLA V6'!C18</f>
        <v>1</v>
      </c>
      <c r="D18" s="95" t="str">
        <f>'PLANTILLA V6'!D18</f>
        <v>pza</v>
      </c>
      <c r="E18" s="104">
        <v>0</v>
      </c>
      <c r="F18" s="95" t="b">
        <v>0</v>
      </c>
      <c r="G18" s="95" t="b">
        <v>0</v>
      </c>
      <c r="H18" s="95" t="b">
        <v>0</v>
      </c>
      <c r="I18" s="95" t="b">
        <v>0</v>
      </c>
      <c r="J18" s="98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0">
        <f>'PLANTILLA V6'!A19</f>
        <v>0</v>
      </c>
      <c r="B19" s="20">
        <f>'PLANTILLA V6'!B19</f>
        <v>0</v>
      </c>
      <c r="C19" s="104">
        <f>'PLANTILLA V6'!C19</f>
        <v>1</v>
      </c>
      <c r="D19" s="95" t="str">
        <f>'PLANTILLA V6'!D19</f>
        <v>pza</v>
      </c>
      <c r="E19" s="104">
        <v>0</v>
      </c>
      <c r="F19" s="95" t="b">
        <v>0</v>
      </c>
      <c r="G19" s="95" t="b">
        <v>0</v>
      </c>
      <c r="H19" s="95" t="b">
        <v>0</v>
      </c>
      <c r="I19" s="95" t="b">
        <v>0</v>
      </c>
      <c r="J19" s="98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0">
        <f>'PLANTILLA V6'!A20</f>
        <v>0</v>
      </c>
      <c r="B20" s="20">
        <f>'PLANTILLA V6'!B20</f>
        <v>0</v>
      </c>
      <c r="C20" s="104">
        <f>'PLANTILLA V6'!C20</f>
        <v>1</v>
      </c>
      <c r="D20" s="95" t="str">
        <f>'PLANTILLA V6'!D20</f>
        <v>pza</v>
      </c>
      <c r="E20" s="104">
        <v>0</v>
      </c>
      <c r="F20" s="95" t="b">
        <v>0</v>
      </c>
      <c r="G20" s="95" t="b">
        <v>0</v>
      </c>
      <c r="H20" s="95" t="b">
        <v>0</v>
      </c>
      <c r="I20" s="95" t="b">
        <v>0</v>
      </c>
      <c r="J20" s="98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0">
        <f>'PLANTILLA V6'!A21</f>
        <v>0</v>
      </c>
      <c r="B21" s="20">
        <f>'PLANTILLA V6'!B21</f>
        <v>0</v>
      </c>
      <c r="C21" s="104">
        <f>'PLANTILLA V6'!C21</f>
        <v>1</v>
      </c>
      <c r="D21" s="95" t="str">
        <f>'PLANTILLA V6'!D21</f>
        <v>pza</v>
      </c>
      <c r="E21" s="104">
        <v>0</v>
      </c>
      <c r="F21" s="95" t="b">
        <v>0</v>
      </c>
      <c r="G21" s="95" t="b">
        <v>0</v>
      </c>
      <c r="H21" s="95" t="b">
        <v>0</v>
      </c>
      <c r="I21" s="95" t="b">
        <v>0</v>
      </c>
      <c r="J21" s="98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0">
        <f>'PLANTILLA V6'!A22</f>
        <v>0</v>
      </c>
      <c r="B22" s="20">
        <f>'PLANTILLA V6'!B22</f>
        <v>0</v>
      </c>
      <c r="C22" s="104">
        <f>'PLANTILLA V6'!C22</f>
        <v>1</v>
      </c>
      <c r="D22" s="95" t="str">
        <f>'PLANTILLA V6'!D22</f>
        <v>pza</v>
      </c>
      <c r="E22" s="104">
        <v>0</v>
      </c>
      <c r="F22" s="95" t="b">
        <v>0</v>
      </c>
      <c r="G22" s="95" t="b">
        <v>0</v>
      </c>
      <c r="H22" s="95" t="b">
        <v>0</v>
      </c>
      <c r="I22" s="95" t="b">
        <v>0</v>
      </c>
      <c r="J22" s="98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0">
        <f>'PLANTILLA V6'!A23</f>
        <v>0</v>
      </c>
      <c r="B23" s="20">
        <f>'PLANTILLA V6'!B23</f>
        <v>0</v>
      </c>
      <c r="C23" s="104">
        <f>'PLANTILLA V6'!C23</f>
        <v>1</v>
      </c>
      <c r="D23" s="95" t="str">
        <f>'PLANTILLA V6'!D23</f>
        <v>pza</v>
      </c>
      <c r="E23" s="104">
        <v>0</v>
      </c>
      <c r="F23" s="95" t="b">
        <v>0</v>
      </c>
      <c r="G23" s="95" t="b">
        <v>0</v>
      </c>
      <c r="H23" s="95" t="b">
        <v>0</v>
      </c>
      <c r="I23" s="95" t="b">
        <v>0</v>
      </c>
      <c r="J23" s="98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0">
        <f>'PLANTILLA V6'!A24</f>
        <v>0</v>
      </c>
      <c r="B24" s="20">
        <f>'PLANTILLA V6'!B24</f>
        <v>0</v>
      </c>
      <c r="C24" s="104">
        <f>'PLANTILLA V6'!C24</f>
        <v>1</v>
      </c>
      <c r="D24" s="95" t="str">
        <f>'PLANTILLA V6'!D24</f>
        <v>pza</v>
      </c>
      <c r="E24" s="104">
        <v>0</v>
      </c>
      <c r="F24" s="95" t="b">
        <v>0</v>
      </c>
      <c r="G24" s="95" t="b">
        <v>0</v>
      </c>
      <c r="H24" s="95" t="b">
        <v>0</v>
      </c>
      <c r="I24" s="95" t="b">
        <v>0</v>
      </c>
      <c r="J24" s="98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0">
        <f>'PLANTILLA V6'!A25</f>
        <v>0</v>
      </c>
      <c r="B25" s="20">
        <f>'PLANTILLA V6'!B25</f>
        <v>0</v>
      </c>
      <c r="C25" s="104">
        <f>'PLANTILLA V6'!C25</f>
        <v>1</v>
      </c>
      <c r="D25" s="95" t="str">
        <f>'PLANTILLA V6'!D25</f>
        <v>pza</v>
      </c>
      <c r="E25" s="104">
        <v>0</v>
      </c>
      <c r="F25" s="95" t="b">
        <v>0</v>
      </c>
      <c r="G25" s="95" t="b">
        <v>0</v>
      </c>
      <c r="H25" s="95" t="b">
        <v>0</v>
      </c>
      <c r="I25" s="95" t="b">
        <v>0</v>
      </c>
      <c r="J25" s="98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0">
        <f>'PLANTILLA V6'!A26</f>
        <v>0</v>
      </c>
      <c r="B26" s="20">
        <f>'PLANTILLA V6'!B26</f>
        <v>0</v>
      </c>
      <c r="C26" s="104">
        <f>'PLANTILLA V6'!C26</f>
        <v>1</v>
      </c>
      <c r="D26" s="95" t="str">
        <f>'PLANTILLA V6'!D26</f>
        <v>pza</v>
      </c>
      <c r="E26" s="104">
        <v>0</v>
      </c>
      <c r="F26" s="95" t="b">
        <v>0</v>
      </c>
      <c r="G26" s="95" t="b">
        <v>0</v>
      </c>
      <c r="H26" s="95" t="b">
        <v>0</v>
      </c>
      <c r="I26" s="95" t="b">
        <v>0</v>
      </c>
      <c r="J26" s="98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0">
        <f>'PLANTILLA V6'!A27</f>
        <v>0</v>
      </c>
      <c r="B27" s="20">
        <f>'PLANTILLA V6'!B27</f>
        <v>0</v>
      </c>
      <c r="C27" s="104">
        <f>'PLANTILLA V6'!C27</f>
        <v>1</v>
      </c>
      <c r="D27" s="95" t="str">
        <f>'PLANTILLA V6'!D27</f>
        <v>pza</v>
      </c>
      <c r="E27" s="104">
        <v>0</v>
      </c>
      <c r="F27" s="95" t="b">
        <v>0</v>
      </c>
      <c r="G27" s="95" t="b">
        <v>0</v>
      </c>
      <c r="H27" s="95" t="b">
        <v>0</v>
      </c>
      <c r="I27" s="95" t="b">
        <v>0</v>
      </c>
      <c r="J27" s="98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0">
        <f>'PLANTILLA V6'!A28</f>
        <v>0</v>
      </c>
      <c r="B28" s="20">
        <f>'PLANTILLA V6'!B28</f>
        <v>0</v>
      </c>
      <c r="C28" s="104">
        <f>'PLANTILLA V6'!C28</f>
        <v>1</v>
      </c>
      <c r="D28" s="95" t="str">
        <f>'PLANTILLA V6'!D28</f>
        <v>pza</v>
      </c>
      <c r="E28" s="104">
        <v>0</v>
      </c>
      <c r="F28" s="95" t="b">
        <v>0</v>
      </c>
      <c r="G28" s="95" t="b">
        <v>0</v>
      </c>
      <c r="H28" s="95" t="b">
        <v>0</v>
      </c>
      <c r="I28" s="95" t="b">
        <v>0</v>
      </c>
      <c r="J28" s="98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0">
        <f>'PLANTILLA V6'!A29</f>
        <v>0</v>
      </c>
      <c r="B29" s="20">
        <f>'PLANTILLA V6'!B29</f>
        <v>0</v>
      </c>
      <c r="C29" s="104">
        <f>'PLANTILLA V6'!C29</f>
        <v>1</v>
      </c>
      <c r="D29" s="95" t="str">
        <f>'PLANTILLA V6'!D29</f>
        <v>pza</v>
      </c>
      <c r="E29" s="104">
        <v>0</v>
      </c>
      <c r="F29" s="95" t="b">
        <v>0</v>
      </c>
      <c r="G29" s="95" t="b">
        <v>0</v>
      </c>
      <c r="H29" s="95" t="b">
        <v>0</v>
      </c>
      <c r="I29" s="95" t="b">
        <v>0</v>
      </c>
      <c r="J29" s="98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0">
        <f>'PLANTILLA V6'!A30</f>
        <v>0</v>
      </c>
      <c r="B30" s="20">
        <f>'PLANTILLA V6'!B30</f>
        <v>0</v>
      </c>
      <c r="C30" s="104">
        <f>'PLANTILLA V6'!C30</f>
        <v>1</v>
      </c>
      <c r="D30" s="95" t="str">
        <f>'PLANTILLA V6'!D30</f>
        <v>pza</v>
      </c>
      <c r="E30" s="104">
        <v>0</v>
      </c>
      <c r="F30" s="95" t="b">
        <v>0</v>
      </c>
      <c r="G30" s="95" t="b">
        <v>0</v>
      </c>
      <c r="H30" s="95" t="b">
        <v>0</v>
      </c>
      <c r="I30" s="95" t="b">
        <v>0</v>
      </c>
      <c r="J30" s="98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0">
        <f>'PLANTILLA V6'!A31</f>
        <v>0</v>
      </c>
      <c r="B31" s="20">
        <f>'PLANTILLA V6'!B31</f>
        <v>0</v>
      </c>
      <c r="C31" s="104">
        <f>'PLANTILLA V6'!C31</f>
        <v>1</v>
      </c>
      <c r="D31" s="95" t="str">
        <f>'PLANTILLA V6'!D31</f>
        <v>pza</v>
      </c>
      <c r="E31" s="104">
        <v>0</v>
      </c>
      <c r="F31" s="95" t="b">
        <v>0</v>
      </c>
      <c r="G31" s="95" t="b">
        <v>0</v>
      </c>
      <c r="H31" s="95" t="b">
        <v>0</v>
      </c>
      <c r="I31" s="95" t="b">
        <v>0</v>
      </c>
      <c r="J31" s="98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0">
        <f>'PLANTILLA V6'!A32</f>
        <v>0</v>
      </c>
      <c r="B32" s="20">
        <f>'PLANTILLA V6'!B32</f>
        <v>0</v>
      </c>
      <c r="C32" s="104">
        <f>'PLANTILLA V6'!C32</f>
        <v>1</v>
      </c>
      <c r="D32" s="95" t="str">
        <f>'PLANTILLA V6'!D32</f>
        <v>pza</v>
      </c>
      <c r="E32" s="104">
        <v>0</v>
      </c>
      <c r="F32" s="95" t="b">
        <v>0</v>
      </c>
      <c r="G32" s="95" t="b">
        <v>0</v>
      </c>
      <c r="H32" s="95" t="b">
        <v>0</v>
      </c>
      <c r="I32" s="95" t="b">
        <v>0</v>
      </c>
      <c r="J32" s="98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95" t="str">
        <f>'PLANTILLA V6'!A33</f>
        <v>Maquinaria</v>
      </c>
      <c r="B33" s="167"/>
      <c r="C33" s="104">
        <f>'PLANTILLA V6'!C33</f>
        <v>0</v>
      </c>
      <c r="D33" s="95">
        <f>'PLANTILLA V6'!D33</f>
        <v>0</v>
      </c>
      <c r="E33" s="104">
        <v>0</v>
      </c>
      <c r="F33" s="95" t="b">
        <v>0</v>
      </c>
      <c r="G33" s="95" t="b">
        <v>0</v>
      </c>
      <c r="H33" s="95" t="b">
        <v>0</v>
      </c>
      <c r="I33" s="95" t="b">
        <v>0</v>
      </c>
      <c r="J33" s="102" t="str" cm="1">
        <f t="array" ref="J33">_xlfn.IFS(LEN(A33)&gt;2,A34,SUM(E33:I33)=0,0,F33,$F$7*F33*E33,G33,$G$7*G33*E33,AND(H33,A33="Co"),$H$7*H33*E33,AND(H33,A33="Re"),$H$7*H33*E33,H33,$J$7*H33*E33,I33,$I$7*I33*E33)</f>
        <v>Ma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21.5" x14ac:dyDescent="0.9">
      <c r="A34" s="103" t="str">
        <f>'PLANTILLA V6'!A34</f>
        <v>Ma</v>
      </c>
      <c r="B34" s="103" t="str">
        <f>'PLANTILLA V6'!B34</f>
        <v>Sierra Moto-Saw</v>
      </c>
      <c r="C34" s="104">
        <f>'PLANTILLA V6'!C34</f>
        <v>1</v>
      </c>
      <c r="D34" s="95" t="str">
        <f>'PLANTILLA V6'!D34</f>
        <v>pza</v>
      </c>
      <c r="E34" s="104">
        <v>0</v>
      </c>
      <c r="F34" s="95" t="b">
        <v>0</v>
      </c>
      <c r="G34" s="95" t="b">
        <v>0</v>
      </c>
      <c r="H34" s="95" t="b">
        <v>0</v>
      </c>
      <c r="I34" s="95" t="b">
        <v>1</v>
      </c>
      <c r="J34" s="98" cm="1">
        <f t="array" ref="J34">_xlfn.IFS(LEN(A34)&gt;2,A35,SUM(E34:I34)=0,0,F34,$F$7*F34*E34,G34,$G$7*G34*E34,AND(H34,A34="Co"),$H$7*H34*E34,AND(H34,A34="Re"),$H$7*H34*E34,H34,$J$7*H34*E34,I34,$I$7*I34*E34)</f>
        <v>0</v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21.5" x14ac:dyDescent="0.9">
      <c r="A35" s="103" t="str">
        <f>'PLANTILLA V6'!A35</f>
        <v>Ma</v>
      </c>
      <c r="B35" s="103" t="str">
        <f>'PLANTILLA V6'!B35</f>
        <v>Taladro inalámbrico</v>
      </c>
      <c r="C35" s="104">
        <f>'PLANTILLA V6'!C35</f>
        <v>1</v>
      </c>
      <c r="D35" s="95" t="str">
        <f>'PLANTILLA V6'!D35</f>
        <v>pza</v>
      </c>
      <c r="E35" s="104">
        <v>0</v>
      </c>
      <c r="F35" s="95" t="b">
        <v>0</v>
      </c>
      <c r="G35" s="95" t="b">
        <v>0</v>
      </c>
      <c r="H35" s="95" t="b">
        <v>0</v>
      </c>
      <c r="I35" s="95" t="b">
        <v>1</v>
      </c>
      <c r="J35" s="98" cm="1">
        <f t="array" ref="J35">_xlfn.IFS(LEN(A35)&gt;2,A36,SUM(E35:I35)=0,0,F35,$F$7*F35*E35,G35,$G$7*G35*E35,AND(H35,A35="Co"),$H$7*H35*E35,AND(H35,A35="Re"),$H$7*H35*E35,H35,$J$7*H35*E35,I35,$I$7*I35*E35)</f>
        <v>0</v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21.5" x14ac:dyDescent="0.9">
      <c r="A36" s="103" t="str">
        <f>'PLANTILLA V6'!A36</f>
        <v>Ma</v>
      </c>
      <c r="B36" s="103" t="str">
        <f>'PLANTILLA V6'!B36</f>
        <v>Base para taladro</v>
      </c>
      <c r="C36" s="104">
        <f>'PLANTILLA V6'!C36</f>
        <v>1</v>
      </c>
      <c r="D36" s="95" t="str">
        <f>'PLANTILLA V6'!D36</f>
        <v>pza</v>
      </c>
      <c r="E36" s="104">
        <v>0</v>
      </c>
      <c r="F36" s="95" t="b">
        <v>0</v>
      </c>
      <c r="G36" s="95" t="b">
        <v>0</v>
      </c>
      <c r="H36" s="95" t="b">
        <v>0</v>
      </c>
      <c r="I36" s="95" t="b">
        <v>1</v>
      </c>
      <c r="J36" s="98" cm="1">
        <f t="array" ref="J36">_xlfn.IFS(LEN(A36)&gt;2,A37,SUM(E36:I36)=0,0,F36,$F$7*F36*E36,G36,$G$7*G36*E36,AND(H36,A36="Co"),$H$7*H36*E36,AND(H36,A36="Re"),$H$7*H36*E36,H36,$J$7*H36*E36,I36,$I$7*I36*E36)</f>
        <v>0</v>
      </c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21.5" x14ac:dyDescent="0.9">
      <c r="A37" s="103" t="str">
        <f>'PLANTILLA V6'!A37</f>
        <v>Ma</v>
      </c>
      <c r="B37" s="103" t="str">
        <f>'PLANTILLA V6'!B37</f>
        <v>Prensas de ajuste rápido de 6"</v>
      </c>
      <c r="C37" s="104">
        <f>'PLANTILLA V6'!C37</f>
        <v>4</v>
      </c>
      <c r="D37" s="95" t="str">
        <f>'PLANTILLA V6'!D37</f>
        <v>pza</v>
      </c>
      <c r="E37" s="104">
        <v>0</v>
      </c>
      <c r="F37" s="95" t="b">
        <v>0</v>
      </c>
      <c r="G37" s="95" t="b">
        <v>0</v>
      </c>
      <c r="H37" s="95" t="b">
        <v>0</v>
      </c>
      <c r="I37" s="95" t="b">
        <v>1</v>
      </c>
      <c r="J37" s="98" cm="1">
        <f t="array" ref="J37">_xlfn.IFS(LEN(A37)&gt;2,A38,SUM(E37:I37)=0,0,F37,$F$7*F37*E37,G37,$G$7*G37*E37,AND(H37,A37="Co"),$H$7*H37*E37,AND(H37,A37="Re"),$H$7*H37*E37,H37,$J$7*H37*E37,I37,$I$7*I37*E37)</f>
        <v>0</v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21.5" x14ac:dyDescent="0.9">
      <c r="A38" s="103" t="str">
        <f>'PLANTILLA V6'!A38</f>
        <v>Ma</v>
      </c>
      <c r="B38" s="103" t="str">
        <f>'PLANTILLA V6'!B38</f>
        <v>Juego de 13 brocas de alta velocidad para madera (medidas: 1/16”, 5/64", 3/32", 7/64", 1/8", 9/64", 5/32", 11/64", 3/16", 13/64", 7/32", 1/4" y 5/16”)</v>
      </c>
      <c r="C38" s="104">
        <f>'PLANTILLA V6'!C38</f>
        <v>1</v>
      </c>
      <c r="D38" s="95" t="str">
        <f>'PLANTILLA V6'!D38</f>
        <v>pza</v>
      </c>
      <c r="E38" s="104">
        <v>0</v>
      </c>
      <c r="F38" s="95" t="b">
        <v>0</v>
      </c>
      <c r="G38" s="95" t="b">
        <v>0</v>
      </c>
      <c r="H38" s="95" t="b">
        <v>0</v>
      </c>
      <c r="I38" s="95" t="b">
        <v>1</v>
      </c>
      <c r="J38" s="98" cm="1">
        <f t="array" ref="J38">_xlfn.IFS(LEN(A38)&gt;2,A39,SUM(E38:I38)=0,0,F38,$F$7*F38*E38,G38,$G$7*G38*E38,AND(H38,A38="Co"),$H$7*H38*E38,AND(H38,A38="Re"),$H$7*H38*E38,H38,$J$7*H38*E38,I38,$I$7*I38*E38)</f>
        <v>0</v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21.5" x14ac:dyDescent="0.9">
      <c r="A39" s="103">
        <f>'PLANTILLA V6'!A39</f>
        <v>0</v>
      </c>
      <c r="B39" s="103">
        <f>'PLANTILLA V6'!B39</f>
        <v>0</v>
      </c>
      <c r="C39" s="104">
        <f>'PLANTILLA V6'!C39</f>
        <v>1</v>
      </c>
      <c r="D39" s="95" t="str">
        <f>'PLANTILLA V6'!D39</f>
        <v>pza</v>
      </c>
      <c r="E39" s="104">
        <v>0</v>
      </c>
      <c r="F39" s="95" t="b">
        <v>0</v>
      </c>
      <c r="G39" s="95" t="b">
        <v>0</v>
      </c>
      <c r="H39" s="95" t="b">
        <v>0</v>
      </c>
      <c r="I39" s="95" t="b">
        <v>0</v>
      </c>
      <c r="J39" s="98" cm="1">
        <f t="array" ref="J39">_xlfn.IFS(LEN(A39)&gt;2,A40,SUM(E39:I39)=0,0,F39,$F$7*F39*E39,G39,$G$7*G39*E39,AND(H39,A39="Co"),$H$7*H39*E39,AND(H39,A39="Re"),$H$7*H39*E39,H39,$J$7*H39*E39,I39,$I$7*I39*E39)</f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21.5" x14ac:dyDescent="0.9">
      <c r="A40" s="103">
        <f>'PLANTILLA V6'!A40</f>
        <v>0</v>
      </c>
      <c r="B40" s="103">
        <f>'PLANTILLA V6'!B40</f>
        <v>0</v>
      </c>
      <c r="C40" s="104">
        <f>'PLANTILLA V6'!C40</f>
        <v>1</v>
      </c>
      <c r="D40" s="95" t="str">
        <f>'PLANTILLA V6'!D40</f>
        <v>pza</v>
      </c>
      <c r="E40" s="104">
        <v>0</v>
      </c>
      <c r="F40" s="95" t="b">
        <v>0</v>
      </c>
      <c r="G40" s="95" t="b">
        <v>0</v>
      </c>
      <c r="H40" s="95" t="b">
        <v>0</v>
      </c>
      <c r="I40" s="95" t="b">
        <v>0</v>
      </c>
      <c r="J40" s="98" cm="1">
        <f t="array" ref="J40">_xlfn.IFS(LEN(A40)&gt;2,A41,SUM(E40:I40)=0,0,F40,$F$7*F40*E40,G40,$G$7*G40*E40,AND(H40,A40="Co"),$H$7*H40*E40,AND(H40,A40="Re"),$H$7*H40*E40,H40,$J$7*H40*E40,I40,$I$7*I40*E40)</f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21.5" x14ac:dyDescent="0.9">
      <c r="A41" s="103">
        <f>'PLANTILLA V6'!A41</f>
        <v>0</v>
      </c>
      <c r="B41" s="103">
        <f>'PLANTILLA V6'!B41</f>
        <v>0</v>
      </c>
      <c r="C41" s="104">
        <f>'PLANTILLA V6'!C41</f>
        <v>1</v>
      </c>
      <c r="D41" s="95" t="str">
        <f>'PLANTILLA V6'!D41</f>
        <v>pza</v>
      </c>
      <c r="E41" s="104">
        <v>0</v>
      </c>
      <c r="F41" s="95" t="b">
        <v>0</v>
      </c>
      <c r="G41" s="95" t="b">
        <v>0</v>
      </c>
      <c r="H41" s="95" t="b">
        <v>0</v>
      </c>
      <c r="I41" s="95" t="b">
        <v>0</v>
      </c>
      <c r="J41" s="98" cm="1">
        <f t="array" ref="J41">_xlfn.IFS(LEN(A41)&gt;2,A42,SUM(E41:I41)=0,0,F41,$F$7*F41*E41,G41,$G$7*G41*E41,AND(H41,A41="Co"),$H$7*H41*E41,AND(H41,A41="Re"),$H$7*H41*E41,H41,$J$7*H41*E41,I41,$I$7*I41*E41)</f>
        <v>0</v>
      </c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21.5" x14ac:dyDescent="0.9">
      <c r="A42" s="103">
        <f>'PLANTILLA V6'!A42</f>
        <v>0</v>
      </c>
      <c r="B42" s="103">
        <f>'PLANTILLA V6'!B42</f>
        <v>0</v>
      </c>
      <c r="C42" s="104">
        <f>'PLANTILLA V6'!C42</f>
        <v>1</v>
      </c>
      <c r="D42" s="95" t="str">
        <f>'PLANTILLA V6'!D42</f>
        <v>pza</v>
      </c>
      <c r="E42" s="104">
        <v>0</v>
      </c>
      <c r="F42" s="95" t="b">
        <v>0</v>
      </c>
      <c r="G42" s="95" t="b">
        <v>0</v>
      </c>
      <c r="H42" s="95" t="b">
        <v>0</v>
      </c>
      <c r="I42" s="95" t="b">
        <v>0</v>
      </c>
      <c r="J42" s="98" cm="1">
        <f t="array" ref="J42">_xlfn.IFS(LEN(A42)&gt;2,A43,SUM(E42:I42)=0,0,F42,$F$7*F42*E42,G42,$G$7*G42*E42,AND(H42,A42="Co"),$H$7*H42*E42,AND(H42,A42="Re"),$H$7*H42*E42,H42,$J$7*H42*E42,I42,$I$7*I42*E42)</f>
        <v>0</v>
      </c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21.5" x14ac:dyDescent="0.9">
      <c r="A43" s="103">
        <f>'PLANTILLA V6'!A43</f>
        <v>0</v>
      </c>
      <c r="B43" s="103">
        <f>'PLANTILLA V6'!B43</f>
        <v>0</v>
      </c>
      <c r="C43" s="104">
        <f>'PLANTILLA V6'!C43</f>
        <v>1</v>
      </c>
      <c r="D43" s="95" t="str">
        <f>'PLANTILLA V6'!D43</f>
        <v>pza</v>
      </c>
      <c r="E43" s="104">
        <v>0</v>
      </c>
      <c r="F43" s="95" t="b">
        <v>0</v>
      </c>
      <c r="G43" s="95" t="b">
        <v>0</v>
      </c>
      <c r="H43" s="95" t="b">
        <v>0</v>
      </c>
      <c r="I43" s="95" t="b">
        <v>0</v>
      </c>
      <c r="J43" s="98" cm="1">
        <f t="array" ref="J43">_xlfn.IFS(LEN(A43)&gt;2,A44,SUM(E43:I43)=0,0,F43,$F$7*F43*E43,G43,$G$7*G43*E43,AND(H43,A43="Co"),$H$7*H43*E43,AND(H43,A43="Re"),$H$7*H43*E43,H43,$J$7*H43*E43,I43,$I$7*I43*E43)</f>
        <v>0</v>
      </c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21.5" x14ac:dyDescent="0.9">
      <c r="A44" s="103">
        <f>'PLANTILLA V6'!A44</f>
        <v>0</v>
      </c>
      <c r="B44" s="103">
        <f>'PLANTILLA V6'!B44</f>
        <v>0</v>
      </c>
      <c r="C44" s="104">
        <f>'PLANTILLA V6'!C44</f>
        <v>1</v>
      </c>
      <c r="D44" s="95" t="str">
        <f>'PLANTILLA V6'!D44</f>
        <v>pza</v>
      </c>
      <c r="E44" s="104">
        <v>0</v>
      </c>
      <c r="F44" s="95" t="b">
        <v>0</v>
      </c>
      <c r="G44" s="95" t="b">
        <v>0</v>
      </c>
      <c r="H44" s="95" t="b">
        <v>0</v>
      </c>
      <c r="I44" s="95" t="b">
        <v>0</v>
      </c>
      <c r="J44" s="98" cm="1">
        <f t="array" ref="J44">_xlfn.IFS(LEN(A44)&gt;2,A45,SUM(E44:I44)=0,0,F44,$F$7*F44*E44,G44,$G$7*G44*E44,AND(H44,A44="Co"),$H$7*H44*E44,AND(H44,A44="Re"),$H$7*H44*E44,H44,$J$7*H44*E44,I44,$I$7*I44*E44)</f>
        <v>0</v>
      </c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21.5" x14ac:dyDescent="0.9">
      <c r="A45" s="103">
        <f>'PLANTILLA V6'!A45</f>
        <v>0</v>
      </c>
      <c r="B45" s="103">
        <f>'PLANTILLA V6'!B45</f>
        <v>0</v>
      </c>
      <c r="C45" s="104">
        <f>'PLANTILLA V6'!C45</f>
        <v>1</v>
      </c>
      <c r="D45" s="95" t="str">
        <f>'PLANTILLA V6'!D45</f>
        <v>pza</v>
      </c>
      <c r="E45" s="104">
        <v>0</v>
      </c>
      <c r="F45" s="95" t="b">
        <v>0</v>
      </c>
      <c r="G45" s="95" t="b">
        <v>0</v>
      </c>
      <c r="H45" s="95" t="b">
        <v>0</v>
      </c>
      <c r="I45" s="95" t="b">
        <v>0</v>
      </c>
      <c r="J45" s="98" cm="1">
        <f t="array" ref="J45">_xlfn.IFS(LEN(A45)&gt;2,A46,SUM(E45:I45)=0,0,F45,$F$7*F45*E45,G45,$G$7*G45*E45,AND(H45,A45="Co"),$H$7*H45*E45,AND(H45,A45="Re"),$H$7*H45*E45,H45,$J$7*H45*E45,I45,$I$7*I45*E45)</f>
        <v>0</v>
      </c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21.5" x14ac:dyDescent="0.9">
      <c r="A46" s="103">
        <f>'PLANTILLA V6'!A46</f>
        <v>0</v>
      </c>
      <c r="B46" s="103">
        <f>'PLANTILLA V6'!B46</f>
        <v>0</v>
      </c>
      <c r="C46" s="104">
        <f>'PLANTILLA V6'!C46</f>
        <v>1</v>
      </c>
      <c r="D46" s="95" t="str">
        <f>'PLANTILLA V6'!D46</f>
        <v>pza</v>
      </c>
      <c r="E46" s="104">
        <v>0</v>
      </c>
      <c r="F46" s="95" t="b">
        <v>0</v>
      </c>
      <c r="G46" s="95" t="b">
        <v>0</v>
      </c>
      <c r="H46" s="95" t="b">
        <v>0</v>
      </c>
      <c r="I46" s="95" t="b">
        <v>0</v>
      </c>
      <c r="J46" s="98" cm="1">
        <f t="array" ref="J46">_xlfn.IFS(LEN(A46)&gt;2,A47,SUM(E46:I46)=0,0,F46,$F$7*F46*E46,G46,$G$7*G46*E46,AND(H46,A46="Co"),$H$7*H46*E46,AND(H46,A46="Re"),$H$7*H46*E46,H46,$J$7*H46*E46,I46,$I$7*I46*E46)</f>
        <v>0</v>
      </c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21.5" x14ac:dyDescent="0.9">
      <c r="A47" s="103">
        <f>'PLANTILLA V6'!A47</f>
        <v>0</v>
      </c>
      <c r="B47" s="103">
        <f>'PLANTILLA V6'!B47</f>
        <v>0</v>
      </c>
      <c r="C47" s="104">
        <f>'PLANTILLA V6'!C47</f>
        <v>1</v>
      </c>
      <c r="D47" s="95" t="str">
        <f>'PLANTILLA V6'!D47</f>
        <v>pza</v>
      </c>
      <c r="E47" s="104">
        <v>0</v>
      </c>
      <c r="F47" s="95" t="b">
        <v>0</v>
      </c>
      <c r="G47" s="95" t="b">
        <v>0</v>
      </c>
      <c r="H47" s="95" t="b">
        <v>0</v>
      </c>
      <c r="I47" s="95" t="b">
        <v>0</v>
      </c>
      <c r="J47" s="98" cm="1">
        <f t="array" ref="J47">_xlfn.IFS(LEN(A47)&gt;2,A48,SUM(E47:I47)=0,0,F47,$F$7*F47*E47,G47,$G$7*G47*E47,AND(H47,A47="Co"),$H$7*H47*E47,AND(H47,A47="Re"),$H$7*H47*E47,H47,$J$7*H47*E47,I47,$I$7*I47*E47)</f>
        <v>0</v>
      </c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21.5" x14ac:dyDescent="0.9">
      <c r="A48" s="103">
        <f>'PLANTILLA V6'!A48</f>
        <v>0</v>
      </c>
      <c r="B48" s="103">
        <f>'PLANTILLA V6'!B48</f>
        <v>0</v>
      </c>
      <c r="C48" s="104">
        <f>'PLANTILLA V6'!C48</f>
        <v>1</v>
      </c>
      <c r="D48" s="95" t="str">
        <f>'PLANTILLA V6'!D48</f>
        <v>pza</v>
      </c>
      <c r="E48" s="104">
        <v>0</v>
      </c>
      <c r="F48" s="95" t="b">
        <v>0</v>
      </c>
      <c r="G48" s="95" t="b">
        <v>0</v>
      </c>
      <c r="H48" s="95" t="b">
        <v>0</v>
      </c>
      <c r="I48" s="95" t="b">
        <v>0</v>
      </c>
      <c r="J48" s="98" cm="1">
        <f t="array" ref="J48">_xlfn.IFS(LEN(A48)&gt;2,A49,SUM(E48:I48)=0,0,F48,$F$7*F48*E48,G48,$G$7*G48*E48,AND(H48,A48="Co"),$H$7*H48*E48,AND(H48,A48="Re"),$H$7*H48*E48,H48,$J$7*H48*E48,I48,$I$7*I48*E48)</f>
        <v>0</v>
      </c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21.5" x14ac:dyDescent="0.9">
      <c r="A49" s="103">
        <f>'PLANTILLA V6'!A49</f>
        <v>0</v>
      </c>
      <c r="B49" s="103">
        <f>'PLANTILLA V6'!B49</f>
        <v>0</v>
      </c>
      <c r="C49" s="104">
        <f>'PLANTILLA V6'!C49</f>
        <v>1</v>
      </c>
      <c r="D49" s="95" t="str">
        <f>'PLANTILLA V6'!D49</f>
        <v>pza</v>
      </c>
      <c r="E49" s="104">
        <v>0</v>
      </c>
      <c r="F49" s="95" t="b">
        <v>0</v>
      </c>
      <c r="G49" s="95" t="b">
        <v>0</v>
      </c>
      <c r="H49" s="95" t="b">
        <v>0</v>
      </c>
      <c r="I49" s="95" t="b">
        <v>0</v>
      </c>
      <c r="J49" s="98" cm="1">
        <f t="array" ref="J49">_xlfn.IFS(LEN(A49)&gt;2,A50,SUM(E49:I49)=0,0,F49,$F$7*F49*E49,G49,$G$7*G49*E49,AND(H49,A49="Co"),$H$7*H49*E49,AND(H49,A49="Re"),$H$7*H49*E49,H49,$J$7*H49*E49,I49,$I$7*I49*E49)</f>
        <v>0</v>
      </c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21.5" x14ac:dyDescent="0.9">
      <c r="A50" s="103">
        <f>'PLANTILLA V6'!A50</f>
        <v>0</v>
      </c>
      <c r="B50" s="103">
        <f>'PLANTILLA V6'!B50</f>
        <v>0</v>
      </c>
      <c r="C50" s="104">
        <f>'PLANTILLA V6'!C50</f>
        <v>1</v>
      </c>
      <c r="D50" s="95" t="str">
        <f>'PLANTILLA V6'!D50</f>
        <v>pza</v>
      </c>
      <c r="E50" s="104">
        <v>0</v>
      </c>
      <c r="F50" s="95" t="b">
        <v>0</v>
      </c>
      <c r="G50" s="95" t="b">
        <v>0</v>
      </c>
      <c r="H50" s="95" t="b">
        <v>0</v>
      </c>
      <c r="I50" s="95" t="b">
        <v>0</v>
      </c>
      <c r="J50" s="98" cm="1">
        <f t="array" ref="J50">_xlfn.IFS(LEN(A50)&gt;2,A51,SUM(E50:I50)=0,0,F50,$F$7*F50*E50,G50,$G$7*G50*E50,AND(H50,A50="Co"),$H$7*H50*E50,AND(H50,A50="Re"),$H$7*H50*E50,H50,$J$7*H50*E50,I50,$I$7*I50*E50)</f>
        <v>0</v>
      </c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21.5" x14ac:dyDescent="0.9">
      <c r="A51" s="103">
        <f>'PLANTILLA V6'!A51</f>
        <v>0</v>
      </c>
      <c r="B51" s="103">
        <f>'PLANTILLA V6'!B51</f>
        <v>0</v>
      </c>
      <c r="C51" s="104">
        <f>'PLANTILLA V6'!C51</f>
        <v>1</v>
      </c>
      <c r="D51" s="95" t="str">
        <f>'PLANTILLA V6'!D51</f>
        <v>pza</v>
      </c>
      <c r="E51" s="104">
        <v>0</v>
      </c>
      <c r="F51" s="95" t="b">
        <v>0</v>
      </c>
      <c r="G51" s="95" t="b">
        <v>0</v>
      </c>
      <c r="H51" s="95" t="b">
        <v>0</v>
      </c>
      <c r="I51" s="95" t="b">
        <v>0</v>
      </c>
      <c r="J51" s="98" cm="1">
        <f t="array" ref="J51">_xlfn.IFS(LEN(A51)&gt;2,A52,SUM(E51:I51)=0,0,F51,$F$7*F51*E51,G51,$G$7*G51*E51,AND(H51,A51="Co"),$H$7*H51*E51,AND(H51,A51="Re"),$H$7*H51*E51,H51,$J$7*H51*E51,I51,$I$7*I51*E51)</f>
        <v>0</v>
      </c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21.5" x14ac:dyDescent="0.9">
      <c r="A52" s="103">
        <f>'PLANTILLA V6'!A52</f>
        <v>0</v>
      </c>
      <c r="B52" s="103">
        <f>'PLANTILLA V6'!B52</f>
        <v>0</v>
      </c>
      <c r="C52" s="104">
        <f>'PLANTILLA V6'!C52</f>
        <v>1</v>
      </c>
      <c r="D52" s="95" t="str">
        <f>'PLANTILLA V6'!D52</f>
        <v>pza</v>
      </c>
      <c r="E52" s="104">
        <v>0</v>
      </c>
      <c r="F52" s="95" t="b">
        <v>0</v>
      </c>
      <c r="G52" s="95" t="b">
        <v>0</v>
      </c>
      <c r="H52" s="95" t="b">
        <v>0</v>
      </c>
      <c r="I52" s="95" t="b">
        <v>0</v>
      </c>
      <c r="J52" s="98" cm="1">
        <f t="array" ref="J52">_xlfn.IFS(LEN(A52)&gt;2,A53,SUM(E52:I52)=0,0,F52,$F$7*F52*E52,G52,$G$7*G52*E52,AND(H52,A52="Co"),$H$7*H52*E52,AND(H52,A52="Re"),$H$7*H52*E52,H52,$J$7*H52*E52,I52,$I$7*I52*E52)</f>
        <v>0</v>
      </c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21.5" x14ac:dyDescent="0.9">
      <c r="A53" s="196" t="str">
        <f>'PLANTILLA V6'!A53</f>
        <v>Herramientas manuales</v>
      </c>
      <c r="B53" s="167"/>
      <c r="C53" s="104">
        <f>'PLANTILLA V6'!C53</f>
        <v>0</v>
      </c>
      <c r="D53" s="95">
        <f>'PLANTILLA V6'!D53</f>
        <v>0</v>
      </c>
      <c r="E53" s="104">
        <v>0</v>
      </c>
      <c r="F53" s="95" t="b">
        <v>0</v>
      </c>
      <c r="G53" s="95" t="b">
        <v>0</v>
      </c>
      <c r="H53" s="95" t="b">
        <v>0</v>
      </c>
      <c r="I53" s="95" t="b">
        <v>0</v>
      </c>
      <c r="J53" s="102" t="str" cm="1">
        <f t="array" ref="J53">_xlfn.IFS(LEN(A53)&gt;2,A54,SUM(E53:I53)=0,0,F53,$F$7*F53*E53,G53,$G$7*G53*E53,AND(H53,A53="Co"),$H$7*H53*E53,AND(H53,A53="Re"),$H$7*H53*E53,H53,$J$7*H53*E53,I53,$I$7*I53*E53)</f>
        <v>Hm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21.5" x14ac:dyDescent="0.9">
      <c r="A54" s="103" t="str">
        <f>'PLANTILLA V6'!A54</f>
        <v>Hm</v>
      </c>
      <c r="B54" s="103" t="str">
        <f>'PLANTILLA V6'!B54</f>
        <v>Flexómetro</v>
      </c>
      <c r="C54" s="104">
        <f>'PLANTILLA V6'!C54</f>
        <v>1</v>
      </c>
      <c r="D54" s="95" t="str">
        <f>'PLANTILLA V6'!D54</f>
        <v>pza</v>
      </c>
      <c r="E54" s="104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98" cm="1">
        <f t="array" ref="J54">_xlfn.IFS(LEN(A54)&gt;2,A55,SUM(E54:I54)=0,0,F54,$F$7*F54*E54,G54,$G$7*G54*E54,AND(H54,A54="Co"),$H$7*H54*E54,AND(H54,A54="Re"),$H$7*H54*E54,H54,$J$7*H54*E54,I54,$I$7*I54*E54)</f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21.5" x14ac:dyDescent="0.9">
      <c r="A55" s="103" t="str">
        <f>'PLANTILLA V6'!A55</f>
        <v>Hm</v>
      </c>
      <c r="B55" s="103" t="str">
        <f>'PLANTILLA V6'!B55</f>
        <v>Cúter</v>
      </c>
      <c r="C55" s="104">
        <f>'PLANTILLA V6'!C55</f>
        <v>1</v>
      </c>
      <c r="D55" s="95" t="str">
        <f>'PLANTILLA V6'!D55</f>
        <v>pza</v>
      </c>
      <c r="E55" s="104">
        <v>0</v>
      </c>
      <c r="F55" s="95" t="b">
        <v>0</v>
      </c>
      <c r="G55" s="95" t="b">
        <v>0</v>
      </c>
      <c r="H55" s="95" t="b">
        <v>1</v>
      </c>
      <c r="I55" s="95" t="b">
        <v>0</v>
      </c>
      <c r="J55" s="98" cm="1">
        <f t="array" ref="J55">_xlfn.IFS(LEN(A55)&gt;2,A56,SUM(E55:I55)=0,0,F55,$F$7*F55*E55,G55,$G$7*G55*E55,AND(H55,A55="Co"),$H$7*H55*E55,AND(H55,A55="Re"),$H$7*H55*E55,H55,$J$7*H55*E55,I55,$I$7*I55*E55)</f>
        <v>0</v>
      </c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21.5" x14ac:dyDescent="0.9">
      <c r="A56" s="103" t="str">
        <f>'PLANTILLA V6'!A56</f>
        <v>Hm</v>
      </c>
      <c r="B56" s="103" t="str">
        <f>'PLANTILLA V6'!B56</f>
        <v>Pistola de silicón</v>
      </c>
      <c r="C56" s="104">
        <f>'PLANTILLA V6'!C56</f>
        <v>1</v>
      </c>
      <c r="D56" s="95" t="str">
        <f>'PLANTILLA V6'!D56</f>
        <v>pza</v>
      </c>
      <c r="E56" s="104">
        <v>0</v>
      </c>
      <c r="F56" s="95" t="b">
        <v>0</v>
      </c>
      <c r="G56" s="95" t="b">
        <v>0</v>
      </c>
      <c r="H56" s="95" t="b">
        <v>1</v>
      </c>
      <c r="I56" s="95" t="b">
        <v>0</v>
      </c>
      <c r="J56" s="98" cm="1">
        <f t="array" ref="J56">_xlfn.IFS(LEN(A56)&gt;2,A57,SUM(E56:I56)=0,0,F56,$F$7*F56*E56,G56,$G$7*G56*E56,AND(H56,A56="Co"),$H$7*H56*E56,AND(H56,A56="Re"),$H$7*H56*E56,H56,$J$7*H56*E56,I56,$I$7*I56*E56)</f>
        <v>0</v>
      </c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21.5" x14ac:dyDescent="0.9">
      <c r="A57" s="103" t="str">
        <f>'PLANTILLA V6'!A57</f>
        <v>Hm</v>
      </c>
      <c r="B57" s="103" t="str">
        <f>'PLANTILLA V6'!B57</f>
        <v>Desarmador plano</v>
      </c>
      <c r="C57" s="104">
        <f>'PLANTILLA V6'!C57</f>
        <v>1</v>
      </c>
      <c r="D57" s="95" t="str">
        <f>'PLANTILLA V6'!D57</f>
        <v>pza</v>
      </c>
      <c r="E57" s="104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98" cm="1">
        <f t="array" ref="J57">_xlfn.IFS(LEN(A57)&gt;2,A58,SUM(E57:I57)=0,0,F57,$F$7*F57*E57,G57,$G$7*G57*E57,AND(H57,A57="Co"),$H$7*H57*E57,AND(H57,A57="Re"),$H$7*H57*E57,H57,$J$7*H57*E57,I57,$I$7*I57*E57)</f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21.5" x14ac:dyDescent="0.9">
      <c r="A58" s="103" t="str">
        <f>'PLANTILLA V6'!A58</f>
        <v>Hm</v>
      </c>
      <c r="B58" s="106" t="str">
        <f>'PLANTILLA V6'!B58</f>
        <v>Desarmador de cruz</v>
      </c>
      <c r="C58" s="104">
        <f>'PLANTILLA V6'!C58</f>
        <v>1</v>
      </c>
      <c r="D58" s="95" t="str">
        <f>'PLANTILLA V6'!D58</f>
        <v>pza</v>
      </c>
      <c r="E58" s="104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98" cm="1">
        <f t="array" ref="J58">_xlfn.IFS(LEN(A58)&gt;2,A59,SUM(E58:I58)=0,0,F58,$F$7*F58*E58,G58,$G$7*G58*E58,AND(H58,A58="Co"),$H$7*H58*E58,AND(H58,A58="Re"),$H$7*H58*E58,H58,$J$7*H58*E58,I58,$I$7*I58*E58)</f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1.5" x14ac:dyDescent="0.9">
      <c r="A59" s="103" t="str">
        <f>'PLANTILLA V6'!A59</f>
        <v>Hm</v>
      </c>
      <c r="B59" s="106" t="str">
        <f>'PLANTILLA V6'!B59</f>
        <v>Juego de puntas intercambiables para desarmador</v>
      </c>
      <c r="C59" s="104">
        <f>'PLANTILLA V6'!C59</f>
        <v>1</v>
      </c>
      <c r="D59" s="95" t="str">
        <f>'PLANTILLA V6'!D59</f>
        <v>juego</v>
      </c>
      <c r="E59" s="104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98" cm="1">
        <f t="array" ref="J59">_xlfn.IFS(LEN(A59)&gt;2,A60,SUM(E59:I59)=0,0,F59,$F$7*F59*E59,G59,$G$7*G59*E59,AND(H59,A59="Co"),$H$7*H59*E59,AND(H59,A59="Re"),$H$7*H59*E59,H59,$J$7*H59*E59,I59,$I$7*I59*E59)</f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21.5" x14ac:dyDescent="0.9">
      <c r="A60" s="103" t="str">
        <f>'PLANTILLA V6'!A60</f>
        <v>Hm</v>
      </c>
      <c r="B60" s="103" t="str">
        <f>'PLANTILLA V6'!B60</f>
        <v>Pinzas de punta</v>
      </c>
      <c r="C60" s="104">
        <f>'PLANTILLA V6'!C60</f>
        <v>1</v>
      </c>
      <c r="D60" s="95" t="str">
        <f>'PLANTILLA V6'!D60</f>
        <v>pza</v>
      </c>
      <c r="E60" s="104">
        <v>0</v>
      </c>
      <c r="F60" s="95" t="b">
        <v>0</v>
      </c>
      <c r="G60" s="95" t="b">
        <v>0</v>
      </c>
      <c r="H60" s="95" t="b">
        <v>1</v>
      </c>
      <c r="I60" s="95" t="b">
        <v>0</v>
      </c>
      <c r="J60" s="98" cm="1">
        <f t="array" ref="J60">_xlfn.IFS(LEN(A60)&gt;2,A61,SUM(E60:I60)=0,0,F60,$F$7*F60*E60,G60,$G$7*G60*E60,AND(H60,A60="Co"),$H$7*H60*E60,AND(H60,A60="Re"),$H$7*H60*E60,H60,$J$7*H60*E60,I60,$I$7*I60*E60)</f>
        <v>0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21.5" x14ac:dyDescent="0.9">
      <c r="A61" s="103" t="str">
        <f>'PLANTILLA V6'!A61</f>
        <v>Hm</v>
      </c>
      <c r="B61" s="103" t="str">
        <f>'PLANTILLA V6'!B61</f>
        <v>Pinzas de corte</v>
      </c>
      <c r="C61" s="104">
        <f>'PLANTILLA V6'!C61</f>
        <v>1</v>
      </c>
      <c r="D61" s="95" t="str">
        <f>'PLANTILLA V6'!D61</f>
        <v>pza</v>
      </c>
      <c r="E61" s="104">
        <v>0</v>
      </c>
      <c r="F61" s="95" t="b">
        <v>0</v>
      </c>
      <c r="G61" s="95" t="b">
        <v>0</v>
      </c>
      <c r="H61" s="95" t="b">
        <v>1</v>
      </c>
      <c r="I61" s="95" t="b">
        <v>0</v>
      </c>
      <c r="J61" s="98" cm="1">
        <f t="array" ref="J61">_xlfn.IFS(LEN(A61)&gt;2,A62,SUM(E61:I61)=0,0,F61,$F$7*F61*E61,G61,$G$7*G61*E61,AND(H61,A61="Co"),$H$7*H61*E61,AND(H61,A61="Re"),$H$7*H61*E61,H61,$J$7*H61*E61,I61,$I$7*I61*E61)</f>
        <v>0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21.5" x14ac:dyDescent="0.9">
      <c r="A62" s="103" t="str">
        <f>'PLANTILLA V6'!A62</f>
        <v>Hm</v>
      </c>
      <c r="B62" s="103" t="str">
        <f>'PLANTILLA V6'!B62</f>
        <v>Pinceles (delgado, mediano y grueso)</v>
      </c>
      <c r="C62" s="104">
        <f>'PLANTILLA V6'!C62</f>
        <v>1</v>
      </c>
      <c r="D62" s="95" t="str">
        <f>'PLANTILLA V6'!D62</f>
        <v>juego</v>
      </c>
      <c r="E62" s="104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98" cm="1">
        <f t="array" ref="J62">_xlfn.IFS(LEN(A62)&gt;2,A63,SUM(E62:I62)=0,0,F62,$F$7*F62*E62,G62,$G$7*G62*E62,AND(H62,A62="Co"),$H$7*H62*E62,AND(H62,A62="Re"),$H$7*H62*E62,H62,$J$7*H62*E62,I62,$I$7*I62*E62)</f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21.5" x14ac:dyDescent="0.9">
      <c r="A63" s="103" t="str">
        <f>'PLANTILLA V6'!A63</f>
        <v>Hm</v>
      </c>
      <c r="B63" s="103" t="str">
        <f>'PLANTILLA V6'!B63</f>
        <v>Multímetro</v>
      </c>
      <c r="C63" s="104">
        <f>'PLANTILLA V6'!C63</f>
        <v>1</v>
      </c>
      <c r="D63" s="95" t="str">
        <f>'PLANTILLA V6'!D63</f>
        <v>pza</v>
      </c>
      <c r="E63" s="104">
        <v>0</v>
      </c>
      <c r="F63" s="95" t="b">
        <v>0</v>
      </c>
      <c r="G63" s="95" t="b">
        <v>0</v>
      </c>
      <c r="H63" s="95" t="b">
        <v>0</v>
      </c>
      <c r="I63" s="95" t="b">
        <v>0</v>
      </c>
      <c r="J63" s="98" cm="1">
        <f t="array" ref="J63">_xlfn.IFS(LEN(A63)&gt;2,A64,SUM(E63:I63)=0,0,F63,$F$7*F63*E63,G63,$G$7*G63*E63,AND(H63,A63="Co"),$H$7*H63*E63,AND(H63,A63="Re"),$H$7*H63*E63,H63,$J$7*H63*E63,I63,$I$7*I63*E63)</f>
        <v>0</v>
      </c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21.5" x14ac:dyDescent="0.9">
      <c r="A64" s="103" t="str">
        <f>'PLANTILLA V6'!A64</f>
        <v>Hm</v>
      </c>
      <c r="B64" s="103" t="str">
        <f>'PLANTILLA V6'!B64</f>
        <v>Báscula</v>
      </c>
      <c r="C64" s="104">
        <f>'PLANTILLA V6'!C64</f>
        <v>1</v>
      </c>
      <c r="D64" s="95" t="str">
        <f>'PLANTILLA V6'!D64</f>
        <v>pza</v>
      </c>
      <c r="E64" s="104">
        <v>0</v>
      </c>
      <c r="F64" s="95" t="b">
        <v>0</v>
      </c>
      <c r="G64" s="95" t="b">
        <v>0</v>
      </c>
      <c r="H64" s="95" t="b">
        <v>0</v>
      </c>
      <c r="I64" s="95" t="b">
        <v>0</v>
      </c>
      <c r="J64" s="98" cm="1">
        <f t="array" ref="J64">_xlfn.IFS(LEN(A64)&gt;2,A65,SUM(E64:I64)=0,0,F64,$F$7*F64*E64,G64,$G$7*G64*E64,AND(H64,A64="Co"),$H$7*H64*E64,AND(H64,A64="Re"),$H$7*H64*E64,H64,$J$7*H64*E64,I64,$I$7*I64*E64)</f>
        <v>0</v>
      </c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21.5" x14ac:dyDescent="0.9">
      <c r="A65" s="103">
        <f>'PLANTILLA V6'!A65</f>
        <v>0</v>
      </c>
      <c r="B65" s="103">
        <f>'PLANTILLA V6'!B65</f>
        <v>0</v>
      </c>
      <c r="C65" s="104">
        <f>'PLANTILLA V6'!C65</f>
        <v>1</v>
      </c>
      <c r="D65" s="95" t="str">
        <f>'PLANTILLA V6'!D65</f>
        <v>pza</v>
      </c>
      <c r="E65" s="104">
        <v>0</v>
      </c>
      <c r="F65" s="95" t="b">
        <v>0</v>
      </c>
      <c r="G65" s="95" t="b">
        <v>0</v>
      </c>
      <c r="H65" s="95" t="b">
        <v>0</v>
      </c>
      <c r="I65" s="95" t="b">
        <v>0</v>
      </c>
      <c r="J65" s="98" cm="1">
        <f t="array" ref="J65">_xlfn.IFS(LEN(A65)&gt;2,A66,SUM(E65:I65)=0,0,F65,$F$7*F65*E65,G65,$G$7*G65*E65,AND(H65,A65="Co"),$H$7*H65*E65,AND(H65,A65="Re"),$H$7*H65*E65,H65,$J$7*H65*E65,I65,$I$7*I65*E65)</f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21.5" x14ac:dyDescent="0.9">
      <c r="A66" s="103">
        <f>'PLANTILLA V6'!A66</f>
        <v>0</v>
      </c>
      <c r="B66" s="103">
        <f>'PLANTILLA V6'!B66</f>
        <v>0</v>
      </c>
      <c r="C66" s="104">
        <f>'PLANTILLA V6'!C66</f>
        <v>1</v>
      </c>
      <c r="D66" s="95" t="str">
        <f>'PLANTILLA V6'!D66</f>
        <v>pza</v>
      </c>
      <c r="E66" s="104">
        <v>0</v>
      </c>
      <c r="F66" s="95" t="b">
        <v>0</v>
      </c>
      <c r="G66" s="95" t="b">
        <v>0</v>
      </c>
      <c r="H66" s="95" t="b">
        <v>0</v>
      </c>
      <c r="I66" s="95" t="b">
        <v>0</v>
      </c>
      <c r="J66" s="98" cm="1">
        <f t="array" ref="J66">_xlfn.IFS(LEN(A66)&gt;2,A67,SUM(E66:I66)=0,0,F66,$F$7*F66*E66,G66,$G$7*G66*E66,AND(H66,A66="Co"),$H$7*H66*E66,AND(H66,A66="Re"),$H$7*H66*E66,H66,$J$7*H66*E66,I66,$I$7*I66*E66)</f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21.5" x14ac:dyDescent="0.9">
      <c r="A67" s="103">
        <f>'PLANTILLA V6'!A67</f>
        <v>0</v>
      </c>
      <c r="B67" s="103">
        <f>'PLANTILLA V6'!B67</f>
        <v>0</v>
      </c>
      <c r="C67" s="104">
        <f>'PLANTILLA V6'!C67</f>
        <v>1</v>
      </c>
      <c r="D67" s="95" t="str">
        <f>'PLANTILLA V6'!D67</f>
        <v>pza</v>
      </c>
      <c r="E67" s="104">
        <v>0</v>
      </c>
      <c r="F67" s="95" t="b">
        <v>0</v>
      </c>
      <c r="G67" s="95" t="b">
        <v>0</v>
      </c>
      <c r="H67" s="95" t="b">
        <v>0</v>
      </c>
      <c r="I67" s="95" t="b">
        <v>0</v>
      </c>
      <c r="J67" s="98" cm="1">
        <f t="array" ref="J67">_xlfn.IFS(LEN(A67)&gt;2,A68,SUM(E67:I67)=0,0,F67,$F$7*F67*E67,G67,$G$7*G67*E67,AND(H67,A67="Co"),$H$7*H67*E67,AND(H67,A67="Re"),$H$7*H67*E67,H67,$J$7*H67*E67,I67,$I$7*I67*E67)</f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21.5" x14ac:dyDescent="0.9">
      <c r="A68" s="103">
        <f>'PLANTILLA V6'!A68</f>
        <v>0</v>
      </c>
      <c r="B68" s="103">
        <f>'PLANTILLA V6'!B68</f>
        <v>0</v>
      </c>
      <c r="C68" s="104">
        <f>'PLANTILLA V6'!C68</f>
        <v>1</v>
      </c>
      <c r="D68" s="95" t="str">
        <f>'PLANTILLA V6'!D68</f>
        <v>pza</v>
      </c>
      <c r="E68" s="104">
        <v>0</v>
      </c>
      <c r="F68" s="95" t="b">
        <v>0</v>
      </c>
      <c r="G68" s="95" t="b">
        <v>0</v>
      </c>
      <c r="H68" s="95" t="b">
        <v>0</v>
      </c>
      <c r="I68" s="95" t="b">
        <v>0</v>
      </c>
      <c r="J68" s="98" cm="1">
        <f t="array" ref="J68">_xlfn.IFS(LEN(A68)&gt;2,A69,SUM(E68:I68)=0,0,F68,$F$7*F68*E68,G68,$G$7*G68*E68,AND(H68,A68="Co"),$H$7*H68*E68,AND(H68,A68="Re"),$H$7*H68*E68,H68,$J$7*H68*E68,I68,$I$7*I68*E68)</f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21.5" x14ac:dyDescent="0.9">
      <c r="A69" s="103">
        <f>'PLANTILLA V6'!A69</f>
        <v>0</v>
      </c>
      <c r="B69" s="103">
        <f>'PLANTILLA V6'!B69</f>
        <v>0</v>
      </c>
      <c r="C69" s="104">
        <f>'PLANTILLA V6'!C69</f>
        <v>1</v>
      </c>
      <c r="D69" s="95" t="str">
        <f>'PLANTILLA V6'!D69</f>
        <v>pza</v>
      </c>
      <c r="E69" s="104">
        <v>0</v>
      </c>
      <c r="F69" s="95" t="b">
        <v>0</v>
      </c>
      <c r="G69" s="95" t="b">
        <v>0</v>
      </c>
      <c r="H69" s="95" t="b">
        <v>0</v>
      </c>
      <c r="I69" s="95" t="b">
        <v>0</v>
      </c>
      <c r="J69" s="98" cm="1">
        <f t="array" ref="J69">_xlfn.IFS(LEN(A69)&gt;2,A70,SUM(E69:I69)=0,0,F69,$F$7*F69*E69,G69,$G$7*G69*E69,AND(H69,A69="Co"),$H$7*H69*E69,AND(H69,A69="Re"),$H$7*H69*E69,H69,$J$7*H69*E69,I69,$I$7*I69*E69)</f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21.5" x14ac:dyDescent="0.9">
      <c r="A70" s="103">
        <f>'PLANTILLA V6'!A70</f>
        <v>0</v>
      </c>
      <c r="B70" s="103">
        <f>'PLANTILLA V6'!B70</f>
        <v>0</v>
      </c>
      <c r="C70" s="104">
        <f>'PLANTILLA V6'!C70</f>
        <v>1</v>
      </c>
      <c r="D70" s="95" t="str">
        <f>'PLANTILLA V6'!D70</f>
        <v>pza</v>
      </c>
      <c r="E70" s="104">
        <v>0</v>
      </c>
      <c r="F70" s="95" t="b">
        <v>0</v>
      </c>
      <c r="G70" s="95" t="b">
        <v>0</v>
      </c>
      <c r="H70" s="95" t="b">
        <v>0</v>
      </c>
      <c r="I70" s="95" t="b">
        <v>0</v>
      </c>
      <c r="J70" s="98" cm="1">
        <f t="array" ref="J70">_xlfn.IFS(LEN(A70)&gt;2,A71,SUM(E70:I70)=0,0,F70,$F$7*F70*E70,G70,$G$7*G70*E70,AND(H70,A70="Co"),$H$7*H70*E70,AND(H70,A70="Re"),$H$7*H70*E70,H70,$J$7*H70*E70,I70,$I$7*I70*E70)</f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21.5" x14ac:dyDescent="0.9">
      <c r="A71" s="99">
        <f>'PLANTILLA V6'!A71</f>
        <v>0</v>
      </c>
      <c r="B71" s="95">
        <f>'PLANTILLA V6'!B71</f>
        <v>0</v>
      </c>
      <c r="C71" s="104">
        <f>'PLANTILLA V6'!C71</f>
        <v>1</v>
      </c>
      <c r="D71" s="95" t="str">
        <f>'PLANTILLA V6'!D71</f>
        <v>pza</v>
      </c>
      <c r="E71" s="104">
        <v>0</v>
      </c>
      <c r="F71" s="95" t="b">
        <v>0</v>
      </c>
      <c r="G71" s="95" t="b">
        <v>0</v>
      </c>
      <c r="H71" s="95" t="b">
        <v>0</v>
      </c>
      <c r="I71" s="95" t="b">
        <v>0</v>
      </c>
      <c r="J71" s="98" cm="1">
        <f t="array" ref="J71">_xlfn.IFS(LEN(A71)&gt;2,A72,SUM(E71:I71)=0,0,F71,$F$7*F71*E71,G71,$G$7*G71*E71,AND(H71,A71="Co"),$H$7*H71*E71,AND(H71,A71="Re"),$H$7*H71*E71,H71,$J$7*H71*E71,I71,$I$7*I71*E71)</f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21.5" x14ac:dyDescent="0.9">
      <c r="A72" s="99">
        <f>'PLANTILLA V6'!A72</f>
        <v>0</v>
      </c>
      <c r="B72" s="95">
        <f>'PLANTILLA V6'!B72</f>
        <v>0</v>
      </c>
      <c r="C72" s="104">
        <f>'PLANTILLA V6'!C72</f>
        <v>1</v>
      </c>
      <c r="D72" s="95" t="str">
        <f>'PLANTILLA V6'!D72</f>
        <v>pza</v>
      </c>
      <c r="E72" s="104">
        <v>0</v>
      </c>
      <c r="F72" s="95" t="b">
        <v>0</v>
      </c>
      <c r="G72" s="95" t="b">
        <v>0</v>
      </c>
      <c r="H72" s="95" t="b">
        <v>0</v>
      </c>
      <c r="I72" s="95" t="b">
        <v>0</v>
      </c>
      <c r="J72" s="98" cm="1">
        <f t="array" ref="J72">_xlfn.IFS(LEN(A72)&gt;2,A73,SUM(E72:I72)=0,0,F72,$F$7*F72*E72,G72,$G$7*G72*E72,AND(H72,A72="Co"),$H$7*H72*E72,AND(H72,A72="Re"),$H$7*H72*E72,H72,$J$7*H72*E72,I72,$I$7*I72*E72)</f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21.5" x14ac:dyDescent="0.9">
      <c r="A73" s="99">
        <f>'PLANTILLA V6'!A73</f>
        <v>0</v>
      </c>
      <c r="B73" s="95">
        <f>'PLANTILLA V6'!B73</f>
        <v>0</v>
      </c>
      <c r="C73" s="104">
        <f>'PLANTILLA V6'!C73</f>
        <v>1</v>
      </c>
      <c r="D73" s="95" t="str">
        <f>'PLANTILLA V6'!D73</f>
        <v>pza</v>
      </c>
      <c r="E73" s="104">
        <v>0</v>
      </c>
      <c r="F73" s="95" t="b">
        <v>0</v>
      </c>
      <c r="G73" s="95" t="b">
        <v>0</v>
      </c>
      <c r="H73" s="95" t="b">
        <v>0</v>
      </c>
      <c r="I73" s="95" t="b">
        <v>0</v>
      </c>
      <c r="J73" s="98" cm="1">
        <f t="array" ref="J73">_xlfn.IFS(LEN(A73)&gt;2,A74,SUM(E73:I73)=0,0,F73,$F$7*F73*E73,G73,$G$7*G73*E73,AND(H73,A73="Co"),$H$7*H73*E73,AND(H73,A73="Re"),$H$7*H73*E73,H73,$J$7*H73*E73,I73,$I$7*I73*E73)</f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21.5" x14ac:dyDescent="0.9">
      <c r="A74" s="99">
        <f>'PLANTILLA V6'!A74</f>
        <v>0</v>
      </c>
      <c r="B74" s="95">
        <f>'PLANTILLA V6'!B74</f>
        <v>0</v>
      </c>
      <c r="C74" s="104">
        <f>'PLANTILLA V6'!C74</f>
        <v>1</v>
      </c>
      <c r="D74" s="95" t="str">
        <f>'PLANTILLA V6'!D74</f>
        <v>pza</v>
      </c>
      <c r="E74" s="104">
        <v>0</v>
      </c>
      <c r="F74" s="95" t="b">
        <v>0</v>
      </c>
      <c r="G74" s="95" t="b">
        <v>0</v>
      </c>
      <c r="H74" s="95" t="b">
        <v>0</v>
      </c>
      <c r="I74" s="95" t="b">
        <v>0</v>
      </c>
      <c r="J74" s="98" cm="1">
        <f t="array" ref="J74">_xlfn.IFS(LEN(A74)&gt;2,A75,SUM(E74:I74)=0,0,F74,$F$7*F74*E74,G74,$G$7*G74*E74,AND(H74,A74="Co"),$H$7*H74*E74,AND(H74,A74="Re"),$H$7*H74*E74,H74,$J$7*H74*E74,I74,$I$7*I74*E74)</f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21.5" x14ac:dyDescent="0.9">
      <c r="A75" s="99">
        <f>'PLANTILLA V6'!A75</f>
        <v>0</v>
      </c>
      <c r="B75" s="95">
        <f>'PLANTILLA V6'!B75</f>
        <v>0</v>
      </c>
      <c r="C75" s="104">
        <f>'PLANTILLA V6'!C75</f>
        <v>1</v>
      </c>
      <c r="D75" s="95" t="str">
        <f>'PLANTILLA V6'!D75</f>
        <v>pza</v>
      </c>
      <c r="E75" s="104">
        <v>0</v>
      </c>
      <c r="F75" s="95" t="b">
        <v>0</v>
      </c>
      <c r="G75" s="95" t="b">
        <v>0</v>
      </c>
      <c r="H75" s="95" t="b">
        <v>0</v>
      </c>
      <c r="I75" s="95" t="b">
        <v>0</v>
      </c>
      <c r="J75" s="98" cm="1">
        <f t="array" ref="J75">_xlfn.IFS(LEN(A75)&gt;2,A76,SUM(E75:I75)=0,0,F75,$F$7*F75*E75,G75,$G$7*G75*E75,AND(H75,A75="Co"),$H$7*H75*E75,AND(H75,A75="Re"),$H$7*H75*E75,H75,$J$7*H75*E75,I75,$I$7*I75*E75)</f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21.5" x14ac:dyDescent="0.9">
      <c r="A76" s="99">
        <f>'PLANTILLA V6'!A76</f>
        <v>0</v>
      </c>
      <c r="B76" s="95">
        <f>'PLANTILLA V6'!B76</f>
        <v>0</v>
      </c>
      <c r="C76" s="104">
        <f>'PLANTILLA V6'!C76</f>
        <v>1</v>
      </c>
      <c r="D76" s="95" t="str">
        <f>'PLANTILLA V6'!D76</f>
        <v>pza</v>
      </c>
      <c r="E76" s="104">
        <v>0</v>
      </c>
      <c r="F76" s="95" t="b">
        <v>0</v>
      </c>
      <c r="G76" s="95" t="b">
        <v>0</v>
      </c>
      <c r="H76" s="95" t="b">
        <v>0</v>
      </c>
      <c r="I76" s="95" t="b">
        <v>0</v>
      </c>
      <c r="J76" s="98" cm="1">
        <f t="array" ref="J76">_xlfn.IFS(LEN(A76)&gt;2,A77,SUM(E76:I76)=0,0,F76,$F$7*F76*E76,G76,$G$7*G76*E76,AND(H76,A76="Co"),$H$7*H76*E76,AND(H76,A76="Re"),$H$7*H76*E76,H76,$J$7*H76*E76,I76,$I$7*I76*E76)</f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21.5" x14ac:dyDescent="0.9">
      <c r="A77" s="195" t="str">
        <f>'PLANTILLA V6'!A77</f>
        <v>Electricidad y Electrónica</v>
      </c>
      <c r="B77" s="167"/>
      <c r="C77" s="104">
        <f>'PLANTILLA V6'!C77</f>
        <v>0</v>
      </c>
      <c r="D77" s="95">
        <f>'PLANTILLA V6'!D77</f>
        <v>0</v>
      </c>
      <c r="E77" s="104">
        <v>0</v>
      </c>
      <c r="F77" s="95" t="b">
        <v>0</v>
      </c>
      <c r="G77" s="95" t="b">
        <v>0</v>
      </c>
      <c r="H77" s="95" t="b">
        <v>0</v>
      </c>
      <c r="I77" s="95" t="b">
        <v>0</v>
      </c>
      <c r="J77" s="102" t="str" cm="1">
        <f t="array" ref="J77">_xlfn.IFS(LEN(A77)&gt;2,A78,SUM(E77:I77)=0,0,F77,$F$7*F77*E77,G77,$G$7*G77*E77,AND(H77,A77="Co"),$H$7*H77*E77,AND(H77,A77="Re"),$H$7*H77*E77,H77,$J$7*H77*E77,I77,$I$7*I77*E77)</f>
        <v>EE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21.5" x14ac:dyDescent="0.9">
      <c r="A78" s="51" t="str">
        <f>'PLANTILLA V6'!A78</f>
        <v>EE</v>
      </c>
      <c r="B78" s="51" t="str">
        <f>'PLANTILLA V6'!B78</f>
        <v>Juego de 10 cables tipo caiman- caiman</v>
      </c>
      <c r="C78" s="22">
        <f>'PLANTILLA V6'!C78</f>
        <v>1</v>
      </c>
      <c r="D78" s="54" t="str">
        <f>'PLANTILLA V6'!D78</f>
        <v>juego</v>
      </c>
      <c r="E78" s="22">
        <v>1</v>
      </c>
      <c r="F78" s="54" t="b">
        <v>0</v>
      </c>
      <c r="G78" s="54" t="b">
        <v>0</v>
      </c>
      <c r="H78" s="54" t="b">
        <v>1</v>
      </c>
      <c r="I78" s="54" t="b">
        <v>0</v>
      </c>
      <c r="J78" s="98" cm="1">
        <f t="array" ref="J78">_xlfn.IFS(LEN(A78)&gt;2,A79,SUM(E78:I78)=0,0,F78,$F$7*F78*E78,G78,$G$7*G78*E78,AND(H78,A78="Co"),$H$7*H78*E78,AND(H78,A78="Re"),$H$7*H78*E78,H78,$J$7*H78*E78,I78,$I$7*I78*E78)</f>
        <v>5</v>
      </c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21.5" x14ac:dyDescent="0.9">
      <c r="A79" s="103" t="str">
        <f>'PLANTILLA V6'!A79</f>
        <v>EE</v>
      </c>
      <c r="B79" s="103" t="str">
        <f>'PLANTILLA V6'!B79</f>
        <v>Juegos de jumpers macho - hembra</v>
      </c>
      <c r="C79" s="104">
        <f>'PLANTILLA V6'!C79</f>
        <v>1</v>
      </c>
      <c r="D79" s="95" t="str">
        <f>'PLANTILLA V6'!D79</f>
        <v>juego</v>
      </c>
      <c r="E79" s="104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98" cm="1">
        <f t="array" ref="J79">_xlfn.IFS(LEN(A79)&gt;2,A80,SUM(E79:I79)=0,0,F79,$F$7*F79*E79,G79,$G$7*G79*E79,AND(H79,A79="Co"),$H$7*H79*E79,AND(H79,A79="Re"),$H$7*H79*E79,H79,$J$7*H79*E79,I79,$I$7*I79*E79)</f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21.5" x14ac:dyDescent="0.9">
      <c r="A80" s="103" t="str">
        <f>'PLANTILLA V6'!A80</f>
        <v>EE</v>
      </c>
      <c r="B80" s="103" t="str">
        <f>'PLANTILLA V6'!B80</f>
        <v xml:space="preserve">Juegos de jumpers macho - macho </v>
      </c>
      <c r="C80" s="104">
        <f>'PLANTILLA V6'!C80</f>
        <v>1</v>
      </c>
      <c r="D80" s="95" t="str">
        <f>'PLANTILLA V6'!D80</f>
        <v>juego</v>
      </c>
      <c r="E80" s="104">
        <v>0</v>
      </c>
      <c r="F80" s="95" t="b">
        <v>0</v>
      </c>
      <c r="G80" s="95" t="b">
        <v>0</v>
      </c>
      <c r="H80" s="95" t="b">
        <v>1</v>
      </c>
      <c r="I80" s="95" t="b">
        <v>0</v>
      </c>
      <c r="J80" s="98" cm="1">
        <f t="array" ref="J80">_xlfn.IFS(LEN(A80)&gt;2,A81,SUM(E80:I80)=0,0,F80,$F$7*F80*E80,G80,$G$7*G80*E80,AND(H80,A80="Co"),$H$7*H80*E80,AND(H80,A80="Re"),$H$7*H80*E80,H80,$J$7*H80*E80,I80,$I$7*I80*E80)</f>
        <v>0</v>
      </c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21.5" x14ac:dyDescent="0.9">
      <c r="A81" s="103" t="str">
        <f>'PLANTILLA V6'!A81</f>
        <v>EE</v>
      </c>
      <c r="B81" s="103" t="str">
        <f>'PLANTILLA V6'!B81</f>
        <v>Juegos de jumpers hembra - hembra</v>
      </c>
      <c r="C81" s="104">
        <f>'PLANTILLA V6'!C81</f>
        <v>1</v>
      </c>
      <c r="D81" s="95" t="str">
        <f>'PLANTILLA V6'!D81</f>
        <v>juego</v>
      </c>
      <c r="E81" s="104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98" cm="1">
        <f t="array" ref="J81">_xlfn.IFS(LEN(A81)&gt;2,A82,SUM(E81:I81)=0,0,F81,$F$7*F81*E81,G81,$G$7*G81*E81,AND(H81,A81="Co"),$H$7*H81*E81,AND(H81,A81="Re"),$H$7*H81*E81,H81,$J$7*H81*E81,I81,$I$7*I81*E81)</f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21.5" x14ac:dyDescent="0.9">
      <c r="A82" s="103" t="str">
        <f>'PLANTILLA V6'!A82</f>
        <v>EE</v>
      </c>
      <c r="B82" s="103" t="str">
        <f>'PLANTILLA V6'!B82</f>
        <v>Motor DC de 3V con cables integrados</v>
      </c>
      <c r="C82" s="104">
        <f>'PLANTILLA V6'!C82</f>
        <v>1</v>
      </c>
      <c r="D82" s="95" t="str">
        <f>'PLANTILLA V6'!D82</f>
        <v>pza</v>
      </c>
      <c r="E82" s="104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98" cm="1">
        <f t="array" ref="J82">_xlfn.IFS(LEN(A82)&gt;2,A83,SUM(E82:I82)=0,0,F82,$F$7*F82*E82,G82,$G$7*G82*E82,AND(H82,A82="Co"),$H$7*H82*E82,AND(H82,A82="Re"),$H$7*H82*E82,H82,$J$7*H82*E82,I82,$I$7*I82*E82)</f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21.5" x14ac:dyDescent="0.9">
      <c r="A83" s="103" t="str">
        <f>'PLANTILLA V6'!A83</f>
        <v>EE</v>
      </c>
      <c r="B83" s="103" t="str">
        <f>'PLANTILLA V6'!B83</f>
        <v>Motor DC de 6V con cables integrados</v>
      </c>
      <c r="C83" s="104">
        <f>'PLANTILLA V6'!C83</f>
        <v>1</v>
      </c>
      <c r="D83" s="95" t="str">
        <f>'PLANTILLA V6'!D83</f>
        <v>pza</v>
      </c>
      <c r="E83" s="104">
        <v>0</v>
      </c>
      <c r="F83" s="95" t="b">
        <v>0</v>
      </c>
      <c r="G83" s="95" t="b">
        <v>0</v>
      </c>
      <c r="H83" s="95" t="b">
        <v>1</v>
      </c>
      <c r="I83" s="95" t="b">
        <v>0</v>
      </c>
      <c r="J83" s="98" cm="1">
        <f t="array" ref="J83">_xlfn.IFS(LEN(A83)&gt;2,A84,SUM(E83:I83)=0,0,F83,$F$7*F83*E83,G83,$G$7*G83*E83,AND(H83,A83="Co"),$H$7*H83*E83,AND(H83,A83="Re"),$H$7*H83*E83,H83,$J$7*H83*E83,I83,$I$7*I83*E83)</f>
        <v>0</v>
      </c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21.5" x14ac:dyDescent="0.9">
      <c r="A84" s="103" t="str">
        <f>'PLANTILLA V6'!A84</f>
        <v>EE</v>
      </c>
      <c r="B84" s="103" t="str">
        <f>'PLANTILLA V6'!B84</f>
        <v>Protoboard de 830 puntos</v>
      </c>
      <c r="C84" s="104">
        <f>'PLANTILLA V6'!C84</f>
        <v>1</v>
      </c>
      <c r="D84" s="95" t="str">
        <f>'PLANTILLA V6'!D84</f>
        <v>pza</v>
      </c>
      <c r="E84" s="104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98" cm="1">
        <f t="array" ref="J84">_xlfn.IFS(LEN(A84)&gt;2,A85,SUM(E84:I84)=0,0,F84,$F$7*F84*E84,G84,$G$7*G84*E84,AND(H84,A84="Co"),$H$7*H84*E84,AND(H84,A84="Re"),$H$7*H84*E84,H84,$J$7*H84*E84,I84,$I$7*I84*E84)</f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21.5" x14ac:dyDescent="0.9">
      <c r="A85" s="103" t="str">
        <f>'PLANTILLA V6'!A85</f>
        <v>EE</v>
      </c>
      <c r="B85" s="103" t="str">
        <f>'PLANTILLA V6'!B85</f>
        <v>Led de color blanco</v>
      </c>
      <c r="C85" s="104">
        <f>'PLANTILLA V6'!C85</f>
        <v>1</v>
      </c>
      <c r="D85" s="95" t="str">
        <f>'PLANTILLA V6'!D85</f>
        <v>pza</v>
      </c>
      <c r="E85" s="104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98" cm="1">
        <f t="array" ref="J85">_xlfn.IFS(LEN(A85)&gt;2,A86,SUM(E85:I85)=0,0,F85,$F$7*F85*E85,G85,$G$7*G85*E85,AND(H85,A85="Co"),$H$7*H85*E85,AND(H85,A85="Re"),$H$7*H85*E85,H85,$J$7*H85*E85,I85,$I$7*I85*E85)</f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21.5" x14ac:dyDescent="0.9">
      <c r="A86" s="103" t="str">
        <f>'PLANTILLA V6'!A86</f>
        <v>EE</v>
      </c>
      <c r="B86" s="106" t="str">
        <f>'PLANTILLA V6'!B86</f>
        <v>Led de color verde</v>
      </c>
      <c r="C86" s="104">
        <f>'PLANTILLA V6'!C86</f>
        <v>1</v>
      </c>
      <c r="D86" s="95" t="str">
        <f>'PLANTILLA V6'!D86</f>
        <v>pza</v>
      </c>
      <c r="E86" s="104">
        <v>0</v>
      </c>
      <c r="F86" s="95" t="b">
        <v>0</v>
      </c>
      <c r="G86" s="95" t="b">
        <v>0</v>
      </c>
      <c r="H86" s="95" t="b">
        <v>0</v>
      </c>
      <c r="I86" s="95" t="b">
        <v>0</v>
      </c>
      <c r="J86" s="98" cm="1">
        <f t="array" ref="J86">_xlfn.IFS(LEN(A86)&gt;2,A87,SUM(E86:I86)=0,0,F86,$F$7*F86*E86,G86,$G$7*G86*E86,AND(H86,A86="Co"),$H$7*H86*E86,AND(H86,A86="Re"),$H$7*H86*E86,H86,$J$7*H86*E86,I86,$I$7*I86*E86)</f>
        <v>0</v>
      </c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21.5" x14ac:dyDescent="0.9">
      <c r="A87" s="103" t="str">
        <f>'PLANTILLA V6'!A87</f>
        <v>EE</v>
      </c>
      <c r="B87" s="106" t="str">
        <f>'PLANTILLA V6'!B87</f>
        <v>Led de color amarillo (ámbar)</v>
      </c>
      <c r="C87" s="104">
        <f>'PLANTILLA V6'!C87</f>
        <v>1</v>
      </c>
      <c r="D87" s="95" t="str">
        <f>'PLANTILLA V6'!D87</f>
        <v>pza</v>
      </c>
      <c r="E87" s="104">
        <v>0</v>
      </c>
      <c r="F87" s="95" t="b">
        <v>0</v>
      </c>
      <c r="G87" s="95" t="b">
        <v>0</v>
      </c>
      <c r="H87" s="95" t="b">
        <v>0</v>
      </c>
      <c r="I87" s="95" t="b">
        <v>0</v>
      </c>
      <c r="J87" s="98" cm="1">
        <f t="array" ref="J87">_xlfn.IFS(LEN(A87)&gt;2,A88,SUM(E87:I87)=0,0,F87,$F$7*F87*E87,G87,$G$7*G87*E87,AND(H87,A87="Co"),$H$7*H87*E87,AND(H87,A87="Re"),$H$7*H87*E87,H87,$J$7*H87*E87,I87,$I$7*I87*E87)</f>
        <v>0</v>
      </c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21.5" x14ac:dyDescent="0.9">
      <c r="A88" s="103" t="str">
        <f>'PLANTILLA V6'!A88</f>
        <v>EE</v>
      </c>
      <c r="B88" s="103" t="str">
        <f>'PLANTILLA V6'!B88</f>
        <v>Led de color rojo</v>
      </c>
      <c r="C88" s="104">
        <f>'PLANTILLA V6'!C88</f>
        <v>1</v>
      </c>
      <c r="D88" s="95" t="str">
        <f>'PLANTILLA V6'!D88</f>
        <v>pza</v>
      </c>
      <c r="E88" s="104">
        <v>0</v>
      </c>
      <c r="F88" s="95" t="b">
        <v>0</v>
      </c>
      <c r="G88" s="95" t="b">
        <v>0</v>
      </c>
      <c r="H88" s="95" t="b">
        <v>0</v>
      </c>
      <c r="I88" s="95" t="b">
        <v>0</v>
      </c>
      <c r="J88" s="98" cm="1">
        <f t="array" ref="J88">_xlfn.IFS(LEN(A88)&gt;2,A89,SUM(E88:I88)=0,0,F88,$F$7*F88*E88,G88,$G$7*G88*E88,AND(H88,A88="Co"),$H$7*H88*E88,AND(H88,A88="Re"),$H$7*H88*E88,H88,$J$7*H88*E88,I88,$I$7*I88*E88)</f>
        <v>0</v>
      </c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21.5" x14ac:dyDescent="0.9">
      <c r="A89" s="103" t="str">
        <f>'PLANTILLA V6'!A89</f>
        <v>EE</v>
      </c>
      <c r="B89" s="103" t="str">
        <f>'PLANTILLA V6'!B89</f>
        <v xml:space="preserve">Resistencia de 330 ohms </v>
      </c>
      <c r="C89" s="104">
        <f>'PLANTILLA V6'!C89</f>
        <v>1</v>
      </c>
      <c r="D89" s="95" t="str">
        <f>'PLANTILLA V6'!D89</f>
        <v>pza</v>
      </c>
      <c r="E89" s="104">
        <v>0</v>
      </c>
      <c r="F89" s="95" t="b">
        <v>0</v>
      </c>
      <c r="G89" s="95" t="b">
        <v>0</v>
      </c>
      <c r="H89" s="95" t="b">
        <v>0</v>
      </c>
      <c r="I89" s="95" t="b">
        <v>0</v>
      </c>
      <c r="J89" s="98" cm="1">
        <f t="array" ref="J89">_xlfn.IFS(LEN(A89)&gt;2,A90,SUM(E89:I89)=0,0,F89,$F$7*F89*E89,G89,$G$7*G89*E89,AND(H89,A89="Co"),$H$7*H89*E89,AND(H89,A89="Re"),$H$7*H89*E89,H89,$J$7*H89*E89,I89,$I$7*I89*E89)</f>
        <v>0</v>
      </c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21.5" x14ac:dyDescent="0.9">
      <c r="A90" s="103" t="str">
        <f>'PLANTILLA V6'!A90</f>
        <v>EE</v>
      </c>
      <c r="B90" s="103" t="str">
        <f>'PLANTILLA V6'!B90</f>
        <v>Resistencia de 1K ohms</v>
      </c>
      <c r="C90" s="104">
        <f>'PLANTILLA V6'!C90</f>
        <v>1</v>
      </c>
      <c r="D90" s="95" t="str">
        <f>'PLANTILLA V6'!D90</f>
        <v>pza</v>
      </c>
      <c r="E90" s="104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98" cm="1">
        <f t="array" ref="J90">_xlfn.IFS(LEN(A90)&gt;2,A91,SUM(E90:I90)=0,0,F90,$F$7*F90*E90,G90,$G$7*G90*E90,AND(H90,A90="Co"),$H$7*H90*E90,AND(H90,A90="Re"),$H$7*H90*E90,H90,$J$7*H90*E90,I90,$I$7*I90*E90)</f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21.5" x14ac:dyDescent="0.9">
      <c r="A91" s="103" t="str">
        <f>'PLANTILLA V6'!A91</f>
        <v>EE</v>
      </c>
      <c r="B91" s="103" t="str">
        <f>'PLANTILLA V6'!B91</f>
        <v xml:space="preserve">Cinta de aislar color negro </v>
      </c>
      <c r="C91" s="104">
        <f>'PLANTILLA V6'!C91</f>
        <v>1</v>
      </c>
      <c r="D91" s="95" t="str">
        <f>'PLANTILLA V6'!D91</f>
        <v>rollo</v>
      </c>
      <c r="E91" s="104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98" cm="1">
        <f t="array" ref="J91">_xlfn.IFS(LEN(A91)&gt;2,A92,SUM(E91:I91)=0,0,F91,$F$7*F91*E91,G91,$G$7*G91*E91,AND(H91,A91="Co"),$H$7*H91*E91,AND(H91,A91="Re"),$H$7*H91*E91,H91,$J$7*H91*E91,I91,$I$7*I91*E91)</f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21.5" x14ac:dyDescent="0.9">
      <c r="A92" s="103" t="str">
        <f>'PLANTILLA V6'!A92</f>
        <v>EE</v>
      </c>
      <c r="B92" s="103" t="str">
        <f>'PLANTILLA V6'!B92</f>
        <v xml:space="preserve">Cinta de aislar color rojo </v>
      </c>
      <c r="C92" s="104">
        <f>'PLANTILLA V6'!C92</f>
        <v>1</v>
      </c>
      <c r="D92" s="95" t="str">
        <f>'PLANTILLA V6'!D92</f>
        <v>rollo</v>
      </c>
      <c r="E92" s="104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98" cm="1">
        <f t="array" ref="J92">_xlfn.IFS(LEN(A92)&gt;2,A93,SUM(E92:I92)=0,0,F92,$F$7*F92*E92,G92,$G$7*G92*E92,AND(H92,A92="Co"),$H$7*H92*E92,AND(H92,A92="Re"),$H$7*H92*E92,H92,$J$7*H92*E92,I92,$I$7*I92*E92)</f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21.5" x14ac:dyDescent="0.9">
      <c r="A93" s="103" t="str">
        <f>'PLANTILLA V6'!A93</f>
        <v>EE</v>
      </c>
      <c r="B93" s="103" t="str">
        <f>'PLANTILLA V6'!B93</f>
        <v>Push button</v>
      </c>
      <c r="C93" s="104">
        <f>'PLANTILLA V6'!C93</f>
        <v>1</v>
      </c>
      <c r="D93" s="95" t="str">
        <f>'PLANTILLA V6'!D93</f>
        <v>pza</v>
      </c>
      <c r="E93" s="104">
        <v>0</v>
      </c>
      <c r="F93" s="95" t="b">
        <v>0</v>
      </c>
      <c r="G93" s="95" t="b">
        <v>0</v>
      </c>
      <c r="H93" s="95" t="b">
        <v>0</v>
      </c>
      <c r="I93" s="95" t="b">
        <v>0</v>
      </c>
      <c r="J93" s="98" cm="1">
        <f t="array" ref="J93">_xlfn.IFS(LEN(A93)&gt;2,A94,SUM(E93:I93)=0,0,F93,$F$7*F93*E93,G93,$G$7*G93*E93,AND(H93,A93="Co"),$H$7*H93*E93,AND(H93,A93="Re"),$H$7*H93*E93,H93,$J$7*H93*E93,I93,$I$7*I93*E93)</f>
        <v>0</v>
      </c>
      <c r="K93" s="101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21.5" x14ac:dyDescent="0.9">
      <c r="A94" s="103" t="str">
        <f>'PLANTILLA V6'!A94</f>
        <v>EE</v>
      </c>
      <c r="B94" s="103" t="str">
        <f>'PLANTILLA V6'!B94</f>
        <v>Cautín</v>
      </c>
      <c r="C94" s="104">
        <f>'PLANTILLA V6'!C94</f>
        <v>1</v>
      </c>
      <c r="D94" s="95" t="str">
        <f>'PLANTILLA V6'!D94</f>
        <v>pza</v>
      </c>
      <c r="E94" s="104">
        <v>0</v>
      </c>
      <c r="F94" s="95" t="b">
        <v>0</v>
      </c>
      <c r="G94" s="95" t="b">
        <v>0</v>
      </c>
      <c r="H94" s="95" t="b">
        <v>0</v>
      </c>
      <c r="I94" s="95" t="b">
        <v>0</v>
      </c>
      <c r="J94" s="98" cm="1">
        <f t="array" ref="J94">_xlfn.IFS(LEN(A94)&gt;2,A95,SUM(E94:I94)=0,0,F94,$F$7*F94*E94,G94,$G$7*G94*E94,AND(H94,A94="Co"),$H$7*H94*E94,AND(H94,A94="Re"),$H$7*H94*E94,H94,$J$7*H94*E94,I94,$I$7*I94*E94)</f>
        <v>0</v>
      </c>
      <c r="K94" s="101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21.5" x14ac:dyDescent="0.9">
      <c r="A95" s="103" t="str">
        <f>'PLANTILLA V6'!A95</f>
        <v>EE</v>
      </c>
      <c r="B95" s="103" t="str">
        <f>'PLANTILLA V6'!B95</f>
        <v>Soldadura eléctronica</v>
      </c>
      <c r="C95" s="104">
        <f>'PLANTILLA V6'!C95</f>
        <v>1</v>
      </c>
      <c r="D95" s="95" t="str">
        <f>'PLANTILLA V6'!D95</f>
        <v>pza</v>
      </c>
      <c r="E95" s="104">
        <v>0</v>
      </c>
      <c r="F95" s="95" t="b">
        <v>0</v>
      </c>
      <c r="G95" s="95" t="b">
        <v>0</v>
      </c>
      <c r="H95" s="95" t="b">
        <v>0</v>
      </c>
      <c r="I95" s="95" t="b">
        <v>0</v>
      </c>
      <c r="J95" s="98" cm="1">
        <f t="array" ref="J95">_xlfn.IFS(LEN(A95)&gt;2,A96,SUM(E95:I95)=0,0,F95,$F$7*F95*E95,G95,$G$7*G95*E95,AND(H95,A95="Co"),$H$7*H95*E95,AND(H95,A95="Re"),$H$7*H95*E95,H95,$J$7*H95*E95,I95,$I$7*I95*E95)</f>
        <v>0</v>
      </c>
      <c r="K95" s="101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21.5" x14ac:dyDescent="0.9">
      <c r="A96" s="103" t="str">
        <f>'PLANTILLA V6'!A96</f>
        <v>EE</v>
      </c>
      <c r="B96" s="103" t="str">
        <f>'PLANTILLA V6'!B96</f>
        <v>Pasta para soldar</v>
      </c>
      <c r="C96" s="104">
        <f>'PLANTILLA V6'!C96</f>
        <v>1</v>
      </c>
      <c r="D96" s="95" t="str">
        <f>'PLANTILLA V6'!D96</f>
        <v>pza</v>
      </c>
      <c r="E96" s="104">
        <v>0</v>
      </c>
      <c r="F96" s="95" t="b">
        <v>0</v>
      </c>
      <c r="G96" s="95" t="b">
        <v>0</v>
      </c>
      <c r="H96" s="95" t="b">
        <v>0</v>
      </c>
      <c r="I96" s="95" t="b">
        <v>0</v>
      </c>
      <c r="J96" s="98" cm="1">
        <f t="array" ref="J96">_xlfn.IFS(LEN(A96)&gt;2,A97,SUM(E96:I96)=0,0,F96,$F$7*F96*E96,G96,$G$7*G96*E96,AND(H96,A96="Co"),$H$7*H96*E96,AND(H96,A96="Re"),$H$7*H96*E96,H96,$J$7*H96*E96,I96,$I$7*I96*E96)</f>
        <v>0</v>
      </c>
      <c r="K96" s="101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21.5" x14ac:dyDescent="0.9">
      <c r="A97" s="103" t="str">
        <f>'PLANTILLA V6'!A97</f>
        <v>EE</v>
      </c>
      <c r="B97" s="103" t="str">
        <f>'PLANTILLA V6'!B97</f>
        <v>Interruptor de carrera</v>
      </c>
      <c r="C97" s="104">
        <f>'PLANTILLA V6'!C97</f>
        <v>1</v>
      </c>
      <c r="D97" s="95" t="str">
        <f>'PLANTILLA V6'!D97</f>
        <v>pza</v>
      </c>
      <c r="E97" s="104">
        <v>0</v>
      </c>
      <c r="F97" s="95" t="b">
        <v>0</v>
      </c>
      <c r="G97" s="95" t="b">
        <v>0</v>
      </c>
      <c r="H97" s="95" t="b">
        <v>0</v>
      </c>
      <c r="I97" s="95" t="b">
        <v>0</v>
      </c>
      <c r="J97" s="98" cm="1">
        <f t="array" ref="J97">_xlfn.IFS(LEN(A97)&gt;2,A98,SUM(E97:I97)=0,0,F97,$F$7*F97*E97,G97,$G$7*G97*E97,AND(H97,A97="Co"),$H$7*H97*E97,AND(H97,A97="Re"),$H$7*H97*E97,H97,$J$7*H97*E97,I97,$I$7*I97*E97)</f>
        <v>0</v>
      </c>
      <c r="K97" s="101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21.5" x14ac:dyDescent="0.9">
      <c r="A98" s="103" t="str">
        <f>'PLANTILLA V6'!A98</f>
        <v>EE</v>
      </c>
      <c r="B98" s="103" t="str">
        <f>'PLANTILLA V6'!B98</f>
        <v>llantitas de plástico para motor DC</v>
      </c>
      <c r="C98" s="104">
        <f>'PLANTILLA V6'!C98</f>
        <v>1</v>
      </c>
      <c r="D98" s="95" t="str">
        <f>'PLANTILLA V6'!D98</f>
        <v>pza</v>
      </c>
      <c r="E98" s="104">
        <v>0</v>
      </c>
      <c r="F98" s="95" t="b">
        <v>0</v>
      </c>
      <c r="G98" s="95" t="b">
        <v>0</v>
      </c>
      <c r="H98" s="95" t="b">
        <v>0</v>
      </c>
      <c r="I98" s="95" t="b">
        <v>0</v>
      </c>
      <c r="J98" s="98" cm="1">
        <f t="array" ref="J98">_xlfn.IFS(LEN(A98)&gt;2,A99,SUM(E98:I98)=0,0,F98,$F$7*F98*E98,G98,$G$7*G98*E98,AND(H98,A98="Co"),$H$7*H98*E98,AND(H98,A98="Re"),$H$7*H98*E98,H98,$J$7*H98*E98,I98,$I$7*I98*E98)</f>
        <v>0</v>
      </c>
      <c r="K98" s="101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21.5" x14ac:dyDescent="0.9">
      <c r="A99" s="51" t="str">
        <f>'PLANTILLA V6'!A99</f>
        <v>EE</v>
      </c>
      <c r="B99" s="51" t="str">
        <f>'PLANTILLA V6'!B99</f>
        <v>Servomotor SG90</v>
      </c>
      <c r="C99" s="22">
        <f>'PLANTILLA V6'!C99</f>
        <v>1</v>
      </c>
      <c r="D99" s="54" t="str">
        <f>'PLANTILLA V6'!D99</f>
        <v>pza</v>
      </c>
      <c r="E99" s="22">
        <v>1</v>
      </c>
      <c r="F99" s="54" t="b">
        <v>0</v>
      </c>
      <c r="G99" s="54" t="b">
        <v>0</v>
      </c>
      <c r="H99" s="54" t="b">
        <v>1</v>
      </c>
      <c r="I99" s="54" t="b">
        <v>0</v>
      </c>
      <c r="J99" s="98" cm="1">
        <f t="array" ref="J99">_xlfn.IFS(LEN(A99)&gt;2,A100,SUM(E99:I99)=0,0,F99,$F$7*F99*E99,G99,$G$7*G99*E99,AND(H99,A99="Co"),$H$7*H99*E99,AND(H99,A99="Re"),$H$7*H99*E99,H99,$J$7*H99*E99,I99,$I$7*I99*E99)</f>
        <v>5</v>
      </c>
      <c r="K99" s="75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21.5" x14ac:dyDescent="0.9">
      <c r="A100" s="103" t="str">
        <f>'PLANTILLA V6'!A100</f>
        <v>EE</v>
      </c>
      <c r="B100" s="103">
        <f>'PLANTILLA V6'!B100</f>
        <v>0</v>
      </c>
      <c r="C100" s="104">
        <f>'PLANTILLA V6'!C100</f>
        <v>1</v>
      </c>
      <c r="D100" s="95" t="str">
        <f>'PLANTILLA V6'!D100</f>
        <v>pza</v>
      </c>
      <c r="E100" s="104">
        <v>0</v>
      </c>
      <c r="F100" s="95" t="b">
        <v>0</v>
      </c>
      <c r="G100" s="95" t="b">
        <v>0</v>
      </c>
      <c r="H100" s="95" t="b">
        <v>0</v>
      </c>
      <c r="I100" s="95" t="b">
        <v>0</v>
      </c>
      <c r="J100" s="98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1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21.5" x14ac:dyDescent="0.9">
      <c r="A101" s="103">
        <f>'PLANTILLA V6'!A101</f>
        <v>0</v>
      </c>
      <c r="B101" s="103">
        <f>'PLANTILLA V6'!B101</f>
        <v>0</v>
      </c>
      <c r="C101" s="104">
        <f>'PLANTILLA V6'!C101</f>
        <v>1</v>
      </c>
      <c r="D101" s="95" t="str">
        <f>'PLANTILLA V6'!D101</f>
        <v>pza</v>
      </c>
      <c r="E101" s="104">
        <v>0</v>
      </c>
      <c r="F101" s="95" t="b">
        <v>0</v>
      </c>
      <c r="G101" s="95" t="b">
        <v>0</v>
      </c>
      <c r="H101" s="95" t="b">
        <v>0</v>
      </c>
      <c r="I101" s="95" t="b">
        <v>0</v>
      </c>
      <c r="J101" s="98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1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21.5" x14ac:dyDescent="0.9">
      <c r="A102" s="103">
        <f>'PLANTILLA V6'!A102</f>
        <v>0</v>
      </c>
      <c r="B102" s="103">
        <f>'PLANTILLA V6'!B102</f>
        <v>0</v>
      </c>
      <c r="C102" s="104">
        <f>'PLANTILLA V6'!C102</f>
        <v>1</v>
      </c>
      <c r="D102" s="95" t="str">
        <f>'PLANTILLA V6'!D102</f>
        <v>pza</v>
      </c>
      <c r="E102" s="104">
        <v>0</v>
      </c>
      <c r="F102" s="95" t="b">
        <v>0</v>
      </c>
      <c r="G102" s="95" t="b">
        <v>0</v>
      </c>
      <c r="H102" s="95" t="b">
        <v>0</v>
      </c>
      <c r="I102" s="95" t="b">
        <v>0</v>
      </c>
      <c r="J102" s="98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1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21.5" x14ac:dyDescent="0.9">
      <c r="A103" s="103">
        <f>'PLANTILLA V6'!A103</f>
        <v>0</v>
      </c>
      <c r="B103" s="103">
        <f>'PLANTILLA V6'!B103</f>
        <v>0</v>
      </c>
      <c r="C103" s="104">
        <f>'PLANTILLA V6'!C103</f>
        <v>1</v>
      </c>
      <c r="D103" s="95" t="str">
        <f>'PLANTILLA V6'!D103</f>
        <v>pza</v>
      </c>
      <c r="E103" s="104">
        <v>0</v>
      </c>
      <c r="F103" s="95" t="b">
        <v>0</v>
      </c>
      <c r="G103" s="95" t="b">
        <v>0</v>
      </c>
      <c r="H103" s="95" t="b">
        <v>0</v>
      </c>
      <c r="I103" s="95" t="b">
        <v>0</v>
      </c>
      <c r="J103" s="98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1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21.5" x14ac:dyDescent="0.9">
      <c r="A104" s="103">
        <f>'PLANTILLA V6'!A104</f>
        <v>0</v>
      </c>
      <c r="B104" s="103">
        <f>'PLANTILLA V6'!B104</f>
        <v>0</v>
      </c>
      <c r="C104" s="104">
        <f>'PLANTILLA V6'!C104</f>
        <v>1</v>
      </c>
      <c r="D104" s="95" t="str">
        <f>'PLANTILLA V6'!D104</f>
        <v>pza</v>
      </c>
      <c r="E104" s="104">
        <v>0</v>
      </c>
      <c r="F104" s="95" t="b">
        <v>0</v>
      </c>
      <c r="G104" s="95" t="b">
        <v>0</v>
      </c>
      <c r="H104" s="95" t="b">
        <v>0</v>
      </c>
      <c r="I104" s="95" t="b">
        <v>0</v>
      </c>
      <c r="J104" s="98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1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21.5" x14ac:dyDescent="0.9">
      <c r="A105" s="103">
        <f>'PLANTILLA V6'!A105</f>
        <v>0</v>
      </c>
      <c r="B105" s="103">
        <f>'PLANTILLA V6'!B105</f>
        <v>0</v>
      </c>
      <c r="C105" s="104">
        <f>'PLANTILLA V6'!C105</f>
        <v>1</v>
      </c>
      <c r="D105" s="95" t="str">
        <f>'PLANTILLA V6'!D105</f>
        <v>pza</v>
      </c>
      <c r="E105" s="104">
        <v>0</v>
      </c>
      <c r="F105" s="95" t="b">
        <v>0</v>
      </c>
      <c r="G105" s="95" t="b">
        <v>0</v>
      </c>
      <c r="H105" s="95" t="b">
        <v>0</v>
      </c>
      <c r="I105" s="95" t="b">
        <v>0</v>
      </c>
      <c r="J105" s="98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1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21.5" x14ac:dyDescent="0.9">
      <c r="A106" s="103">
        <f>'PLANTILLA V6'!A106</f>
        <v>0</v>
      </c>
      <c r="B106" s="103">
        <f>'PLANTILLA V6'!B106</f>
        <v>0</v>
      </c>
      <c r="C106" s="104">
        <f>'PLANTILLA V6'!C106</f>
        <v>1</v>
      </c>
      <c r="D106" s="95" t="str">
        <f>'PLANTILLA V6'!D106</f>
        <v>pza</v>
      </c>
      <c r="E106" s="104">
        <v>0</v>
      </c>
      <c r="F106" s="95" t="b">
        <v>0</v>
      </c>
      <c r="G106" s="95" t="b">
        <v>0</v>
      </c>
      <c r="H106" s="95" t="b">
        <v>0</v>
      </c>
      <c r="I106" s="95" t="b">
        <v>0</v>
      </c>
      <c r="J106" s="98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1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21.5" x14ac:dyDescent="0.9">
      <c r="A107" s="103">
        <f>'PLANTILLA V6'!A107</f>
        <v>0</v>
      </c>
      <c r="B107" s="103">
        <f>'PLANTILLA V6'!B107</f>
        <v>0</v>
      </c>
      <c r="C107" s="104">
        <f>'PLANTILLA V6'!C107</f>
        <v>1</v>
      </c>
      <c r="D107" s="95" t="str">
        <f>'PLANTILLA V6'!D107</f>
        <v>pza</v>
      </c>
      <c r="E107" s="104">
        <v>0</v>
      </c>
      <c r="F107" s="95" t="b">
        <v>0</v>
      </c>
      <c r="G107" s="95" t="b">
        <v>0</v>
      </c>
      <c r="H107" s="95" t="b">
        <v>0</v>
      </c>
      <c r="I107" s="95" t="b">
        <v>0</v>
      </c>
      <c r="J107" s="98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1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21.5" x14ac:dyDescent="0.9">
      <c r="A108" s="103">
        <f>'PLANTILLA V6'!A108</f>
        <v>0</v>
      </c>
      <c r="B108" s="103">
        <f>'PLANTILLA V6'!B108</f>
        <v>0</v>
      </c>
      <c r="C108" s="104">
        <f>'PLANTILLA V6'!C108</f>
        <v>1</v>
      </c>
      <c r="D108" s="95" t="str">
        <f>'PLANTILLA V6'!D108</f>
        <v>pza</v>
      </c>
      <c r="E108" s="104">
        <v>0</v>
      </c>
      <c r="F108" s="95" t="b">
        <v>0</v>
      </c>
      <c r="G108" s="95" t="b">
        <v>0</v>
      </c>
      <c r="H108" s="95" t="b">
        <v>0</v>
      </c>
      <c r="I108" s="95" t="b">
        <v>0</v>
      </c>
      <c r="J108" s="98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1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21.5" x14ac:dyDescent="0.9">
      <c r="A109" s="196" t="str">
        <f>'PLANTILLA V6'!A109</f>
        <v>Baterías</v>
      </c>
      <c r="B109" s="167"/>
      <c r="C109" s="104">
        <f>'PLANTILLA V6'!C109</f>
        <v>0</v>
      </c>
      <c r="D109" s="95">
        <f>'PLANTILLA V6'!D109</f>
        <v>0</v>
      </c>
      <c r="E109" s="104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102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1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21.5" x14ac:dyDescent="0.9">
      <c r="A110" s="103" t="str">
        <f>'PLANTILLA V6'!A110</f>
        <v>Ba</v>
      </c>
      <c r="B110" s="103" t="str">
        <f>'PLANTILLA V6'!B110</f>
        <v>Batería recargable 1.5V (AA)</v>
      </c>
      <c r="C110" s="104">
        <f>'PLANTILLA V6'!C110</f>
        <v>1</v>
      </c>
      <c r="D110" s="95" t="str">
        <f>'PLANTILLA V6'!D110</f>
        <v>pza</v>
      </c>
      <c r="E110" s="104">
        <v>0</v>
      </c>
      <c r="F110" s="95" t="b">
        <v>0</v>
      </c>
      <c r="G110" s="95" t="b">
        <v>0</v>
      </c>
      <c r="H110" s="95" t="b">
        <v>1</v>
      </c>
      <c r="I110" s="95" t="b">
        <v>0</v>
      </c>
      <c r="J110" s="98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21.5" x14ac:dyDescent="0.9">
      <c r="A111" s="103" t="str">
        <f>'PLANTILLA V6'!A111</f>
        <v>Ba</v>
      </c>
      <c r="B111" s="103" t="str">
        <f>'PLANTILLA V6'!B111</f>
        <v>Batería recargable 1.5V (AAA)</v>
      </c>
      <c r="C111" s="104">
        <v>1</v>
      </c>
      <c r="D111" s="95" t="str">
        <f>'PLANTILLA V6'!D111</f>
        <v>pza</v>
      </c>
      <c r="E111" s="104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98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21.5" x14ac:dyDescent="0.9">
      <c r="A112" s="103" t="str">
        <f>'PLANTILLA V6'!A112</f>
        <v>Ba</v>
      </c>
      <c r="B112" s="103" t="str">
        <f>'PLANTILLA V6'!B112</f>
        <v>Batería recargable 9V Volteck</v>
      </c>
      <c r="C112" s="104">
        <f>'PLANTILLA V6'!C112</f>
        <v>1</v>
      </c>
      <c r="D112" s="95" t="str">
        <f>'PLANTILLA V6'!D112</f>
        <v>pza</v>
      </c>
      <c r="E112" s="104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98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21.5" x14ac:dyDescent="0.9">
      <c r="A113" s="51" t="str">
        <f>'PLANTILLA V6'!A113</f>
        <v>Ba</v>
      </c>
      <c r="B113" s="51" t="str">
        <f>'PLANTILLA V6'!B113</f>
        <v>Baterías alcalinas AAA de 1.5 V (no recargable) para microbit</v>
      </c>
      <c r="C113" s="22">
        <f>'PLANTILLA V6'!C113</f>
        <v>1</v>
      </c>
      <c r="D113" s="54" t="str">
        <f>'PLANTILLA V6'!D113</f>
        <v>pza</v>
      </c>
      <c r="E113" s="22">
        <v>2</v>
      </c>
      <c r="F113" s="54" t="b">
        <v>0</v>
      </c>
      <c r="G113" s="54" t="b">
        <v>0</v>
      </c>
      <c r="H113" s="54" t="b">
        <v>1</v>
      </c>
      <c r="I113" s="54" t="b">
        <v>0</v>
      </c>
      <c r="J113" s="98" cm="1">
        <f t="array" ref="J113">_xlfn.IFS(LEN(A113)&gt;2,A114,SUM(E113:I113)=0,0,F113,$F$7*F113*E113,G113,$G$7*G113*E113,AND(H113,A113="Co"),$H$7*H113*E113,AND(H113,A113="Re"),$H$7*H113*E113,H113,$J$7*H113*E113,I113,$I$7*I113*E113)</f>
        <v>10</v>
      </c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21.5" x14ac:dyDescent="0.9">
      <c r="A114" s="103" t="str">
        <f>'PLANTILLA V6'!A114</f>
        <v>Ba</v>
      </c>
      <c r="B114" s="103" t="str">
        <f>'PLANTILLA V6'!B114</f>
        <v>Batería de 3V tipo CR2032</v>
      </c>
      <c r="C114" s="104">
        <f>'PLANTILLA V6'!C114</f>
        <v>1</v>
      </c>
      <c r="D114" s="95" t="str">
        <f>'PLANTILLA V6'!D114</f>
        <v>pza</v>
      </c>
      <c r="E114" s="104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98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21.5" x14ac:dyDescent="0.9">
      <c r="A115" s="103" t="str">
        <f>'PLANTILLA V6'!A115</f>
        <v>Ba</v>
      </c>
      <c r="B115" s="103" t="str">
        <f>'PLANTILLA V6'!B115</f>
        <v>Cargador universal de pilas recargable (9V, AA y AAA)</v>
      </c>
      <c r="C115" s="104">
        <f>'PLANTILLA V6'!C115</f>
        <v>1</v>
      </c>
      <c r="D115" s="95" t="str">
        <f>'PLANTILLA V6'!D115</f>
        <v>pza</v>
      </c>
      <c r="E115" s="104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98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21.5" x14ac:dyDescent="0.9">
      <c r="A116" s="103" t="str">
        <f>'PLANTILLA V6'!A116</f>
        <v>Ba</v>
      </c>
      <c r="B116" s="103" t="str">
        <f>'PLANTILLA V6'!B116</f>
        <v xml:space="preserve">Portapilas para 2 pilas en serie "AA" </v>
      </c>
      <c r="C116" s="104">
        <f>'PLANTILLA V6'!C116</f>
        <v>1</v>
      </c>
      <c r="D116" s="95" t="str">
        <f>'PLANTILLA V6'!D116</f>
        <v>pza</v>
      </c>
      <c r="E116" s="104">
        <v>0</v>
      </c>
      <c r="F116" s="95" t="b">
        <v>0</v>
      </c>
      <c r="G116" s="95" t="b">
        <v>0</v>
      </c>
      <c r="H116" s="95" t="b">
        <v>1</v>
      </c>
      <c r="I116" s="95" t="b">
        <v>0</v>
      </c>
      <c r="J116" s="98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21.5" x14ac:dyDescent="0.9">
      <c r="A117" s="103" t="str">
        <f>'PLANTILLA V6'!A117</f>
        <v>Ba</v>
      </c>
      <c r="B117" s="103" t="str">
        <f>'PLANTILLA V6'!B117</f>
        <v>Broche para pila de 9V</v>
      </c>
      <c r="C117" s="104">
        <f>'PLANTILLA V6'!C117</f>
        <v>1</v>
      </c>
      <c r="D117" s="95" t="str">
        <f>'PLANTILLA V6'!D117</f>
        <v>pza</v>
      </c>
      <c r="E117" s="104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98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21.5" x14ac:dyDescent="0.9">
      <c r="A118" s="103" t="str">
        <f>'PLANTILLA V6'!A118</f>
        <v>Ba</v>
      </c>
      <c r="B118" s="103" t="str">
        <f>'PLANTILLA V6'!B118</f>
        <v>Pila CR2032 tipo moneda</v>
      </c>
      <c r="C118" s="104">
        <f>'PLANTILLA V6'!C118</f>
        <v>1</v>
      </c>
      <c r="D118" s="95" t="str">
        <f>'PLANTILLA V6'!D118</f>
        <v>pza</v>
      </c>
      <c r="E118" s="104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98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21.5" x14ac:dyDescent="0.9">
      <c r="A119" s="20">
        <f>'PLANTILLA V6'!A119</f>
        <v>0</v>
      </c>
      <c r="B119" s="20">
        <f>'PLANTILLA V6'!B119</f>
        <v>0</v>
      </c>
      <c r="C119" s="104">
        <f>'PLANTILLA V6'!C119</f>
        <v>0</v>
      </c>
      <c r="D119" s="95">
        <f>'PLANTILLA V6'!D119</f>
        <v>0</v>
      </c>
      <c r="E119" s="104">
        <v>0</v>
      </c>
      <c r="F119" s="95" t="b">
        <v>0</v>
      </c>
      <c r="G119" s="95" t="b">
        <v>0</v>
      </c>
      <c r="H119" s="95" t="b">
        <v>0</v>
      </c>
      <c r="I119" s="95" t="b">
        <v>0</v>
      </c>
      <c r="J119" s="98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0">
        <f>'PLANTILLA V6'!A120</f>
        <v>0</v>
      </c>
      <c r="B120" s="20">
        <f>'PLANTILLA V6'!B120</f>
        <v>0</v>
      </c>
      <c r="C120" s="104">
        <f>'PLANTILLA V6'!C120</f>
        <v>0</v>
      </c>
      <c r="D120" s="95">
        <f>'PLANTILLA V6'!D120</f>
        <v>0</v>
      </c>
      <c r="E120" s="104">
        <v>0</v>
      </c>
      <c r="F120" s="95" t="b">
        <v>0</v>
      </c>
      <c r="G120" s="95" t="b">
        <v>0</v>
      </c>
      <c r="H120" s="95" t="b">
        <v>0</v>
      </c>
      <c r="I120" s="95" t="b">
        <v>0</v>
      </c>
      <c r="J120" s="98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0">
        <f>'PLANTILLA V6'!A121</f>
        <v>0</v>
      </c>
      <c r="B121" s="20">
        <f>'PLANTILLA V6'!B121</f>
        <v>0</v>
      </c>
      <c r="C121" s="104">
        <f>'PLANTILLA V6'!C121</f>
        <v>0</v>
      </c>
      <c r="D121" s="95">
        <f>'PLANTILLA V6'!D121</f>
        <v>0</v>
      </c>
      <c r="E121" s="104">
        <v>0</v>
      </c>
      <c r="F121" s="95" t="b">
        <v>0</v>
      </c>
      <c r="G121" s="95" t="b">
        <v>0</v>
      </c>
      <c r="H121" s="95" t="b">
        <v>0</v>
      </c>
      <c r="I121" s="95" t="b">
        <v>0</v>
      </c>
      <c r="J121" s="98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0">
        <f>'PLANTILLA V6'!A122</f>
        <v>0</v>
      </c>
      <c r="B122" s="20">
        <f>'PLANTILLA V6'!B122</f>
        <v>0</v>
      </c>
      <c r="C122" s="104">
        <f>'PLANTILLA V6'!C122</f>
        <v>0</v>
      </c>
      <c r="D122" s="95">
        <f>'PLANTILLA V6'!D122</f>
        <v>0</v>
      </c>
      <c r="E122" s="104">
        <v>0</v>
      </c>
      <c r="F122" s="95" t="b">
        <v>0</v>
      </c>
      <c r="G122" s="95" t="b">
        <v>0</v>
      </c>
      <c r="H122" s="95" t="b">
        <v>0</v>
      </c>
      <c r="I122" s="95" t="b">
        <v>0</v>
      </c>
      <c r="J122" s="98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0">
        <f>'PLANTILLA V6'!A123</f>
        <v>0</v>
      </c>
      <c r="B123" s="20">
        <f>'PLANTILLA V6'!B123</f>
        <v>0</v>
      </c>
      <c r="C123" s="104">
        <f>'PLANTILLA V6'!C123</f>
        <v>0</v>
      </c>
      <c r="D123" s="95">
        <f>'PLANTILLA V6'!D123</f>
        <v>0</v>
      </c>
      <c r="E123" s="104">
        <v>0</v>
      </c>
      <c r="F123" s="95" t="b">
        <v>0</v>
      </c>
      <c r="G123" s="95" t="b">
        <v>0</v>
      </c>
      <c r="H123" s="95" t="b">
        <v>0</v>
      </c>
      <c r="I123" s="95" t="b">
        <v>0</v>
      </c>
      <c r="J123" s="98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0">
        <f>'PLANTILLA V6'!A124</f>
        <v>0</v>
      </c>
      <c r="B124" s="20">
        <f>'PLANTILLA V6'!B124</f>
        <v>0</v>
      </c>
      <c r="C124" s="104">
        <f>'PLANTILLA V6'!C124</f>
        <v>0</v>
      </c>
      <c r="D124" s="95">
        <f>'PLANTILLA V6'!D124</f>
        <v>0</v>
      </c>
      <c r="E124" s="104">
        <v>0</v>
      </c>
      <c r="F124" s="95" t="b">
        <v>0</v>
      </c>
      <c r="G124" s="95" t="b">
        <v>0</v>
      </c>
      <c r="H124" s="95" t="b">
        <v>0</v>
      </c>
      <c r="I124" s="95" t="b">
        <v>0</v>
      </c>
      <c r="J124" s="98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0">
        <f>'PLANTILLA V6'!A125</f>
        <v>0</v>
      </c>
      <c r="B125" s="20">
        <f>'PLANTILLA V6'!B125</f>
        <v>0</v>
      </c>
      <c r="C125" s="104">
        <f>'PLANTILLA V6'!C125</f>
        <v>0</v>
      </c>
      <c r="D125" s="95">
        <f>'PLANTILLA V6'!D125</f>
        <v>0</v>
      </c>
      <c r="E125" s="104">
        <v>0</v>
      </c>
      <c r="F125" s="95" t="b">
        <v>0</v>
      </c>
      <c r="G125" s="95" t="b">
        <v>0</v>
      </c>
      <c r="H125" s="95" t="b">
        <v>0</v>
      </c>
      <c r="I125" s="95" t="b">
        <v>0</v>
      </c>
      <c r="J125" s="98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0">
        <f>'PLANTILLA V6'!A126</f>
        <v>0</v>
      </c>
      <c r="B126" s="20">
        <f>'PLANTILLA V6'!B126</f>
        <v>0</v>
      </c>
      <c r="C126" s="104">
        <f>'PLANTILLA V6'!C126</f>
        <v>0</v>
      </c>
      <c r="D126" s="95">
        <f>'PLANTILLA V6'!D126</f>
        <v>0</v>
      </c>
      <c r="E126" s="104">
        <v>0</v>
      </c>
      <c r="F126" s="95" t="b">
        <v>0</v>
      </c>
      <c r="G126" s="95" t="b">
        <v>0</v>
      </c>
      <c r="H126" s="95" t="b">
        <v>0</v>
      </c>
      <c r="I126" s="95" t="b">
        <v>0</v>
      </c>
      <c r="J126" s="98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0">
        <f>'PLANTILLA V6'!A127</f>
        <v>0</v>
      </c>
      <c r="B127" s="20">
        <f>'PLANTILLA V6'!B127</f>
        <v>0</v>
      </c>
      <c r="C127" s="104">
        <f>'PLANTILLA V6'!C127</f>
        <v>0</v>
      </c>
      <c r="D127" s="95">
        <f>'PLANTILLA V6'!D127</f>
        <v>0</v>
      </c>
      <c r="E127" s="104">
        <v>0</v>
      </c>
      <c r="F127" s="95" t="b">
        <v>0</v>
      </c>
      <c r="G127" s="95" t="b">
        <v>0</v>
      </c>
      <c r="H127" s="95" t="b">
        <v>0</v>
      </c>
      <c r="I127" s="95" t="b">
        <v>0</v>
      </c>
      <c r="J127" s="98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0">
        <f>'PLANTILLA V6'!A128</f>
        <v>0</v>
      </c>
      <c r="B128" s="20">
        <f>'PLANTILLA V6'!B128</f>
        <v>0</v>
      </c>
      <c r="C128" s="104">
        <f>'PLANTILLA V6'!C128</f>
        <v>0</v>
      </c>
      <c r="D128" s="95">
        <f>'PLANTILLA V6'!D128</f>
        <v>0</v>
      </c>
      <c r="E128" s="104">
        <v>0</v>
      </c>
      <c r="F128" s="95" t="b">
        <v>0</v>
      </c>
      <c r="G128" s="95" t="b">
        <v>0</v>
      </c>
      <c r="H128" s="95" t="b">
        <v>0</v>
      </c>
      <c r="I128" s="95" t="b">
        <v>0</v>
      </c>
      <c r="J128" s="98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0">
        <f>'PLANTILLA V6'!A129</f>
        <v>0</v>
      </c>
      <c r="B129" s="20">
        <f>'PLANTILLA V6'!B129</f>
        <v>0</v>
      </c>
      <c r="C129" s="104">
        <f>'PLANTILLA V6'!C129</f>
        <v>0</v>
      </c>
      <c r="D129" s="95">
        <f>'PLANTILLA V6'!D129</f>
        <v>0</v>
      </c>
      <c r="E129" s="104">
        <v>0</v>
      </c>
      <c r="F129" s="95" t="b">
        <v>0</v>
      </c>
      <c r="G129" s="95" t="b">
        <v>0</v>
      </c>
      <c r="H129" s="95" t="b">
        <v>0</v>
      </c>
      <c r="I129" s="95" t="b">
        <v>0</v>
      </c>
      <c r="J129" s="98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0">
        <f>'PLANTILLA V6'!A130</f>
        <v>0</v>
      </c>
      <c r="B130" s="20">
        <f>'PLANTILLA V6'!B130</f>
        <v>0</v>
      </c>
      <c r="C130" s="104">
        <f>'PLANTILLA V6'!C130</f>
        <v>0</v>
      </c>
      <c r="D130" s="95">
        <f>'PLANTILLA V6'!D130</f>
        <v>0</v>
      </c>
      <c r="E130" s="104">
        <v>0</v>
      </c>
      <c r="F130" s="95" t="b">
        <v>0</v>
      </c>
      <c r="G130" s="95" t="b">
        <v>0</v>
      </c>
      <c r="H130" s="95" t="b">
        <v>0</v>
      </c>
      <c r="I130" s="95" t="b">
        <v>0</v>
      </c>
      <c r="J130" s="98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0">
        <f>'PLANTILLA V6'!A131</f>
        <v>0</v>
      </c>
      <c r="B131" s="20">
        <f>'PLANTILLA V6'!B131</f>
        <v>0</v>
      </c>
      <c r="C131" s="104">
        <f>'PLANTILLA V6'!C131</f>
        <v>0</v>
      </c>
      <c r="D131" s="95">
        <f>'PLANTILLA V6'!D131</f>
        <v>0</v>
      </c>
      <c r="E131" s="104">
        <v>0</v>
      </c>
      <c r="F131" s="95" t="b">
        <v>0</v>
      </c>
      <c r="G131" s="95" t="b">
        <v>0</v>
      </c>
      <c r="H131" s="95" t="b">
        <v>0</v>
      </c>
      <c r="I131" s="95" t="b">
        <v>0</v>
      </c>
      <c r="J131" s="98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0">
        <f>'PLANTILLA V6'!A132</f>
        <v>0</v>
      </c>
      <c r="B132" s="20">
        <f>'PLANTILLA V6'!B132</f>
        <v>0</v>
      </c>
      <c r="C132" s="104">
        <f>'PLANTILLA V6'!C132</f>
        <v>0</v>
      </c>
      <c r="D132" s="95">
        <f>'PLANTILLA V6'!D132</f>
        <v>0</v>
      </c>
      <c r="E132" s="104">
        <v>0</v>
      </c>
      <c r="F132" s="95" t="b">
        <v>0</v>
      </c>
      <c r="G132" s="95" t="b">
        <v>0</v>
      </c>
      <c r="H132" s="95" t="b">
        <v>0</v>
      </c>
      <c r="I132" s="95" t="b">
        <v>0</v>
      </c>
      <c r="J132" s="98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0">
        <f>'PLANTILLA V6'!A133</f>
        <v>0</v>
      </c>
      <c r="B133" s="20">
        <f>'PLANTILLA V6'!B133</f>
        <v>0</v>
      </c>
      <c r="C133" s="104">
        <f>'PLANTILLA V6'!C133</f>
        <v>0</v>
      </c>
      <c r="D133" s="95">
        <f>'PLANTILLA V6'!D133</f>
        <v>0</v>
      </c>
      <c r="E133" s="104">
        <v>0</v>
      </c>
      <c r="F133" s="95" t="b">
        <v>0</v>
      </c>
      <c r="G133" s="95" t="b">
        <v>0</v>
      </c>
      <c r="H133" s="95" t="b">
        <v>0</v>
      </c>
      <c r="I133" s="95" t="b">
        <v>0</v>
      </c>
      <c r="J133" s="98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0">
        <f>'PLANTILLA V6'!A134</f>
        <v>0</v>
      </c>
      <c r="B134" s="20">
        <f>'PLANTILLA V6'!B134</f>
        <v>0</v>
      </c>
      <c r="C134" s="104">
        <f>'PLANTILLA V6'!C134</f>
        <v>0</v>
      </c>
      <c r="D134" s="95">
        <f>'PLANTILLA V6'!D134</f>
        <v>0</v>
      </c>
      <c r="E134" s="104">
        <v>0</v>
      </c>
      <c r="F134" s="95" t="b">
        <v>0</v>
      </c>
      <c r="G134" s="95" t="b">
        <v>0</v>
      </c>
      <c r="H134" s="95" t="b">
        <v>0</v>
      </c>
      <c r="I134" s="95" t="b">
        <v>0</v>
      </c>
      <c r="J134" s="98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0">
        <f>'PLANTILLA V6'!A135</f>
        <v>0</v>
      </c>
      <c r="B135" s="20">
        <f>'PLANTILLA V6'!B135</f>
        <v>0</v>
      </c>
      <c r="C135" s="104">
        <f>'PLANTILLA V6'!C135</f>
        <v>0</v>
      </c>
      <c r="D135" s="95">
        <f>'PLANTILLA V6'!D135</f>
        <v>0</v>
      </c>
      <c r="E135" s="104">
        <v>0</v>
      </c>
      <c r="F135" s="95" t="b">
        <v>0</v>
      </c>
      <c r="G135" s="95" t="b">
        <v>0</v>
      </c>
      <c r="H135" s="95" t="b">
        <v>0</v>
      </c>
      <c r="I135" s="95" t="b">
        <v>0</v>
      </c>
      <c r="J135" s="98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0">
        <f>'PLANTILLA V6'!A136</f>
        <v>0</v>
      </c>
      <c r="B136" s="20">
        <f>'PLANTILLA V6'!B136</f>
        <v>0</v>
      </c>
      <c r="C136" s="104">
        <f>'PLANTILLA V6'!C136</f>
        <v>0</v>
      </c>
      <c r="D136" s="95">
        <f>'PLANTILLA V6'!D136</f>
        <v>0</v>
      </c>
      <c r="E136" s="104">
        <v>0</v>
      </c>
      <c r="F136" s="95" t="b">
        <v>0</v>
      </c>
      <c r="G136" s="95" t="b">
        <v>0</v>
      </c>
      <c r="H136" s="95" t="b">
        <v>0</v>
      </c>
      <c r="I136" s="95" t="b">
        <v>0</v>
      </c>
      <c r="J136" s="98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0">
        <f>'PLANTILLA V6'!A137</f>
        <v>0</v>
      </c>
      <c r="B137" s="20">
        <f>'PLANTILLA V6'!B137</f>
        <v>0</v>
      </c>
      <c r="C137" s="104">
        <f>'PLANTILLA V6'!C137</f>
        <v>0</v>
      </c>
      <c r="D137" s="95">
        <f>'PLANTILLA V6'!D137</f>
        <v>0</v>
      </c>
      <c r="E137" s="104">
        <v>0</v>
      </c>
      <c r="F137" s="95" t="b">
        <v>0</v>
      </c>
      <c r="G137" s="95" t="b">
        <v>0</v>
      </c>
      <c r="H137" s="95" t="b">
        <v>0</v>
      </c>
      <c r="I137" s="95" t="b">
        <v>0</v>
      </c>
      <c r="J137" s="98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0">
        <f>'PLANTILLA V6'!A138</f>
        <v>0</v>
      </c>
      <c r="B138" s="20">
        <f>'PLANTILLA V6'!B138</f>
        <v>0</v>
      </c>
      <c r="C138" s="104">
        <f>'PLANTILLA V6'!C138</f>
        <v>0</v>
      </c>
      <c r="D138" s="95">
        <f>'PLANTILLA V6'!D138</f>
        <v>0</v>
      </c>
      <c r="E138" s="104">
        <v>0</v>
      </c>
      <c r="F138" s="95" t="b">
        <v>0</v>
      </c>
      <c r="G138" s="95" t="b">
        <v>0</v>
      </c>
      <c r="H138" s="95" t="b">
        <v>0</v>
      </c>
      <c r="I138" s="95" t="b">
        <v>0</v>
      </c>
      <c r="J138" s="98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95" t="str">
        <f>'PLANTILLA V6'!A139</f>
        <v>Seguridad y Orden</v>
      </c>
      <c r="B139" s="167"/>
      <c r="C139" s="104"/>
      <c r="D139" s="95"/>
      <c r="E139" s="104"/>
      <c r="F139" s="101"/>
      <c r="G139" s="101"/>
      <c r="H139" s="101"/>
      <c r="I139" s="101"/>
      <c r="J139" s="102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21.5" x14ac:dyDescent="0.9">
      <c r="A140" s="103" t="str">
        <f>'PLANTILLA V6'!A140</f>
        <v>So</v>
      </c>
      <c r="B140" s="103" t="str">
        <f>'PLANTILLA V6'!B140</f>
        <v>Cubrebocas industrial N95 o similar</v>
      </c>
      <c r="C140" s="104">
        <f>'PLANTILLA V6'!C140</f>
        <v>1</v>
      </c>
      <c r="D140" s="95" t="str">
        <f>'PLANTILLA V6'!D140</f>
        <v>pza</v>
      </c>
      <c r="E140" s="104">
        <v>0</v>
      </c>
      <c r="F140" s="95" t="b">
        <v>1</v>
      </c>
      <c r="G140" s="95" t="b">
        <v>0</v>
      </c>
      <c r="H140" s="95" t="b">
        <v>0</v>
      </c>
      <c r="I140" s="95" t="b">
        <v>0</v>
      </c>
      <c r="J140" s="98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21.5" x14ac:dyDescent="0.9">
      <c r="A141" s="103" t="str">
        <f>'PLANTILLA V6'!A141</f>
        <v>So</v>
      </c>
      <c r="B141" s="103" t="str">
        <f>'PLANTILLA V6'!B141</f>
        <v>Lentes de seguridad</v>
      </c>
      <c r="C141" s="104">
        <f>'PLANTILLA V6'!C141</f>
        <v>1</v>
      </c>
      <c r="D141" s="95" t="str">
        <f>'PLANTILLA V6'!D141</f>
        <v>pza</v>
      </c>
      <c r="E141" s="104">
        <v>0</v>
      </c>
      <c r="F141" s="95" t="b">
        <v>0</v>
      </c>
      <c r="G141" s="95" t="b">
        <v>0</v>
      </c>
      <c r="H141" s="95" t="b">
        <v>1</v>
      </c>
      <c r="I141" s="95" t="b">
        <v>0</v>
      </c>
      <c r="J141" s="98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21.5" x14ac:dyDescent="0.9">
      <c r="A142" s="103" t="str">
        <f>'PLANTILLA V6'!A142</f>
        <v>So</v>
      </c>
      <c r="B142" s="103" t="str">
        <f>'PLANTILLA V6'!B142</f>
        <v>Guantes de seguridad</v>
      </c>
      <c r="C142" s="104">
        <f>'PLANTILLA V6'!C142</f>
        <v>1</v>
      </c>
      <c r="D142" s="95" t="str">
        <f>'PLANTILLA V6'!D142</f>
        <v>pza</v>
      </c>
      <c r="E142" s="104">
        <v>0</v>
      </c>
      <c r="F142" s="95" t="b">
        <v>0</v>
      </c>
      <c r="G142" s="95" t="b">
        <v>0</v>
      </c>
      <c r="H142" s="95" t="b">
        <v>1</v>
      </c>
      <c r="I142" s="95" t="b">
        <v>0</v>
      </c>
      <c r="J142" s="98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21.5" x14ac:dyDescent="0.9">
      <c r="A143" s="103" t="str">
        <f>'PLANTILLA V6'!A143</f>
        <v>So</v>
      </c>
      <c r="B143" s="103" t="str">
        <f>'PLANTILLA V6'!B143</f>
        <v>Botiquín de primeros auxilios (caja con algodón, alcohol, gasas, antiséptico, agua oxigenada, vendas)</v>
      </c>
      <c r="C143" s="104">
        <f>'PLANTILLA V6'!C143</f>
        <v>1</v>
      </c>
      <c r="D143" s="95" t="str">
        <f>'PLANTILLA V6'!D143</f>
        <v>pza</v>
      </c>
      <c r="E143" s="104">
        <v>0</v>
      </c>
      <c r="F143" s="95" t="b">
        <v>0</v>
      </c>
      <c r="G143" s="95" t="b">
        <v>0</v>
      </c>
      <c r="H143" s="95" t="b">
        <v>0</v>
      </c>
      <c r="I143" s="95" t="b">
        <v>1</v>
      </c>
      <c r="J143" s="98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21.5" x14ac:dyDescent="0.9">
      <c r="A144" s="103" t="str">
        <f>'PLANTILLA V6'!A144</f>
        <v>So</v>
      </c>
      <c r="B144" s="103" t="str">
        <f>'PLANTILLA V6'!B144</f>
        <v>Trapo de limpieza/franela</v>
      </c>
      <c r="C144" s="104">
        <f>'PLANTILLA V6'!C144</f>
        <v>1</v>
      </c>
      <c r="D144" s="95" t="str">
        <f>'PLANTILLA V6'!D144</f>
        <v>pza</v>
      </c>
      <c r="E144" s="104">
        <v>0</v>
      </c>
      <c r="F144" s="95" t="b">
        <v>0</v>
      </c>
      <c r="G144" s="95" t="b">
        <v>0</v>
      </c>
      <c r="H144" s="95" t="b">
        <v>1</v>
      </c>
      <c r="I144" s="95" t="b">
        <v>0</v>
      </c>
      <c r="J144" s="98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21.5" x14ac:dyDescent="0.9">
      <c r="A145" s="103">
        <f>'PLANTILLA V6'!A145</f>
        <v>0</v>
      </c>
      <c r="B145" s="95">
        <f>'PLANTILLA V6'!B145</f>
        <v>0</v>
      </c>
      <c r="C145" s="104">
        <f>'PLANTILLA V6'!C145</f>
        <v>1</v>
      </c>
      <c r="D145" s="95" t="str">
        <f>'PLANTILLA V6'!D145</f>
        <v>pza</v>
      </c>
      <c r="E145" s="104">
        <v>0</v>
      </c>
      <c r="F145" s="95" t="b">
        <v>0</v>
      </c>
      <c r="G145" s="95" t="b">
        <v>0</v>
      </c>
      <c r="H145" s="95" t="b">
        <v>0</v>
      </c>
      <c r="I145" s="95" t="b">
        <v>0</v>
      </c>
      <c r="J145" s="98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21.5" x14ac:dyDescent="0.9">
      <c r="A146" s="103">
        <f>'PLANTILLA V6'!A146</f>
        <v>0</v>
      </c>
      <c r="B146" s="95">
        <f>'PLANTILLA V6'!B146</f>
        <v>0</v>
      </c>
      <c r="C146" s="104">
        <f>'PLANTILLA V6'!C146</f>
        <v>1</v>
      </c>
      <c r="D146" s="95" t="str">
        <f>'PLANTILLA V6'!D146</f>
        <v>pza</v>
      </c>
      <c r="E146" s="104">
        <v>0</v>
      </c>
      <c r="F146" s="95" t="b">
        <v>0</v>
      </c>
      <c r="G146" s="95" t="b">
        <v>0</v>
      </c>
      <c r="H146" s="95" t="b">
        <v>0</v>
      </c>
      <c r="I146" s="95" t="b">
        <v>0</v>
      </c>
      <c r="J146" s="98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21.5" x14ac:dyDescent="0.9">
      <c r="A147" s="103">
        <f>'PLANTILLA V6'!A147</f>
        <v>0</v>
      </c>
      <c r="B147" s="95">
        <f>'PLANTILLA V6'!B147</f>
        <v>0</v>
      </c>
      <c r="C147" s="104">
        <f>'PLANTILLA V6'!C147</f>
        <v>1</v>
      </c>
      <c r="D147" s="95" t="str">
        <f>'PLANTILLA V6'!D147</f>
        <v>pza</v>
      </c>
      <c r="E147" s="104">
        <v>0</v>
      </c>
      <c r="F147" s="95" t="b">
        <v>0</v>
      </c>
      <c r="G147" s="95" t="b">
        <v>0</v>
      </c>
      <c r="H147" s="95" t="b">
        <v>0</v>
      </c>
      <c r="I147" s="95" t="b">
        <v>0</v>
      </c>
      <c r="J147" s="98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21.5" x14ac:dyDescent="0.9">
      <c r="A148" s="103">
        <f>'PLANTILLA V6'!A148</f>
        <v>0</v>
      </c>
      <c r="B148" s="95">
        <f>'PLANTILLA V6'!B148</f>
        <v>0</v>
      </c>
      <c r="C148" s="104">
        <f>'PLANTILLA V6'!C148</f>
        <v>1</v>
      </c>
      <c r="D148" s="95" t="str">
        <f>'PLANTILLA V6'!D148</f>
        <v>pza</v>
      </c>
      <c r="E148" s="104">
        <v>0</v>
      </c>
      <c r="F148" s="95" t="b">
        <v>0</v>
      </c>
      <c r="G148" s="95" t="b">
        <v>0</v>
      </c>
      <c r="H148" s="95" t="b">
        <v>0</v>
      </c>
      <c r="I148" s="95" t="b">
        <v>0</v>
      </c>
      <c r="J148" s="98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21.5" x14ac:dyDescent="0.9">
      <c r="A149" s="103">
        <f>'PLANTILLA V6'!A149</f>
        <v>0</v>
      </c>
      <c r="B149" s="95">
        <f>'PLANTILLA V6'!B149</f>
        <v>0</v>
      </c>
      <c r="C149" s="104">
        <f>'PLANTILLA V6'!C149</f>
        <v>1</v>
      </c>
      <c r="D149" s="95" t="str">
        <f>'PLANTILLA V6'!D149</f>
        <v>pza</v>
      </c>
      <c r="E149" s="104">
        <v>0</v>
      </c>
      <c r="F149" s="95" t="b">
        <v>0</v>
      </c>
      <c r="G149" s="95" t="b">
        <v>0</v>
      </c>
      <c r="H149" s="95" t="b">
        <v>0</v>
      </c>
      <c r="I149" s="95" t="b">
        <v>0</v>
      </c>
      <c r="J149" s="98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21.5" x14ac:dyDescent="0.9">
      <c r="A150" s="103">
        <f>'PLANTILLA V6'!A150</f>
        <v>0</v>
      </c>
      <c r="B150" s="95">
        <f>'PLANTILLA V6'!B150</f>
        <v>0</v>
      </c>
      <c r="C150" s="104">
        <f>'PLANTILLA V6'!C150</f>
        <v>1</v>
      </c>
      <c r="D150" s="95" t="str">
        <f>'PLANTILLA V6'!D150</f>
        <v>pza</v>
      </c>
      <c r="E150" s="104">
        <v>0</v>
      </c>
      <c r="F150" s="95" t="b">
        <v>0</v>
      </c>
      <c r="G150" s="95" t="b">
        <v>0</v>
      </c>
      <c r="H150" s="95" t="b">
        <v>0</v>
      </c>
      <c r="I150" s="95" t="b">
        <v>0</v>
      </c>
      <c r="J150" s="98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21.5" x14ac:dyDescent="0.9">
      <c r="A151" s="103">
        <f>'PLANTILLA V6'!A151</f>
        <v>0</v>
      </c>
      <c r="B151" s="95">
        <f>'PLANTILLA V6'!B151</f>
        <v>0</v>
      </c>
      <c r="C151" s="104">
        <f>'PLANTILLA V6'!C151</f>
        <v>1</v>
      </c>
      <c r="D151" s="95" t="str">
        <f>'PLANTILLA V6'!D151</f>
        <v>pza</v>
      </c>
      <c r="E151" s="104">
        <v>0</v>
      </c>
      <c r="F151" s="95" t="b">
        <v>0</v>
      </c>
      <c r="G151" s="95" t="b">
        <v>0</v>
      </c>
      <c r="H151" s="95" t="b">
        <v>0</v>
      </c>
      <c r="I151" s="95" t="b">
        <v>0</v>
      </c>
      <c r="J151" s="98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21.5" x14ac:dyDescent="0.9">
      <c r="A152" s="103">
        <f>'PLANTILLA V6'!A152</f>
        <v>0</v>
      </c>
      <c r="B152" s="95">
        <f>'PLANTILLA V6'!B152</f>
        <v>0</v>
      </c>
      <c r="C152" s="104">
        <f>'PLANTILLA V6'!C152</f>
        <v>1</v>
      </c>
      <c r="D152" s="95" t="str">
        <f>'PLANTILLA V6'!D152</f>
        <v>pza</v>
      </c>
      <c r="E152" s="104">
        <v>0</v>
      </c>
      <c r="F152" s="95" t="b">
        <v>0</v>
      </c>
      <c r="G152" s="95" t="b">
        <v>0</v>
      </c>
      <c r="H152" s="95" t="b">
        <v>0</v>
      </c>
      <c r="I152" s="95" t="b">
        <v>0</v>
      </c>
      <c r="J152" s="98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21.5" x14ac:dyDescent="0.9">
      <c r="A153" s="103">
        <f>'PLANTILLA V6'!A153</f>
        <v>0</v>
      </c>
      <c r="B153" s="95">
        <f>'PLANTILLA V6'!B153</f>
        <v>0</v>
      </c>
      <c r="C153" s="104">
        <f>'PLANTILLA V6'!C153</f>
        <v>1</v>
      </c>
      <c r="D153" s="95" t="str">
        <f>'PLANTILLA V6'!D153</f>
        <v>pza</v>
      </c>
      <c r="E153" s="104">
        <v>0</v>
      </c>
      <c r="F153" s="95" t="b">
        <v>0</v>
      </c>
      <c r="G153" s="95" t="b">
        <v>0</v>
      </c>
      <c r="H153" s="95" t="b">
        <v>0</v>
      </c>
      <c r="I153" s="95" t="b">
        <v>0</v>
      </c>
      <c r="J153" s="98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21.5" x14ac:dyDescent="0.9">
      <c r="A154" s="103">
        <f>'PLANTILLA V6'!A154</f>
        <v>0</v>
      </c>
      <c r="B154" s="95">
        <f>'PLANTILLA V6'!B154</f>
        <v>0</v>
      </c>
      <c r="C154" s="104">
        <f>'PLANTILLA V6'!C154</f>
        <v>1</v>
      </c>
      <c r="D154" s="95" t="str">
        <f>'PLANTILLA V6'!D154</f>
        <v>pza</v>
      </c>
      <c r="E154" s="104">
        <v>0</v>
      </c>
      <c r="F154" s="95" t="b">
        <v>0</v>
      </c>
      <c r="G154" s="95" t="b">
        <v>0</v>
      </c>
      <c r="H154" s="95" t="b">
        <v>0</v>
      </c>
      <c r="I154" s="95" t="b">
        <v>0</v>
      </c>
      <c r="J154" s="98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21.5" x14ac:dyDescent="0.9">
      <c r="A155" s="103">
        <f>'PLANTILLA V6'!A155</f>
        <v>0</v>
      </c>
      <c r="B155" s="95">
        <f>'PLANTILLA V6'!B155</f>
        <v>0</v>
      </c>
      <c r="C155" s="104">
        <f>'PLANTILLA V6'!C155</f>
        <v>1</v>
      </c>
      <c r="D155" s="95" t="str">
        <f>'PLANTILLA V6'!D155</f>
        <v>pza</v>
      </c>
      <c r="E155" s="104">
        <v>0</v>
      </c>
      <c r="F155" s="95" t="b">
        <v>0</v>
      </c>
      <c r="G155" s="95" t="b">
        <v>0</v>
      </c>
      <c r="H155" s="95" t="b">
        <v>0</v>
      </c>
      <c r="I155" s="95" t="b">
        <v>0</v>
      </c>
      <c r="J155" s="98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21.5" x14ac:dyDescent="0.9">
      <c r="A156" s="103">
        <f>'PLANTILLA V6'!A156</f>
        <v>0</v>
      </c>
      <c r="B156" s="95">
        <f>'PLANTILLA V6'!B156</f>
        <v>0</v>
      </c>
      <c r="C156" s="104">
        <f>'PLANTILLA V6'!C156</f>
        <v>1</v>
      </c>
      <c r="D156" s="95" t="str">
        <f>'PLANTILLA V6'!D156</f>
        <v>pza</v>
      </c>
      <c r="E156" s="104">
        <v>0</v>
      </c>
      <c r="F156" s="95" t="b">
        <v>0</v>
      </c>
      <c r="G156" s="95" t="b">
        <v>0</v>
      </c>
      <c r="H156" s="95" t="b">
        <v>0</v>
      </c>
      <c r="I156" s="95" t="b">
        <v>0</v>
      </c>
      <c r="J156" s="98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21.5" x14ac:dyDescent="0.9">
      <c r="A157" s="103">
        <f>'PLANTILLA V6'!A157</f>
        <v>0</v>
      </c>
      <c r="B157" s="95">
        <f>'PLANTILLA V6'!B157</f>
        <v>0</v>
      </c>
      <c r="C157" s="104">
        <f>'PLANTILLA V6'!C157</f>
        <v>1</v>
      </c>
      <c r="D157" s="95" t="str">
        <f>'PLANTILLA V6'!D157</f>
        <v>pza</v>
      </c>
      <c r="E157" s="104">
        <v>0</v>
      </c>
      <c r="F157" s="95" t="b">
        <v>0</v>
      </c>
      <c r="G157" s="95" t="b">
        <v>0</v>
      </c>
      <c r="H157" s="95" t="b">
        <v>0</v>
      </c>
      <c r="I157" s="95" t="b">
        <v>0</v>
      </c>
      <c r="J157" s="98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21.5" x14ac:dyDescent="0.9">
      <c r="A158" s="103">
        <f>'PLANTILLA V6'!A158</f>
        <v>0</v>
      </c>
      <c r="B158" s="95">
        <f>'PLANTILLA V6'!B158</f>
        <v>0</v>
      </c>
      <c r="C158" s="104">
        <f>'PLANTILLA V6'!C158</f>
        <v>1</v>
      </c>
      <c r="D158" s="95" t="str">
        <f>'PLANTILLA V6'!D158</f>
        <v>pza</v>
      </c>
      <c r="E158" s="104">
        <v>0</v>
      </c>
      <c r="F158" s="95" t="b">
        <v>0</v>
      </c>
      <c r="G158" s="95" t="b">
        <v>0</v>
      </c>
      <c r="H158" s="95" t="b">
        <v>0</v>
      </c>
      <c r="I158" s="95" t="b">
        <v>0</v>
      </c>
      <c r="J158" s="98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21.5" x14ac:dyDescent="0.9">
      <c r="A159" s="103">
        <f>'PLANTILLA V6'!A159</f>
        <v>0</v>
      </c>
      <c r="B159" s="95">
        <f>'PLANTILLA V6'!B159</f>
        <v>0</v>
      </c>
      <c r="C159" s="104">
        <f>'PLANTILLA V6'!C159</f>
        <v>1</v>
      </c>
      <c r="D159" s="95" t="str">
        <f>'PLANTILLA V6'!D159</f>
        <v>pza</v>
      </c>
      <c r="E159" s="104">
        <v>0</v>
      </c>
      <c r="F159" s="95" t="b">
        <v>0</v>
      </c>
      <c r="G159" s="95" t="b">
        <v>0</v>
      </c>
      <c r="H159" s="95" t="b">
        <v>0</v>
      </c>
      <c r="I159" s="95" t="b">
        <v>0</v>
      </c>
      <c r="J159" s="98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21.5" x14ac:dyDescent="0.9">
      <c r="A160" s="103">
        <f>'PLANTILLA V6'!A160</f>
        <v>0</v>
      </c>
      <c r="B160" s="95">
        <f>'PLANTILLA V6'!B160</f>
        <v>0</v>
      </c>
      <c r="C160" s="104">
        <f>'PLANTILLA V6'!C160</f>
        <v>1</v>
      </c>
      <c r="D160" s="95" t="str">
        <f>'PLANTILLA V6'!D160</f>
        <v>pza</v>
      </c>
      <c r="E160" s="104">
        <v>0</v>
      </c>
      <c r="F160" s="95" t="b">
        <v>0</v>
      </c>
      <c r="G160" s="95" t="b">
        <v>0</v>
      </c>
      <c r="H160" s="95" t="b">
        <v>0</v>
      </c>
      <c r="I160" s="95" t="b">
        <v>0</v>
      </c>
      <c r="J160" s="98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21.5" x14ac:dyDescent="0.9">
      <c r="A161" s="195" t="str">
        <f>'PLANTILLA V6'!A161</f>
        <v>Estuche Individual</v>
      </c>
      <c r="B161" s="167"/>
      <c r="C161" s="104"/>
      <c r="D161" s="95"/>
      <c r="E161" s="104"/>
      <c r="F161" s="101"/>
      <c r="G161" s="101"/>
      <c r="H161" s="101"/>
      <c r="I161" s="101"/>
      <c r="J161" s="102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1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21.5" x14ac:dyDescent="0.9">
      <c r="A162" s="103" t="str">
        <f>'PLANTILLA V6'!A162</f>
        <v>In</v>
      </c>
      <c r="B162" s="103" t="str">
        <f>'PLANTILLA V6'!B162</f>
        <v>Lápiz</v>
      </c>
      <c r="C162" s="104">
        <f>'PLANTILLA V6'!C162</f>
        <v>1</v>
      </c>
      <c r="D162" s="95" t="str">
        <f>'PLANTILLA V6'!D162</f>
        <v>pza</v>
      </c>
      <c r="E162" s="104">
        <v>0</v>
      </c>
      <c r="F162" s="95" t="b">
        <v>1</v>
      </c>
      <c r="G162" s="95" t="b">
        <v>0</v>
      </c>
      <c r="H162" s="95" t="b">
        <v>0</v>
      </c>
      <c r="I162" s="95" t="b">
        <v>0</v>
      </c>
      <c r="J162" s="98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21.5" x14ac:dyDescent="0.9">
      <c r="A163" s="103" t="str">
        <f>'PLANTILLA V6'!A163</f>
        <v>In</v>
      </c>
      <c r="B163" s="103" t="str">
        <f>'PLANTILLA V6'!B163</f>
        <v>Goma</v>
      </c>
      <c r="C163" s="104">
        <f>'PLANTILLA V6'!C163</f>
        <v>1</v>
      </c>
      <c r="D163" s="95" t="str">
        <f>'PLANTILLA V6'!D163</f>
        <v>pza</v>
      </c>
      <c r="E163" s="104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98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21.5" x14ac:dyDescent="0.9">
      <c r="A164" s="103" t="str">
        <f>'PLANTILLA V6'!A164</f>
        <v>In</v>
      </c>
      <c r="B164" s="103" t="str">
        <f>'PLANTILLA V6'!B164</f>
        <v>Sacapuntas</v>
      </c>
      <c r="C164" s="104">
        <f>'PLANTILLA V6'!C164</f>
        <v>1</v>
      </c>
      <c r="D164" s="95" t="str">
        <f>'PLANTILLA V6'!D164</f>
        <v>pza</v>
      </c>
      <c r="E164" s="104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98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21.5" x14ac:dyDescent="0.9">
      <c r="A165" s="103" t="str">
        <f>'PLANTILLA V6'!A165</f>
        <v>In</v>
      </c>
      <c r="B165" s="103" t="str">
        <f>'PLANTILLA V6'!B165</f>
        <v>Bolígrafo</v>
      </c>
      <c r="C165" s="104">
        <f>'PLANTILLA V6'!C165</f>
        <v>1</v>
      </c>
      <c r="D165" s="95" t="str">
        <f>'PLANTILLA V6'!D165</f>
        <v>pza</v>
      </c>
      <c r="E165" s="104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98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21.5" x14ac:dyDescent="0.9">
      <c r="A166" s="103" t="str">
        <f>'PLANTILLA V6'!A166</f>
        <v>In</v>
      </c>
      <c r="B166" s="103" t="str">
        <f>'PLANTILLA V6'!B166</f>
        <v>Tijeras</v>
      </c>
      <c r="C166" s="104">
        <f>'PLANTILLA V6'!C166</f>
        <v>1</v>
      </c>
      <c r="D166" s="95" t="str">
        <f>'PLANTILLA V6'!D166</f>
        <v>pza</v>
      </c>
      <c r="E166" s="104">
        <v>0</v>
      </c>
      <c r="F166" s="95" t="b">
        <v>1</v>
      </c>
      <c r="G166" s="95" t="b">
        <v>0</v>
      </c>
      <c r="H166" s="95" t="b">
        <v>0</v>
      </c>
      <c r="I166" s="95" t="b">
        <v>0</v>
      </c>
      <c r="J166" s="98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21.5" x14ac:dyDescent="0.9">
      <c r="A167" s="103" t="str">
        <f>'PLANTILLA V6'!A167</f>
        <v>In</v>
      </c>
      <c r="B167" s="103" t="str">
        <f>'PLANTILLA V6'!B167</f>
        <v>Pegamento en barra (Pritt) de 8 g</v>
      </c>
      <c r="C167" s="104">
        <f>'PLANTILLA V6'!C167</f>
        <v>1</v>
      </c>
      <c r="D167" s="95" t="str">
        <f>'PLANTILLA V6'!D167</f>
        <v>pza</v>
      </c>
      <c r="E167" s="104">
        <v>0</v>
      </c>
      <c r="F167" s="95" t="b">
        <v>1</v>
      </c>
      <c r="G167" s="95" t="b">
        <v>0</v>
      </c>
      <c r="H167" s="95" t="b">
        <v>0</v>
      </c>
      <c r="I167" s="95" t="b">
        <v>0</v>
      </c>
      <c r="J167" s="98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21.5" x14ac:dyDescent="0.9">
      <c r="A168" s="103" t="str">
        <f>'PLANTILLA V6'!A168</f>
        <v>In</v>
      </c>
      <c r="B168" s="103" t="str">
        <f>'PLANTILLA V6'!B168</f>
        <v>Caja de 12 colores de madera</v>
      </c>
      <c r="C168" s="104">
        <f>'PLANTILLA V6'!C168</f>
        <v>1</v>
      </c>
      <c r="D168" s="95" t="str">
        <f>'PLANTILLA V6'!D168</f>
        <v>caja</v>
      </c>
      <c r="E168" s="104">
        <v>0</v>
      </c>
      <c r="F168" s="95" t="b">
        <v>1</v>
      </c>
      <c r="G168" s="95" t="b">
        <v>0</v>
      </c>
      <c r="H168" s="95" t="b">
        <v>0</v>
      </c>
      <c r="I168" s="95" t="b">
        <v>0</v>
      </c>
      <c r="J168" s="98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21.5" x14ac:dyDescent="0.9">
      <c r="A169" s="103" t="str">
        <f>'PLANTILLA V6'!A169</f>
        <v>In</v>
      </c>
      <c r="B169" s="103" t="str">
        <f>'PLANTILLA V6'!B169</f>
        <v>Plumón marcador permanente punto fino (Sharpie)</v>
      </c>
      <c r="C169" s="104">
        <f>'PLANTILLA V6'!C169</f>
        <v>1</v>
      </c>
      <c r="D169" s="95" t="str">
        <f>'PLANTILLA V6'!D169</f>
        <v>pza</v>
      </c>
      <c r="E169" s="104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98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21.5" x14ac:dyDescent="0.9">
      <c r="A170" s="103" t="str">
        <f>'PLANTILLA V6'!A170</f>
        <v>In</v>
      </c>
      <c r="B170" s="103" t="str">
        <f>'PLANTILLA V6'!B170</f>
        <v xml:space="preserve">Juego de geometría (regla, escuadra 45°,  escuadra 60°, 1 compás, transportador) </v>
      </c>
      <c r="C170" s="104">
        <f>'PLANTILLA V6'!C170</f>
        <v>1</v>
      </c>
      <c r="D170" s="95" t="str">
        <f>'PLANTILLA V6'!D170</f>
        <v>juego</v>
      </c>
      <c r="E170" s="104">
        <v>0</v>
      </c>
      <c r="F170" s="95" t="b">
        <v>1</v>
      </c>
      <c r="G170" s="95" t="b">
        <v>0</v>
      </c>
      <c r="H170" s="95" t="b">
        <v>0</v>
      </c>
      <c r="I170" s="95" t="b">
        <v>0</v>
      </c>
      <c r="J170" s="98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21.5" x14ac:dyDescent="0.9">
      <c r="A171" s="103" t="str">
        <f>'PLANTILLA V6'!A171</f>
        <v>In</v>
      </c>
      <c r="B171" s="103" t="str">
        <f>'PLANTILLA V6'!B171</f>
        <v xml:space="preserve">Paquete de plumones de color </v>
      </c>
      <c r="C171" s="104">
        <f>'PLANTILLA V6'!C171</f>
        <v>1</v>
      </c>
      <c r="D171" s="95" t="str">
        <f>'PLANTILLA V6'!D171</f>
        <v>pza</v>
      </c>
      <c r="E171" s="104">
        <v>0</v>
      </c>
      <c r="F171" s="95" t="b">
        <v>0</v>
      </c>
      <c r="G171" s="95" t="b">
        <v>0</v>
      </c>
      <c r="H171" s="95" t="b">
        <v>0</v>
      </c>
      <c r="I171" s="95" t="b">
        <v>0</v>
      </c>
      <c r="J171" s="98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1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21.5" x14ac:dyDescent="0.9">
      <c r="A172" s="103" t="str">
        <f>'PLANTILLA V6'!A172</f>
        <v>In</v>
      </c>
      <c r="B172" s="103">
        <f>'PLANTILLA V6'!B172</f>
        <v>0</v>
      </c>
      <c r="C172" s="104">
        <f>'PLANTILLA V6'!C172</f>
        <v>1</v>
      </c>
      <c r="D172" s="95" t="str">
        <f>'PLANTILLA V6'!D172</f>
        <v>pza</v>
      </c>
      <c r="E172" s="104">
        <v>0</v>
      </c>
      <c r="F172" s="95" t="b">
        <v>0</v>
      </c>
      <c r="G172" s="95" t="b">
        <v>0</v>
      </c>
      <c r="H172" s="95" t="b">
        <v>0</v>
      </c>
      <c r="I172" s="95" t="b">
        <v>0</v>
      </c>
      <c r="J172" s="98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1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21.5" x14ac:dyDescent="0.9">
      <c r="A173" s="103">
        <f>'PLANTILLA V6'!A173</f>
        <v>0</v>
      </c>
      <c r="B173" s="103">
        <f>'PLANTILLA V6'!B173</f>
        <v>0</v>
      </c>
      <c r="C173" s="104">
        <f>'PLANTILLA V6'!C173</f>
        <v>1</v>
      </c>
      <c r="D173" s="95" t="str">
        <f>'PLANTILLA V6'!D173</f>
        <v>pza</v>
      </c>
      <c r="E173" s="104">
        <v>0</v>
      </c>
      <c r="F173" s="95" t="b">
        <v>0</v>
      </c>
      <c r="G173" s="95" t="b">
        <v>0</v>
      </c>
      <c r="H173" s="95" t="b">
        <v>0</v>
      </c>
      <c r="I173" s="95" t="b">
        <v>0</v>
      </c>
      <c r="J173" s="98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1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21.5" x14ac:dyDescent="0.9">
      <c r="A174" s="103">
        <f>'PLANTILLA V6'!A174</f>
        <v>0</v>
      </c>
      <c r="B174" s="103">
        <f>'PLANTILLA V6'!B174</f>
        <v>0</v>
      </c>
      <c r="C174" s="104">
        <f>'PLANTILLA V6'!C174</f>
        <v>1</v>
      </c>
      <c r="D174" s="95" t="str">
        <f>'PLANTILLA V6'!D174</f>
        <v>pza</v>
      </c>
      <c r="E174" s="104">
        <v>0</v>
      </c>
      <c r="F174" s="95" t="b">
        <v>0</v>
      </c>
      <c r="G174" s="95" t="b">
        <v>0</v>
      </c>
      <c r="H174" s="95" t="b">
        <v>0</v>
      </c>
      <c r="I174" s="95" t="b">
        <v>0</v>
      </c>
      <c r="J174" s="98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1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21.5" x14ac:dyDescent="0.9">
      <c r="A175" s="103">
        <f>'PLANTILLA V6'!A175</f>
        <v>0</v>
      </c>
      <c r="B175" s="103">
        <f>'PLANTILLA V6'!B175</f>
        <v>0</v>
      </c>
      <c r="C175" s="104">
        <f>'PLANTILLA V6'!C175</f>
        <v>1</v>
      </c>
      <c r="D175" s="95" t="str">
        <f>'PLANTILLA V6'!D175</f>
        <v>pza</v>
      </c>
      <c r="E175" s="104">
        <v>0</v>
      </c>
      <c r="F175" s="95" t="b">
        <v>0</v>
      </c>
      <c r="G175" s="95" t="b">
        <v>0</v>
      </c>
      <c r="H175" s="95" t="b">
        <v>0</v>
      </c>
      <c r="I175" s="95" t="b">
        <v>0</v>
      </c>
      <c r="J175" s="98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1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21.5" x14ac:dyDescent="0.9">
      <c r="A176" s="103">
        <f>'PLANTILLA V6'!A176</f>
        <v>0</v>
      </c>
      <c r="B176" s="103">
        <f>'PLANTILLA V6'!B176</f>
        <v>0</v>
      </c>
      <c r="C176" s="104">
        <f>'PLANTILLA V6'!C176</f>
        <v>1</v>
      </c>
      <c r="D176" s="95" t="str">
        <f>'PLANTILLA V6'!D176</f>
        <v>pza</v>
      </c>
      <c r="E176" s="104">
        <v>0</v>
      </c>
      <c r="F176" s="95" t="b">
        <v>0</v>
      </c>
      <c r="G176" s="95" t="b">
        <v>0</v>
      </c>
      <c r="H176" s="95" t="b">
        <v>0</v>
      </c>
      <c r="I176" s="95" t="b">
        <v>0</v>
      </c>
      <c r="J176" s="98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1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21.5" x14ac:dyDescent="0.9">
      <c r="A177" s="103">
        <f>'PLANTILLA V6'!A177</f>
        <v>0</v>
      </c>
      <c r="B177" s="103">
        <f>'PLANTILLA V6'!B177</f>
        <v>0</v>
      </c>
      <c r="C177" s="104">
        <f>'PLANTILLA V6'!C177</f>
        <v>1</v>
      </c>
      <c r="D177" s="95" t="str">
        <f>'PLANTILLA V6'!D177</f>
        <v>pza</v>
      </c>
      <c r="E177" s="104">
        <v>0</v>
      </c>
      <c r="F177" s="95" t="b">
        <v>0</v>
      </c>
      <c r="G177" s="95" t="b">
        <v>0</v>
      </c>
      <c r="H177" s="95" t="b">
        <v>0</v>
      </c>
      <c r="I177" s="95" t="b">
        <v>0</v>
      </c>
      <c r="J177" s="98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1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21.5" x14ac:dyDescent="0.9">
      <c r="A178" s="103">
        <f>'PLANTILLA V6'!A178</f>
        <v>0</v>
      </c>
      <c r="B178" s="103">
        <f>'PLANTILLA V6'!B178</f>
        <v>0</v>
      </c>
      <c r="C178" s="104">
        <f>'PLANTILLA V6'!C178</f>
        <v>1</v>
      </c>
      <c r="D178" s="95" t="str">
        <f>'PLANTILLA V6'!D178</f>
        <v>pza</v>
      </c>
      <c r="E178" s="104">
        <v>0</v>
      </c>
      <c r="F178" s="95" t="b">
        <v>0</v>
      </c>
      <c r="G178" s="95" t="b">
        <v>0</v>
      </c>
      <c r="H178" s="95" t="b">
        <v>0</v>
      </c>
      <c r="I178" s="95" t="b">
        <v>0</v>
      </c>
      <c r="J178" s="98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1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21.5" x14ac:dyDescent="0.9">
      <c r="A179" s="103">
        <f>'PLANTILLA V6'!A179</f>
        <v>0</v>
      </c>
      <c r="B179" s="103">
        <f>'PLANTILLA V6'!B179</f>
        <v>0</v>
      </c>
      <c r="C179" s="104">
        <f>'PLANTILLA V6'!C179</f>
        <v>1</v>
      </c>
      <c r="D179" s="95" t="str">
        <f>'PLANTILLA V6'!D179</f>
        <v>pza</v>
      </c>
      <c r="E179" s="104">
        <v>0</v>
      </c>
      <c r="F179" s="95" t="b">
        <v>0</v>
      </c>
      <c r="G179" s="95" t="b">
        <v>0</v>
      </c>
      <c r="H179" s="95" t="b">
        <v>0</v>
      </c>
      <c r="I179" s="95" t="b">
        <v>0</v>
      </c>
      <c r="J179" s="98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1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21.5" x14ac:dyDescent="0.9">
      <c r="A180" s="103">
        <f>'PLANTILLA V6'!A180</f>
        <v>0</v>
      </c>
      <c r="B180" s="103">
        <f>'PLANTILLA V6'!B180</f>
        <v>0</v>
      </c>
      <c r="C180" s="104">
        <f>'PLANTILLA V6'!C180</f>
        <v>1</v>
      </c>
      <c r="D180" s="95" t="str">
        <f>'PLANTILLA V6'!D180</f>
        <v>pza</v>
      </c>
      <c r="E180" s="104">
        <v>0</v>
      </c>
      <c r="F180" s="95" t="b">
        <v>0</v>
      </c>
      <c r="G180" s="95" t="b">
        <v>0</v>
      </c>
      <c r="H180" s="95" t="b">
        <v>0</v>
      </c>
      <c r="I180" s="95" t="b">
        <v>0</v>
      </c>
      <c r="J180" s="98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1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21.5" x14ac:dyDescent="0.9">
      <c r="A181" s="103">
        <f>'PLANTILLA V6'!A181</f>
        <v>0</v>
      </c>
      <c r="B181" s="103">
        <f>'PLANTILLA V6'!B181</f>
        <v>0</v>
      </c>
      <c r="C181" s="104">
        <f>'PLANTILLA V6'!C181</f>
        <v>1</v>
      </c>
      <c r="D181" s="95" t="str">
        <f>'PLANTILLA V6'!D181</f>
        <v>pza</v>
      </c>
      <c r="E181" s="104">
        <v>0</v>
      </c>
      <c r="F181" s="95" t="b">
        <v>0</v>
      </c>
      <c r="G181" s="95" t="b">
        <v>0</v>
      </c>
      <c r="H181" s="95" t="b">
        <v>0</v>
      </c>
      <c r="I181" s="95" t="b">
        <v>0</v>
      </c>
      <c r="J181" s="98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1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21.5" x14ac:dyDescent="0.9">
      <c r="A182" s="103">
        <f>'PLANTILLA V6'!A182</f>
        <v>0</v>
      </c>
      <c r="B182" s="103">
        <f>'PLANTILLA V6'!B182</f>
        <v>0</v>
      </c>
      <c r="C182" s="104">
        <f>'PLANTILLA V6'!C182</f>
        <v>1</v>
      </c>
      <c r="D182" s="95" t="str">
        <f>'PLANTILLA V6'!D182</f>
        <v>pza</v>
      </c>
      <c r="E182" s="104">
        <v>0</v>
      </c>
      <c r="F182" s="95" t="b">
        <v>0</v>
      </c>
      <c r="G182" s="95" t="b">
        <v>0</v>
      </c>
      <c r="H182" s="95" t="b">
        <v>0</v>
      </c>
      <c r="I182" s="95" t="b">
        <v>0</v>
      </c>
      <c r="J182" s="98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1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21.5" x14ac:dyDescent="0.9">
      <c r="A183" s="91">
        <f>'PLANTILLA V6'!A183</f>
        <v>0</v>
      </c>
      <c r="B183" s="103">
        <f>'PLANTILLA V6'!B183</f>
        <v>0</v>
      </c>
      <c r="C183" s="104">
        <f>'PLANTILLA V6'!C183</f>
        <v>1</v>
      </c>
      <c r="D183" s="95" t="str">
        <f>'PLANTILLA V6'!D183</f>
        <v>pza</v>
      </c>
      <c r="E183" s="104">
        <v>0</v>
      </c>
      <c r="F183" s="95" t="b">
        <v>0</v>
      </c>
      <c r="G183" s="95" t="b">
        <v>0</v>
      </c>
      <c r="H183" s="95" t="b">
        <v>0</v>
      </c>
      <c r="I183" s="95" t="b">
        <v>0</v>
      </c>
      <c r="J183" s="98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1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21.5" x14ac:dyDescent="0.9">
      <c r="A184" s="91">
        <f>'PLANTILLA V6'!A184</f>
        <v>0</v>
      </c>
      <c r="B184" s="103">
        <f>'PLANTILLA V6'!B184</f>
        <v>0</v>
      </c>
      <c r="C184" s="104">
        <f>'PLANTILLA V6'!C184</f>
        <v>1</v>
      </c>
      <c r="D184" s="95" t="str">
        <f>'PLANTILLA V6'!D184</f>
        <v>pza</v>
      </c>
      <c r="E184" s="104">
        <v>0</v>
      </c>
      <c r="F184" s="95" t="b">
        <v>0</v>
      </c>
      <c r="G184" s="95" t="b">
        <v>0</v>
      </c>
      <c r="H184" s="95" t="b">
        <v>0</v>
      </c>
      <c r="I184" s="95" t="b">
        <v>0</v>
      </c>
      <c r="J184" s="98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1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21.5" x14ac:dyDescent="0.9">
      <c r="A185" s="195" t="str">
        <f>'PLANTILLA V6'!A185</f>
        <v>Materiales Consumibles</v>
      </c>
      <c r="B185" s="167"/>
      <c r="C185" s="104">
        <f>'PLANTILLA V6'!C185</f>
        <v>0</v>
      </c>
      <c r="D185" s="95"/>
      <c r="E185" s="104"/>
      <c r="F185" s="95"/>
      <c r="G185" s="95"/>
      <c r="H185" s="95"/>
      <c r="I185" s="95"/>
      <c r="J185" s="102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1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21.5" x14ac:dyDescent="0.9">
      <c r="A186" s="103" t="str">
        <f>'PLANTILLA V6'!A186</f>
        <v>Co</v>
      </c>
      <c r="B186" s="103" t="str">
        <f>'PLANTILLA V6'!B186</f>
        <v>MDF 3 mm de espesor de 30 x 30 cm</v>
      </c>
      <c r="C186" s="104">
        <f>'PLANTILLA V6'!C186</f>
        <v>1</v>
      </c>
      <c r="D186" s="95" t="str">
        <f>'PLANTILLA V6'!D186</f>
        <v>pza</v>
      </c>
      <c r="E186" s="104">
        <v>0</v>
      </c>
      <c r="F186" s="95" t="b">
        <v>0</v>
      </c>
      <c r="G186" s="95" t="b">
        <v>0</v>
      </c>
      <c r="H186" s="95" t="b">
        <v>0</v>
      </c>
      <c r="I186" s="95" t="b">
        <v>0</v>
      </c>
      <c r="J186" s="98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21.5" x14ac:dyDescent="0.9">
      <c r="A187" s="103" t="str">
        <f>'PLANTILLA V6'!A187</f>
        <v>Co</v>
      </c>
      <c r="B187" s="103" t="str">
        <f>'PLANTILLA V6'!B187</f>
        <v>Cartulina blanca</v>
      </c>
      <c r="C187" s="104">
        <f>'PLANTILLA V6'!C187</f>
        <v>1</v>
      </c>
      <c r="D187" s="95" t="str">
        <f>'PLANTILLA V6'!D187</f>
        <v>pza</v>
      </c>
      <c r="E187" s="104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98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21.5" x14ac:dyDescent="0.9">
      <c r="A188" s="103" t="str">
        <f>'PLANTILLA V6'!A188</f>
        <v>Co</v>
      </c>
      <c r="B188" s="103" t="str">
        <f>'PLANTILLA V6'!B188</f>
        <v>Hojas blancas tamaño carta</v>
      </c>
      <c r="C188" s="104">
        <f>'PLANTILLA V6'!C188</f>
        <v>1</v>
      </c>
      <c r="D188" s="95" t="str">
        <f>'PLANTILLA V6'!D188</f>
        <v>hoja</v>
      </c>
      <c r="E188" s="104">
        <v>0</v>
      </c>
      <c r="F188" s="95" t="b">
        <v>0</v>
      </c>
      <c r="G188" s="95" t="b">
        <v>0</v>
      </c>
      <c r="H188" s="95" t="b">
        <v>0</v>
      </c>
      <c r="I188" s="95" t="b">
        <v>0</v>
      </c>
      <c r="J188" s="98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21.5" x14ac:dyDescent="0.9">
      <c r="A189" s="103" t="str">
        <f>'PLANTILLA V6'!A189</f>
        <v>Co</v>
      </c>
      <c r="B189" s="103" t="str">
        <f>'PLANTILLA V6'!B189</f>
        <v>Hojas de colores (varios) tamaño carta</v>
      </c>
      <c r="C189" s="104">
        <f>'PLANTILLA V6'!C189</f>
        <v>1</v>
      </c>
      <c r="D189" s="95" t="str">
        <f>'PLANTILLA V6'!D189</f>
        <v>hoja</v>
      </c>
      <c r="E189" s="104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98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21.5" x14ac:dyDescent="0.9">
      <c r="A190" s="103" t="str">
        <f>'PLANTILLA V6'!A190</f>
        <v>Co</v>
      </c>
      <c r="B190" s="103" t="str">
        <f>'PLANTILLA V6'!B190</f>
        <v>Post-it</v>
      </c>
      <c r="C190" s="104">
        <f>'PLANTILLA V6'!C190</f>
        <v>1</v>
      </c>
      <c r="D190" s="95" t="str">
        <f>'PLANTILLA V6'!D190</f>
        <v>bloc de 100 hojas</v>
      </c>
      <c r="E190" s="104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98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21.5" x14ac:dyDescent="0.9">
      <c r="A191" s="103" t="str">
        <f>'PLANTILLA V6'!A191</f>
        <v>Co</v>
      </c>
      <c r="B191" s="103" t="str">
        <f>'PLANTILLA V6'!B191</f>
        <v>Fomi tamaño carta</v>
      </c>
      <c r="C191" s="104">
        <f>'PLANTILLA V6'!C191</f>
        <v>1</v>
      </c>
      <c r="D191" s="95" t="str">
        <f>'PLANTILLA V6'!D191</f>
        <v>hoja</v>
      </c>
      <c r="E191" s="104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98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21.5" x14ac:dyDescent="0.9">
      <c r="A192" s="103" t="str">
        <f>'PLANTILLA V6'!A192</f>
        <v>Co</v>
      </c>
      <c r="B192" s="103" t="str">
        <f>'PLANTILLA V6'!B192</f>
        <v>Papel aluminio</v>
      </c>
      <c r="C192" s="104">
        <f>'PLANTILLA V6'!C192</f>
        <v>1</v>
      </c>
      <c r="D192" s="95" t="str">
        <f>'PLANTILLA V6'!D192</f>
        <v>rollo</v>
      </c>
      <c r="E192" s="104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98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21.5" x14ac:dyDescent="0.9">
      <c r="A193" s="103" t="str">
        <f>'PLANTILLA V6'!A193</f>
        <v>Co</v>
      </c>
      <c r="B193" s="103" t="str">
        <f>'PLANTILLA V6'!B193</f>
        <v>Abatelenguas (palitos planos) 15 cm largo x 18 mm ancho</v>
      </c>
      <c r="C193" s="104">
        <f>'PLANTILLA V6'!C193</f>
        <v>1</v>
      </c>
      <c r="D193" s="95" t="str">
        <f>'PLANTILLA V6'!D193</f>
        <v>pza</v>
      </c>
      <c r="E193" s="104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98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21.5" x14ac:dyDescent="0.9">
      <c r="A194" s="103" t="str">
        <f>'PLANTILLA V6'!A194</f>
        <v>Co</v>
      </c>
      <c r="B194" s="103" t="str">
        <f>'PLANTILLA V6'!B194</f>
        <v xml:space="preserve">Palito de madera redondo 60 largo x 1 cm de diámetro </v>
      </c>
      <c r="C194" s="104">
        <f>'PLANTILLA V6'!C194</f>
        <v>1</v>
      </c>
      <c r="D194" s="95" t="str">
        <f>'PLANTILLA V6'!D194</f>
        <v>pza</v>
      </c>
      <c r="E194" s="104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98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21.5" x14ac:dyDescent="0.9">
      <c r="A195" s="103" t="str">
        <f>'PLANTILLA V6'!A195</f>
        <v>Co</v>
      </c>
      <c r="B195" s="103" t="str">
        <f>'PLANTILLA V6'!B195</f>
        <v xml:space="preserve">Palito de madera redondo 30 largo x 1 cm de diámetro  </v>
      </c>
      <c r="C195" s="104">
        <f>'PLANTILLA V6'!C195</f>
        <v>1</v>
      </c>
      <c r="D195" s="95" t="str">
        <f>'PLANTILLA V6'!D195</f>
        <v>pza</v>
      </c>
      <c r="E195" s="104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98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21.5" x14ac:dyDescent="0.9">
      <c r="A196" s="103" t="str">
        <f>'PLANTILLA V6'!A196</f>
        <v>Co</v>
      </c>
      <c r="B196" s="107" t="str">
        <f>'PLANTILLA V6'!B196</f>
        <v>Cuerda</v>
      </c>
      <c r="C196" s="104">
        <f>'PLANTILLA V6'!C196</f>
        <v>1</v>
      </c>
      <c r="D196" s="95" t="str">
        <f>'PLANTILLA V6'!D196</f>
        <v>metro</v>
      </c>
      <c r="E196" s="104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98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21.5" x14ac:dyDescent="0.9">
      <c r="A197" s="103" t="str">
        <f>'PLANTILLA V6'!A197</f>
        <v>Co</v>
      </c>
      <c r="B197" s="107" t="str">
        <f>'PLANTILLA V6'!B197</f>
        <v>Hilo de coser</v>
      </c>
      <c r="C197" s="104">
        <f>'PLANTILLA V6'!C197</f>
        <v>1</v>
      </c>
      <c r="D197" s="95" t="str">
        <f>'PLANTILLA V6'!D197</f>
        <v>carrete</v>
      </c>
      <c r="E197" s="104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98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21.5" x14ac:dyDescent="0.9">
      <c r="A198" s="103" t="str">
        <f>'PLANTILLA V6'!A198</f>
        <v>Co</v>
      </c>
      <c r="B198" s="107" t="str">
        <f>'PLANTILLA V6'!B198</f>
        <v>Estambre</v>
      </c>
      <c r="C198" s="104">
        <f>'PLANTILLA V6'!C198</f>
        <v>1</v>
      </c>
      <c r="D198" s="95" t="str">
        <f>'PLANTILLA V6'!D198</f>
        <v>metro</v>
      </c>
      <c r="E198" s="104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98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21.5" x14ac:dyDescent="0.9">
      <c r="A199" s="103" t="str">
        <f>'PLANTILLA V6'!A199</f>
        <v>Co</v>
      </c>
      <c r="B199" s="103" t="str">
        <f>'PLANTILLA V6'!B199</f>
        <v>Globos de tamaño # 9</v>
      </c>
      <c r="C199" s="104">
        <f>'PLANTILLA V6'!C199</f>
        <v>1</v>
      </c>
      <c r="D199" s="95" t="str">
        <f>'PLANTILLA V6'!D199</f>
        <v>pza</v>
      </c>
      <c r="E199" s="104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98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21.5" x14ac:dyDescent="0.9">
      <c r="A200" s="103" t="str">
        <f>'PLANTILLA V6'!A200</f>
        <v>Co</v>
      </c>
      <c r="B200" s="103" t="str">
        <f>'PLANTILLA V6'!B200</f>
        <v>Limpiapipas</v>
      </c>
      <c r="C200" s="104">
        <f>'PLANTILLA V6'!C200</f>
        <v>1</v>
      </c>
      <c r="D200" s="95" t="str">
        <f>'PLANTILLA V6'!D200</f>
        <v>pza</v>
      </c>
      <c r="E200" s="104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98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21.5" x14ac:dyDescent="0.9">
      <c r="A201" s="103" t="str">
        <f>'PLANTILLA V6'!A201</f>
        <v>Co</v>
      </c>
      <c r="B201" s="103" t="str">
        <f>'PLANTILLA V6'!B201</f>
        <v>Barra de plastilina 180 g</v>
      </c>
      <c r="C201" s="104">
        <f>'PLANTILLA V6'!C201</f>
        <v>1</v>
      </c>
      <c r="D201" s="95" t="str">
        <f>'PLANTILLA V6'!D201</f>
        <v>pza</v>
      </c>
      <c r="E201" s="104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98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21.5" x14ac:dyDescent="0.9">
      <c r="A202" s="103" t="str">
        <f>'PLANTILLA V6'!A202</f>
        <v>Co</v>
      </c>
      <c r="B202" s="103" t="str">
        <f>'PLANTILLA V6'!B202</f>
        <v>Paquete de 10 barritas de plastilina de colores</v>
      </c>
      <c r="C202" s="104">
        <f>'PLANTILLA V6'!C202</f>
        <v>1</v>
      </c>
      <c r="D202" s="95" t="str">
        <f>'PLANTILLA V6'!D202</f>
        <v>pza</v>
      </c>
      <c r="E202" s="104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98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21.5" x14ac:dyDescent="0.9">
      <c r="A203" s="103" t="str">
        <f>'PLANTILLA V6'!A203</f>
        <v>Co</v>
      </c>
      <c r="B203" s="103" t="str">
        <f>'PLANTILLA V6'!B203</f>
        <v>Fomi moldeable</v>
      </c>
      <c r="C203" s="104">
        <f>'PLANTILLA V6'!C203</f>
        <v>1</v>
      </c>
      <c r="D203" s="95" t="str">
        <f>'PLANTILLA V6'!D203</f>
        <v>bolsa</v>
      </c>
      <c r="E203" s="104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98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21.5" x14ac:dyDescent="0.9">
      <c r="A204" s="103" t="str">
        <f>'PLANTILLA V6'!A204</f>
        <v>Co</v>
      </c>
      <c r="B204" s="106" t="str">
        <f>'PLANTILLA V6'!B204</f>
        <v>Pasta para modelar</v>
      </c>
      <c r="C204" s="104">
        <f>'PLANTILLA V6'!C204</f>
        <v>1</v>
      </c>
      <c r="D204" s="95" t="str">
        <f>'PLANTILLA V6'!D204</f>
        <v>pza</v>
      </c>
      <c r="E204" s="104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98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21.5" x14ac:dyDescent="0.9">
      <c r="A205" s="103" t="str">
        <f>'PLANTILLA V6'!A205</f>
        <v>Co</v>
      </c>
      <c r="B205" s="103" t="str">
        <f>'PLANTILLA V6'!B205</f>
        <v>Silicón frío (bote de 250 ml)</v>
      </c>
      <c r="C205" s="104">
        <f>'PLANTILLA V6'!C205</f>
        <v>1</v>
      </c>
      <c r="D205" s="95" t="str">
        <f>'PLANTILLA V6'!D205</f>
        <v>pza</v>
      </c>
      <c r="E205" s="104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98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21.5" x14ac:dyDescent="0.9">
      <c r="A206" s="103" t="str">
        <f>'PLANTILLA V6'!A206</f>
        <v>Co</v>
      </c>
      <c r="B206" s="103" t="str">
        <f>'PLANTILLA V6'!B206</f>
        <v>Barra de silicón (tubito del diámetro de la pistola de silicón)</v>
      </c>
      <c r="C206" s="104">
        <f>'PLANTILLA V6'!C206</f>
        <v>1</v>
      </c>
      <c r="D206" s="95" t="str">
        <f>'PLANTILLA V6'!D206</f>
        <v>pza</v>
      </c>
      <c r="E206" s="104">
        <v>0</v>
      </c>
      <c r="F206" s="95" t="b">
        <v>0</v>
      </c>
      <c r="G206" s="95" t="b">
        <v>0</v>
      </c>
      <c r="H206" s="95" t="b">
        <v>0</v>
      </c>
      <c r="I206" s="95" t="b">
        <v>0</v>
      </c>
      <c r="J206" s="98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21.5" x14ac:dyDescent="0.9">
      <c r="A207" s="103" t="str">
        <f>'PLANTILLA V6'!A207</f>
        <v>Co</v>
      </c>
      <c r="B207" s="103" t="str">
        <f>'PLANTILLA V6'!B207</f>
        <v>Pegamento blanco (Resistol) bote de 250 ml</v>
      </c>
      <c r="C207" s="104">
        <f>'PLANTILLA V6'!C207</f>
        <v>1</v>
      </c>
      <c r="D207" s="95" t="str">
        <f>'PLANTILLA V6'!D207</f>
        <v>pza</v>
      </c>
      <c r="E207" s="104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98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21.5" x14ac:dyDescent="0.9">
      <c r="A208" s="103" t="str">
        <f>'PLANTILLA V6'!A208</f>
        <v>Co</v>
      </c>
      <c r="B208" s="103" t="str">
        <f>'PLANTILLA V6'!B208</f>
        <v>Cinta adhesiva (masking tape 110 o cinta azul de pintor) 12 mm ancho x 50 m o similar</v>
      </c>
      <c r="C208" s="104">
        <f>'PLANTILLA V6'!C208</f>
        <v>1</v>
      </c>
      <c r="D208" s="95" t="str">
        <f>'PLANTILLA V6'!D208</f>
        <v>pza</v>
      </c>
      <c r="E208" s="104">
        <v>0</v>
      </c>
      <c r="F208" s="95" t="b">
        <v>0</v>
      </c>
      <c r="G208" s="95" t="b">
        <v>0</v>
      </c>
      <c r="H208" s="95" t="b">
        <v>0</v>
      </c>
      <c r="I208" s="95" t="b">
        <v>0</v>
      </c>
      <c r="J208" s="98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21.5" x14ac:dyDescent="0.9">
      <c r="A209" s="103" t="str">
        <f>'PLANTILLA V6'!A209</f>
        <v>Co</v>
      </c>
      <c r="B209" s="103" t="str">
        <f>'PLANTILLA V6'!B209</f>
        <v>Cinta adhesiva transparente (diurex) 18 mm ancho x 33 m o similar</v>
      </c>
      <c r="C209" s="104">
        <f>'PLANTILLA V6'!C209</f>
        <v>1</v>
      </c>
      <c r="D209" s="95" t="str">
        <f>'PLANTILLA V6'!D209</f>
        <v>pza</v>
      </c>
      <c r="E209" s="104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98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21.5" x14ac:dyDescent="0.9">
      <c r="A210" s="103" t="str">
        <f>'PLANTILLA V6'!A210</f>
        <v>Co</v>
      </c>
      <c r="B210" s="103" t="str">
        <f>'PLANTILLA V6'!B210</f>
        <v>Liga grande #18 (8 cm largo aproximadamente)</v>
      </c>
      <c r="C210" s="104">
        <f>'PLANTILLA V6'!C210</f>
        <v>1</v>
      </c>
      <c r="D210" s="95" t="str">
        <f>'PLANTILLA V6'!D210</f>
        <v>pza</v>
      </c>
      <c r="E210" s="104">
        <v>0</v>
      </c>
      <c r="F210" s="95" t="b">
        <v>0</v>
      </c>
      <c r="G210" s="95" t="b">
        <v>0</v>
      </c>
      <c r="H210" s="95" t="b">
        <v>0</v>
      </c>
      <c r="I210" s="95" t="b">
        <v>0</v>
      </c>
      <c r="J210" s="98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21.5" x14ac:dyDescent="0.9">
      <c r="A211" s="103" t="str">
        <f>'PLANTILLA V6'!A211</f>
        <v>Co</v>
      </c>
      <c r="B211" s="103" t="str">
        <f>'PLANTILLA V6'!B211</f>
        <v>Caja de 100 clips</v>
      </c>
      <c r="C211" s="104">
        <f>'PLANTILLA V6'!C211</f>
        <v>1</v>
      </c>
      <c r="D211" s="95" t="str">
        <f>'PLANTILLA V6'!D211</f>
        <v>pza</v>
      </c>
      <c r="E211" s="104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98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21.5" x14ac:dyDescent="0.9">
      <c r="A212" s="103" t="str">
        <f>'PLANTILLA V6'!A212</f>
        <v>Co</v>
      </c>
      <c r="B212" s="103" t="str">
        <f>'PLANTILLA V6'!B212</f>
        <v>Caja de 100 chinchetas</v>
      </c>
      <c r="C212" s="104">
        <f>'PLANTILLA V6'!C212</f>
        <v>1</v>
      </c>
      <c r="D212" s="95" t="str">
        <f>'PLANTILLA V6'!D212</f>
        <v>pza</v>
      </c>
      <c r="E212" s="104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98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21.5" x14ac:dyDescent="0.9">
      <c r="A213" s="103" t="str">
        <f>'PLANTILLA V6'!A213</f>
        <v>Co</v>
      </c>
      <c r="B213" s="103" t="str">
        <f>'PLANTILLA V6'!B213</f>
        <v>Caja de 12 crayolas de diferentes colores</v>
      </c>
      <c r="C213" s="104">
        <f>'PLANTILLA V6'!C213</f>
        <v>1</v>
      </c>
      <c r="D213" s="95" t="str">
        <f>'PLANTILLA V6'!D213</f>
        <v>pza</v>
      </c>
      <c r="E213" s="104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98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21.5" x14ac:dyDescent="0.9">
      <c r="A214" s="103" t="str">
        <f>'PLANTILLA V6'!A214</f>
        <v>Co</v>
      </c>
      <c r="B214" s="103" t="str">
        <f>'PLANTILLA V6'!B214</f>
        <v>Paquete de pinturas acrílicas 20 ml (blanco, negro, rojo, azul, amarillo)</v>
      </c>
      <c r="C214" s="104">
        <f>'PLANTILLA V6'!C214</f>
        <v>1</v>
      </c>
      <c r="D214" s="95" t="str">
        <f>'PLANTILLA V6'!D214</f>
        <v>pza</v>
      </c>
      <c r="E214" s="104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98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21.5" x14ac:dyDescent="0.9">
      <c r="A215" s="103" t="str">
        <f>'PLANTILLA V6'!A215</f>
        <v>Co</v>
      </c>
      <c r="B215" s="103" t="str">
        <f>'PLANTILLA V6'!B215</f>
        <v xml:space="preserve">1 paquete de 100 mondadientes </v>
      </c>
      <c r="C215" s="104">
        <f>'PLANTILLA V6'!C215</f>
        <v>1</v>
      </c>
      <c r="D215" s="95" t="str">
        <f>'PLANTILLA V6'!D215</f>
        <v>pza</v>
      </c>
      <c r="E215" s="104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98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21.5" x14ac:dyDescent="0.9">
      <c r="A216" s="103" t="str">
        <f>'PLANTILLA V6'!A216</f>
        <v>Co</v>
      </c>
      <c r="B216" s="103" t="str">
        <f>'PLANTILLA V6'!B216</f>
        <v>Sal de mesa</v>
      </c>
      <c r="C216" s="104">
        <f>'PLANTILLA V6'!C216</f>
        <v>1</v>
      </c>
      <c r="D216" s="95" t="str">
        <f>'PLANTILLA V6'!D216</f>
        <v>bolsita</v>
      </c>
      <c r="E216" s="104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98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21.5" x14ac:dyDescent="0.9">
      <c r="A217" s="103" t="str">
        <f>'PLANTILLA V6'!A217</f>
        <v>Co</v>
      </c>
      <c r="B217" s="103" t="str">
        <f>'PLANTILLA V6'!B217</f>
        <v>Hojas tamaño carta cuadriculadas</v>
      </c>
      <c r="C217" s="104">
        <f>'PLANTILLA V6'!C217</f>
        <v>1</v>
      </c>
      <c r="D217" s="95" t="str">
        <f>'PLANTILLA V6'!D217</f>
        <v>pza</v>
      </c>
      <c r="E217" s="104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98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21.5" x14ac:dyDescent="0.9">
      <c r="A218" s="103" t="str">
        <f>'PLANTILLA V6'!A218</f>
        <v>Co</v>
      </c>
      <c r="B218" s="95" t="str">
        <f>'PLANTILLA V6'!B218</f>
        <v>Tabla de madera de 3" de espesor de 30 cm x 30 cm (tabla de sacrificio)</v>
      </c>
      <c r="C218" s="104">
        <f>'PLANTILLA V6'!C218</f>
        <v>1</v>
      </c>
      <c r="D218" s="95" t="str">
        <f>'PLANTILLA V6'!D218</f>
        <v>pza</v>
      </c>
      <c r="E218" s="104">
        <v>0</v>
      </c>
      <c r="F218" s="95" t="b">
        <v>0</v>
      </c>
      <c r="G218" s="95" t="b">
        <v>0</v>
      </c>
      <c r="H218" s="95" t="b">
        <v>0</v>
      </c>
      <c r="I218" s="95" t="b">
        <v>0</v>
      </c>
      <c r="J218" s="98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21.5" x14ac:dyDescent="0.9">
      <c r="A219" s="103" t="str">
        <f>'PLANTILLA V6'!A219</f>
        <v>Co</v>
      </c>
      <c r="B219" s="95" t="str">
        <f>'PLANTILLA V6'!B219</f>
        <v>Tabla salvacortes de 45 x 30 cm (recomendado opcional)</v>
      </c>
      <c r="C219" s="104">
        <f>'PLANTILLA V6'!C219</f>
        <v>1</v>
      </c>
      <c r="D219" s="95" t="str">
        <f>'PLANTILLA V6'!D219</f>
        <v>pza</v>
      </c>
      <c r="E219" s="104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98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21.5" x14ac:dyDescent="0.9">
      <c r="A220" s="103" t="str">
        <f>'PLANTILLA V6'!A220</f>
        <v>Co</v>
      </c>
      <c r="B220" s="95" t="str">
        <f>'PLANTILLA V6'!B220</f>
        <v>Cronómetro</v>
      </c>
      <c r="C220" s="104">
        <f>'PLANTILLA V6'!C220</f>
        <v>1</v>
      </c>
      <c r="D220" s="95" t="str">
        <f>'PLANTILLA V6'!D220</f>
        <v>pza</v>
      </c>
      <c r="E220" s="104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98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21.5" x14ac:dyDescent="0.9">
      <c r="A221" s="103" t="str">
        <f>'PLANTILLA V6'!A221</f>
        <v>Co</v>
      </c>
      <c r="B221" s="95" t="str">
        <f>'PLANTILLA V6'!B221</f>
        <v>Pliego de papel bond</v>
      </c>
      <c r="C221" s="104">
        <f>'PLANTILLA V6'!C221</f>
        <v>1</v>
      </c>
      <c r="D221" s="95" t="str">
        <f>'PLANTILLA V6'!D221</f>
        <v>pza</v>
      </c>
      <c r="E221" s="104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98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21.5" x14ac:dyDescent="0.9">
      <c r="A222" s="103" t="str">
        <f>'PLANTILLA V6'!A222</f>
        <v>Co</v>
      </c>
      <c r="B222" s="95" t="str">
        <f>'PLANTILLA V6'!B222</f>
        <v>Dado</v>
      </c>
      <c r="C222" s="104">
        <f>'PLANTILLA V6'!C222</f>
        <v>1</v>
      </c>
      <c r="D222" s="95" t="str">
        <f>'PLANTILLA V6'!D222</f>
        <v>pza</v>
      </c>
      <c r="E222" s="104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98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21.5" x14ac:dyDescent="0.9">
      <c r="A223" s="103" t="str">
        <f>'PLANTILLA V6'!A223</f>
        <v>Co</v>
      </c>
      <c r="B223" s="95" t="str">
        <f>'PLANTILLA V6'!B223</f>
        <v>Coples de cobre de 1/2" de diámetro y 3 o 4 cm de altura</v>
      </c>
      <c r="C223" s="104">
        <f>'PLANTILLA V6'!C223</f>
        <v>1</v>
      </c>
      <c r="D223" s="95" t="str">
        <f>'PLANTILLA V6'!D223</f>
        <v>pza</v>
      </c>
      <c r="E223" s="104">
        <v>0</v>
      </c>
      <c r="F223" s="95" t="b">
        <v>0</v>
      </c>
      <c r="G223" s="95" t="b">
        <v>0</v>
      </c>
      <c r="H223" s="95" t="b">
        <v>0</v>
      </c>
      <c r="I223" s="95" t="b">
        <v>0</v>
      </c>
      <c r="J223" s="98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1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21.5" x14ac:dyDescent="0.9">
      <c r="A224" s="103" t="str">
        <f>'PLANTILLA V6'!A224</f>
        <v>Co</v>
      </c>
      <c r="B224" s="95" t="str">
        <f>'PLANTILLA V6'!B224</f>
        <v>Alambre galvanizado</v>
      </c>
      <c r="C224" s="104">
        <f>'PLANTILLA V6'!C224</f>
        <v>1</v>
      </c>
      <c r="D224" s="95" t="str">
        <f>'PLANTILLA V6'!D224</f>
        <v>metro</v>
      </c>
      <c r="E224" s="104">
        <v>0</v>
      </c>
      <c r="F224" s="95" t="b">
        <v>0</v>
      </c>
      <c r="G224" s="95" t="b">
        <v>0</v>
      </c>
      <c r="H224" s="95" t="b">
        <v>0</v>
      </c>
      <c r="I224" s="95" t="b">
        <v>0</v>
      </c>
      <c r="J224" s="98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1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21.5" x14ac:dyDescent="0.9">
      <c r="A225" s="103" t="str">
        <f>'PLANTILLA V6'!A225</f>
        <v>Co</v>
      </c>
      <c r="B225" s="95" t="str">
        <f>'PLANTILLA V6'!B225</f>
        <v>Toallitas humedas (tipo desmaquillantes o para bebe)</v>
      </c>
      <c r="C225" s="104">
        <f>'PLANTILLA V6'!C225</f>
        <v>1</v>
      </c>
      <c r="D225" s="95" t="str">
        <f>'PLANTILLA V6'!D225</f>
        <v>paquete</v>
      </c>
      <c r="E225" s="104">
        <v>0</v>
      </c>
      <c r="F225" s="95" t="b">
        <v>0</v>
      </c>
      <c r="G225" s="95" t="b">
        <v>0</v>
      </c>
      <c r="H225" s="95" t="b">
        <v>0</v>
      </c>
      <c r="I225" s="95" t="b">
        <v>0</v>
      </c>
      <c r="J225" s="98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1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21.5" x14ac:dyDescent="0.9">
      <c r="A226" s="103" t="str">
        <f>'PLANTILLA V6'!A226</f>
        <v>Co</v>
      </c>
      <c r="B226" s="95" t="str">
        <f>'PLANTILLA V6'!B226</f>
        <v>Bote de vinagre blanco de 500 ml.</v>
      </c>
      <c r="C226" s="104">
        <f>'PLANTILLA V6'!C226</f>
        <v>1</v>
      </c>
      <c r="D226" s="95" t="str">
        <f>'PLANTILLA V6'!D226</f>
        <v>pza</v>
      </c>
      <c r="E226" s="104">
        <v>0</v>
      </c>
      <c r="F226" s="95" t="b">
        <v>0</v>
      </c>
      <c r="G226" s="95" t="b">
        <v>0</v>
      </c>
      <c r="H226" s="95" t="b">
        <v>0</v>
      </c>
      <c r="I226" s="95" t="b">
        <v>0</v>
      </c>
      <c r="J226" s="98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1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21.5" x14ac:dyDescent="0.9">
      <c r="A227" s="103" t="str">
        <f>'PLANTILLA V6'!A227</f>
        <v>Co</v>
      </c>
      <c r="B227" s="95" t="str">
        <f>'PLANTILLA V6'!B227</f>
        <v>Cinta adhesiva doble cara delgada de 12mm X 50m</v>
      </c>
      <c r="C227" s="104">
        <f>'PLANTILLA V6'!C227</f>
        <v>1</v>
      </c>
      <c r="D227" s="95" t="str">
        <f>'PLANTILLA V6'!D227</f>
        <v>rollo</v>
      </c>
      <c r="E227" s="104">
        <v>0</v>
      </c>
      <c r="F227" s="95" t="b">
        <v>0</v>
      </c>
      <c r="G227" s="95" t="b">
        <v>0</v>
      </c>
      <c r="H227" s="95" t="b">
        <v>0</v>
      </c>
      <c r="I227" s="95" t="b">
        <v>0</v>
      </c>
      <c r="J227" s="98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1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21.5" x14ac:dyDescent="0.9">
      <c r="A228" s="103" t="str">
        <f>'PLANTILLA V6'!A228</f>
        <v>Co</v>
      </c>
      <c r="B228" s="95" t="str">
        <f>'PLANTILLA V6'!B228</f>
        <v>Tornillo y tuerca de 1/8"</v>
      </c>
      <c r="C228" s="104">
        <f>'PLANTILLA V6'!C228</f>
        <v>1</v>
      </c>
      <c r="D228" s="95" t="str">
        <f>'PLANTILLA V6'!D228</f>
        <v>pza</v>
      </c>
      <c r="E228" s="104">
        <v>0</v>
      </c>
      <c r="F228" s="95" t="b">
        <v>0</v>
      </c>
      <c r="G228" s="95" t="b">
        <v>0</v>
      </c>
      <c r="H228" s="95" t="b">
        <v>0</v>
      </c>
      <c r="I228" s="95" t="b">
        <v>0</v>
      </c>
      <c r="J228" s="98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1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21.5" x14ac:dyDescent="0.9">
      <c r="A229" s="103" t="str">
        <f>'PLANTILLA V6'!A229</f>
        <v>Co</v>
      </c>
      <c r="B229" s="95" t="str">
        <f>'PLANTILLA V6'!B229</f>
        <v>Tornillo y tuerca de 3/16"</v>
      </c>
      <c r="C229" s="104">
        <f>'PLANTILLA V6'!C229</f>
        <v>1</v>
      </c>
      <c r="D229" s="95" t="str">
        <f>'PLANTILLA V6'!D229</f>
        <v>pza</v>
      </c>
      <c r="E229" s="104">
        <v>0</v>
      </c>
      <c r="F229" s="95" t="b">
        <v>0</v>
      </c>
      <c r="G229" s="95" t="b">
        <v>0</v>
      </c>
      <c r="H229" s="95" t="b">
        <v>0</v>
      </c>
      <c r="I229" s="95" t="b">
        <v>0</v>
      </c>
      <c r="J229" s="98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1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21.5" x14ac:dyDescent="0.9">
      <c r="A230" s="103" t="str">
        <f>'PLANTILLA V6'!A230</f>
        <v>Co</v>
      </c>
      <c r="B230" s="95" t="str">
        <f>'PLANTILLA V6'!B230</f>
        <v>Tornillo y tuerca de 1/4"</v>
      </c>
      <c r="C230" s="104">
        <f>'PLANTILLA V6'!C230</f>
        <v>1</v>
      </c>
      <c r="D230" s="95" t="str">
        <f>'PLANTILLA V6'!D230</f>
        <v>pza</v>
      </c>
      <c r="E230" s="104">
        <v>0</v>
      </c>
      <c r="F230" s="95" t="b">
        <v>0</v>
      </c>
      <c r="G230" s="95" t="b">
        <v>0</v>
      </c>
      <c r="H230" s="95" t="b">
        <v>0</v>
      </c>
      <c r="I230" s="95" t="b">
        <v>0</v>
      </c>
      <c r="J230" s="98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1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21.5" x14ac:dyDescent="0.9">
      <c r="A231" s="103" t="str">
        <f>'PLANTILLA V6'!A231</f>
        <v>Co</v>
      </c>
      <c r="B231" s="95" t="str">
        <f>'PLANTILLA V6'!B231</f>
        <v>Paquete de 1 Kg de semillas(arroz, frijol, lentejas o similar)</v>
      </c>
      <c r="C231" s="104">
        <f>'PLANTILLA V6'!C231</f>
        <v>1</v>
      </c>
      <c r="D231" s="95" t="str">
        <f>'PLANTILLA V6'!D231</f>
        <v>pza</v>
      </c>
      <c r="E231" s="104">
        <v>0</v>
      </c>
      <c r="F231" s="95" t="b">
        <v>0</v>
      </c>
      <c r="G231" s="95" t="b">
        <v>0</v>
      </c>
      <c r="H231" s="95" t="b">
        <v>0</v>
      </c>
      <c r="I231" s="95" t="b">
        <v>0</v>
      </c>
      <c r="J231" s="98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1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21.5" x14ac:dyDescent="0.9">
      <c r="A232" s="103" t="str">
        <f>'PLANTILLA V6'!A232</f>
        <v>Co</v>
      </c>
      <c r="B232" s="95" t="str">
        <f>'PLANTILLA V6'!B232</f>
        <v>Contenedor de agua grande tipo palangana (50 cm de diametro aprox)</v>
      </c>
      <c r="C232" s="104">
        <f>'PLANTILLA V6'!C232</f>
        <v>1</v>
      </c>
      <c r="D232" s="95" t="str">
        <f>'PLANTILLA V6'!D232</f>
        <v>pza</v>
      </c>
      <c r="E232" s="104">
        <v>0</v>
      </c>
      <c r="F232" s="95" t="b">
        <v>0</v>
      </c>
      <c r="G232" s="95" t="b">
        <v>0</v>
      </c>
      <c r="H232" s="95" t="b">
        <v>0</v>
      </c>
      <c r="I232" s="95" t="b">
        <v>0</v>
      </c>
      <c r="J232" s="98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1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21.5" x14ac:dyDescent="0.9">
      <c r="A233" s="51" t="str">
        <f>'PLANTILLA V6'!A233</f>
        <v>Co</v>
      </c>
      <c r="B233" s="54" t="str">
        <f>'PLANTILLA V6'!B233</f>
        <v>Hoja tamaño carta de foami o hule eva color liso</v>
      </c>
      <c r="C233" s="22">
        <f>'PLANTILLA V6'!C233</f>
        <v>1</v>
      </c>
      <c r="D233" s="54" t="str">
        <f>'PLANTILLA V6'!D233</f>
        <v>pza</v>
      </c>
      <c r="E233" s="22">
        <v>1</v>
      </c>
      <c r="F233" s="54" t="b">
        <v>0</v>
      </c>
      <c r="G233" s="54" t="b">
        <v>0</v>
      </c>
      <c r="H233" s="54" t="b">
        <v>1</v>
      </c>
      <c r="I233" s="54" t="b">
        <v>0</v>
      </c>
      <c r="J233" s="98" cm="1">
        <f t="array" ref="J233">_xlfn.IFS(LEN(A233)&gt;2,A234,SUM(E233:I233)=0,0,F233,$F$7*F233*E233,G233,$G$7*G233*E233,AND(H233,A233="Co"),$H$7*H233*E233,AND(H233,A233="Re"),$H$7*H233*E233,H233,$J$7*H233*E233,I233,$I$7*I233*E233)</f>
        <v>12.5</v>
      </c>
      <c r="K233" s="75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21.5" x14ac:dyDescent="0.9">
      <c r="A234" s="51" t="str">
        <f>'PLANTILLA V6'!A234</f>
        <v>Co</v>
      </c>
      <c r="B234" s="54" t="str">
        <f>'PLANTILLA V6'!B234</f>
        <v>Hoja tamaño carta de foami o hule eva con brillantina</v>
      </c>
      <c r="C234" s="22">
        <f>'PLANTILLA V6'!C234</f>
        <v>1</v>
      </c>
      <c r="D234" s="54" t="str">
        <f>'PLANTILLA V6'!D234</f>
        <v>pza</v>
      </c>
      <c r="E234" s="22">
        <v>1</v>
      </c>
      <c r="F234" s="54" t="b">
        <v>0</v>
      </c>
      <c r="G234" s="54" t="b">
        <v>0</v>
      </c>
      <c r="H234" s="54" t="b">
        <v>1</v>
      </c>
      <c r="I234" s="54" t="b">
        <v>0</v>
      </c>
      <c r="J234" s="98" cm="1">
        <f t="array" ref="J234">_xlfn.IFS(LEN(A234)&gt;2,A235,SUM(E234:I234)=0,0,F234,$F$7*F234*E234,G234,$G$7*G234*E234,AND(H234,A234="Co"),$H$7*H234*E234,AND(H234,A234="Re"),$H$7*H234*E234,H234,$J$7*H234*E234,I234,$I$7*I234*E234)</f>
        <v>12.5</v>
      </c>
      <c r="K234" s="75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21.5" x14ac:dyDescent="0.9">
      <c r="A235" s="103">
        <f>'PLANTILLA V6'!A235</f>
        <v>0</v>
      </c>
      <c r="B235" s="95">
        <f>'PLANTILLA V6'!B235</f>
        <v>0</v>
      </c>
      <c r="C235" s="104">
        <f>'PLANTILLA V6'!C235</f>
        <v>1</v>
      </c>
      <c r="D235" s="95" t="str">
        <f>'PLANTILLA V6'!D235</f>
        <v>pza</v>
      </c>
      <c r="E235" s="104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98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1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21.5" x14ac:dyDescent="0.9">
      <c r="A236" s="103">
        <f>'PLANTILLA V6'!A236</f>
        <v>0</v>
      </c>
      <c r="B236" s="95">
        <f>'PLANTILLA V6'!B236</f>
        <v>0</v>
      </c>
      <c r="C236" s="104">
        <f>'PLANTILLA V6'!C236</f>
        <v>1</v>
      </c>
      <c r="D236" s="95" t="str">
        <f>'PLANTILLA V6'!D236</f>
        <v>pza</v>
      </c>
      <c r="E236" s="104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98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1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21.5" x14ac:dyDescent="0.9">
      <c r="A237" s="103">
        <f>'PLANTILLA V6'!A237</f>
        <v>0</v>
      </c>
      <c r="B237" s="95">
        <f>'PLANTILLA V6'!B237</f>
        <v>0</v>
      </c>
      <c r="C237" s="104">
        <f>'PLANTILLA V6'!C237</f>
        <v>1</v>
      </c>
      <c r="D237" s="95" t="str">
        <f>'PLANTILLA V6'!D237</f>
        <v>pza</v>
      </c>
      <c r="E237" s="104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98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1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21.5" x14ac:dyDescent="0.9">
      <c r="A238" s="103">
        <f>'PLANTILLA V6'!A238</f>
        <v>0</v>
      </c>
      <c r="B238" s="95">
        <f>'PLANTILLA V6'!B238</f>
        <v>0</v>
      </c>
      <c r="C238" s="104">
        <f>'PLANTILLA V6'!C238</f>
        <v>1</v>
      </c>
      <c r="D238" s="95" t="str">
        <f>'PLANTILLA V6'!D238</f>
        <v>pza</v>
      </c>
      <c r="E238" s="104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98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1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21.5" x14ac:dyDescent="0.9">
      <c r="A239" s="103">
        <f>'PLANTILLA V6'!A239</f>
        <v>0</v>
      </c>
      <c r="B239" s="95">
        <f>'PLANTILLA V6'!B239</f>
        <v>0</v>
      </c>
      <c r="C239" s="104">
        <f>'PLANTILLA V6'!C239</f>
        <v>1</v>
      </c>
      <c r="D239" s="95" t="str">
        <f>'PLANTILLA V6'!D239</f>
        <v>pza</v>
      </c>
      <c r="E239" s="104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98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1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21.5" x14ac:dyDescent="0.9">
      <c r="A240" s="103">
        <f>'PLANTILLA V6'!A240</f>
        <v>0</v>
      </c>
      <c r="B240" s="95">
        <f>'PLANTILLA V6'!B240</f>
        <v>0</v>
      </c>
      <c r="C240" s="104">
        <f>'PLANTILLA V6'!C240</f>
        <v>1</v>
      </c>
      <c r="D240" s="95" t="str">
        <f>'PLANTILLA V6'!D240</f>
        <v>pza</v>
      </c>
      <c r="E240" s="104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98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1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21.5" x14ac:dyDescent="0.9">
      <c r="A241" s="103">
        <f>'PLANTILLA V6'!A241</f>
        <v>0</v>
      </c>
      <c r="B241" s="95">
        <f>'PLANTILLA V6'!B241</f>
        <v>0</v>
      </c>
      <c r="C241" s="104">
        <f>'PLANTILLA V6'!C241</f>
        <v>1</v>
      </c>
      <c r="D241" s="95" t="str">
        <f>'PLANTILLA V6'!D241</f>
        <v>pza</v>
      </c>
      <c r="E241" s="104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98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1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21.5" x14ac:dyDescent="0.9">
      <c r="A242" s="91">
        <f>'PLANTILLA V6'!A242</f>
        <v>0</v>
      </c>
      <c r="B242" s="91">
        <f>'PLANTILLA V6'!B242</f>
        <v>0</v>
      </c>
      <c r="C242" s="104">
        <f>'PLANTILLA V6'!C242</f>
        <v>1</v>
      </c>
      <c r="D242" s="95" t="str">
        <f>'PLANTILLA V6'!D242</f>
        <v>pza</v>
      </c>
      <c r="E242" s="104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98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1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21.5" x14ac:dyDescent="0.9">
      <c r="A243" s="91">
        <f>'PLANTILLA V6'!A243</f>
        <v>0</v>
      </c>
      <c r="B243" s="91">
        <f>'PLANTILLA V6'!B243</f>
        <v>0</v>
      </c>
      <c r="C243" s="104">
        <f>'PLANTILLA V6'!C243</f>
        <v>1</v>
      </c>
      <c r="D243" s="95" t="str">
        <f>'PLANTILLA V6'!D243</f>
        <v>pza</v>
      </c>
      <c r="E243" s="104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98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1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21.5" x14ac:dyDescent="0.9">
      <c r="A244" s="91">
        <f>'PLANTILLA V6'!A244</f>
        <v>0</v>
      </c>
      <c r="B244" s="91">
        <f>'PLANTILLA V6'!B244</f>
        <v>0</v>
      </c>
      <c r="C244" s="104">
        <f>'PLANTILLA V6'!C244</f>
        <v>1</v>
      </c>
      <c r="D244" s="95" t="str">
        <f>'PLANTILLA V6'!D244</f>
        <v>pza</v>
      </c>
      <c r="E244" s="104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98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1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21.5" x14ac:dyDescent="0.9">
      <c r="A245" s="91">
        <f>'PLANTILLA V6'!A245</f>
        <v>0</v>
      </c>
      <c r="B245" s="91">
        <f>'PLANTILLA V6'!B245</f>
        <v>0</v>
      </c>
      <c r="C245" s="104">
        <f>'PLANTILLA V6'!C245</f>
        <v>1</v>
      </c>
      <c r="D245" s="95" t="str">
        <f>'PLANTILLA V6'!D245</f>
        <v>pza</v>
      </c>
      <c r="E245" s="104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98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1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21.5" x14ac:dyDescent="0.9">
      <c r="A246" s="91">
        <f>'PLANTILLA V6'!A246</f>
        <v>0</v>
      </c>
      <c r="B246" s="91">
        <f>'PLANTILLA V6'!B246</f>
        <v>0</v>
      </c>
      <c r="C246" s="104">
        <f>'PLANTILLA V6'!C246</f>
        <v>1</v>
      </c>
      <c r="D246" s="95" t="str">
        <f>'PLANTILLA V6'!D246</f>
        <v>pza</v>
      </c>
      <c r="E246" s="104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98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1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21.5" x14ac:dyDescent="0.9">
      <c r="A247" s="91">
        <f>'PLANTILLA V6'!A247</f>
        <v>0</v>
      </c>
      <c r="B247" s="91">
        <f>'PLANTILLA V6'!B247</f>
        <v>0</v>
      </c>
      <c r="C247" s="104">
        <f>'PLANTILLA V6'!C247</f>
        <v>1</v>
      </c>
      <c r="D247" s="95" t="str">
        <f>'PLANTILLA V6'!D247</f>
        <v>pza</v>
      </c>
      <c r="E247" s="104">
        <v>0</v>
      </c>
      <c r="F247" s="95" t="b">
        <v>0</v>
      </c>
      <c r="G247" s="95" t="b">
        <v>0</v>
      </c>
      <c r="H247" s="95" t="b">
        <v>0</v>
      </c>
      <c r="I247" s="95" t="b">
        <v>0</v>
      </c>
      <c r="J247" s="98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1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21.5" x14ac:dyDescent="0.9">
      <c r="A248" s="91">
        <f>'PLANTILLA V6'!A248</f>
        <v>0</v>
      </c>
      <c r="B248" s="91">
        <f>'PLANTILLA V6'!B248</f>
        <v>0</v>
      </c>
      <c r="C248" s="104">
        <f>'PLANTILLA V6'!C248</f>
        <v>1</v>
      </c>
      <c r="D248" s="95" t="str">
        <f>'PLANTILLA V6'!D248</f>
        <v>pza</v>
      </c>
      <c r="E248" s="104">
        <v>0</v>
      </c>
      <c r="F248" s="95" t="b">
        <v>0</v>
      </c>
      <c r="G248" s="95" t="b">
        <v>0</v>
      </c>
      <c r="H248" s="95" t="b">
        <v>0</v>
      </c>
      <c r="I248" s="95" t="b">
        <v>0</v>
      </c>
      <c r="J248" s="98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1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21.5" x14ac:dyDescent="0.9">
      <c r="A249" s="91">
        <f>'PLANTILLA V6'!A249</f>
        <v>0</v>
      </c>
      <c r="B249" s="91">
        <f>'PLANTILLA V6'!B249</f>
        <v>0</v>
      </c>
      <c r="C249" s="104">
        <f>'PLANTILLA V6'!C249</f>
        <v>1</v>
      </c>
      <c r="D249" s="95" t="str">
        <f>'PLANTILLA V6'!D249</f>
        <v>pza</v>
      </c>
      <c r="E249" s="104">
        <v>0</v>
      </c>
      <c r="F249" s="95" t="b">
        <v>0</v>
      </c>
      <c r="G249" s="95" t="b">
        <v>0</v>
      </c>
      <c r="H249" s="95" t="b">
        <v>0</v>
      </c>
      <c r="I249" s="95" t="b">
        <v>0</v>
      </c>
      <c r="J249" s="98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1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21.5" x14ac:dyDescent="0.9">
      <c r="A250" s="91">
        <f>'PLANTILLA V6'!A250</f>
        <v>0</v>
      </c>
      <c r="B250" s="91">
        <f>'PLANTILLA V6'!B250</f>
        <v>0</v>
      </c>
      <c r="C250" s="104">
        <f>'PLANTILLA V6'!C250</f>
        <v>1</v>
      </c>
      <c r="D250" s="95" t="str">
        <f>'PLANTILLA V6'!D250</f>
        <v>pza</v>
      </c>
      <c r="E250" s="104">
        <v>0</v>
      </c>
      <c r="F250" s="95" t="b">
        <v>0</v>
      </c>
      <c r="G250" s="95" t="b">
        <v>0</v>
      </c>
      <c r="H250" s="95" t="b">
        <v>0</v>
      </c>
      <c r="I250" s="95" t="b">
        <v>0</v>
      </c>
      <c r="J250" s="98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1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21.5" x14ac:dyDescent="0.9">
      <c r="A251" s="91">
        <f>'PLANTILLA V6'!A251</f>
        <v>0</v>
      </c>
      <c r="B251" s="91">
        <f>'PLANTILLA V6'!B251</f>
        <v>0</v>
      </c>
      <c r="C251" s="104">
        <f>'PLANTILLA V6'!C251</f>
        <v>1</v>
      </c>
      <c r="D251" s="95" t="str">
        <f>'PLANTILLA V6'!D251</f>
        <v>pza</v>
      </c>
      <c r="E251" s="104">
        <v>0</v>
      </c>
      <c r="F251" s="95" t="b">
        <v>0</v>
      </c>
      <c r="G251" s="95" t="b">
        <v>0</v>
      </c>
      <c r="H251" s="95" t="b">
        <v>0</v>
      </c>
      <c r="I251" s="95" t="b">
        <v>0</v>
      </c>
      <c r="J251" s="98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1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21.5" x14ac:dyDescent="0.9">
      <c r="A252" s="91">
        <f>'PLANTILLA V6'!A252</f>
        <v>0</v>
      </c>
      <c r="B252" s="91">
        <f>'PLANTILLA V6'!B252</f>
        <v>0</v>
      </c>
      <c r="C252" s="104">
        <f>'PLANTILLA V6'!C252</f>
        <v>1</v>
      </c>
      <c r="D252" s="95" t="str">
        <f>'PLANTILLA V6'!D252</f>
        <v>pza</v>
      </c>
      <c r="E252" s="104">
        <v>0</v>
      </c>
      <c r="F252" s="95" t="b">
        <v>0</v>
      </c>
      <c r="G252" s="95" t="b">
        <v>0</v>
      </c>
      <c r="H252" s="95" t="b">
        <v>0</v>
      </c>
      <c r="I252" s="95" t="b">
        <v>0</v>
      </c>
      <c r="J252" s="98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1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21.5" x14ac:dyDescent="0.9">
      <c r="A253" s="91">
        <f>'PLANTILLA V6'!A253</f>
        <v>0</v>
      </c>
      <c r="B253" s="91">
        <f>'PLANTILLA V6'!B253</f>
        <v>0</v>
      </c>
      <c r="C253" s="104">
        <f>'PLANTILLA V6'!C253</f>
        <v>1</v>
      </c>
      <c r="D253" s="95" t="str">
        <f>'PLANTILLA V6'!D253</f>
        <v>pza</v>
      </c>
      <c r="E253" s="104">
        <v>0</v>
      </c>
      <c r="F253" s="95" t="b">
        <v>0</v>
      </c>
      <c r="G253" s="95" t="b">
        <v>0</v>
      </c>
      <c r="H253" s="95" t="b">
        <v>0</v>
      </c>
      <c r="I253" s="95" t="b">
        <v>0</v>
      </c>
      <c r="J253" s="98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1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21.5" x14ac:dyDescent="0.9">
      <c r="A254" s="91">
        <f>'PLANTILLA V6'!A254</f>
        <v>0</v>
      </c>
      <c r="B254" s="91">
        <f>'PLANTILLA V6'!B254</f>
        <v>0</v>
      </c>
      <c r="C254" s="104">
        <f>'PLANTILLA V6'!C254</f>
        <v>1</v>
      </c>
      <c r="D254" s="95" t="str">
        <f>'PLANTILLA V6'!D254</f>
        <v>pza</v>
      </c>
      <c r="E254" s="104">
        <v>0</v>
      </c>
      <c r="F254" s="95" t="b">
        <v>0</v>
      </c>
      <c r="G254" s="95" t="b">
        <v>0</v>
      </c>
      <c r="H254" s="95" t="b">
        <v>0</v>
      </c>
      <c r="I254" s="95" t="b">
        <v>0</v>
      </c>
      <c r="J254" s="98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1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21.5" x14ac:dyDescent="0.9">
      <c r="A255" s="91">
        <f>'PLANTILLA V6'!A255</f>
        <v>0</v>
      </c>
      <c r="B255" s="91">
        <f>'PLANTILLA V6'!B255</f>
        <v>0</v>
      </c>
      <c r="C255" s="104">
        <f>'PLANTILLA V6'!C255</f>
        <v>1</v>
      </c>
      <c r="D255" s="95" t="str">
        <f>'PLANTILLA V6'!D255</f>
        <v>pza</v>
      </c>
      <c r="E255" s="104">
        <v>0</v>
      </c>
      <c r="F255" s="95" t="b">
        <v>0</v>
      </c>
      <c r="G255" s="95" t="b">
        <v>0</v>
      </c>
      <c r="H255" s="95" t="b">
        <v>0</v>
      </c>
      <c r="I255" s="95" t="b">
        <v>0</v>
      </c>
      <c r="J255" s="98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1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21.5" x14ac:dyDescent="0.9">
      <c r="A256" s="91">
        <f>'PLANTILLA V6'!A256</f>
        <v>0</v>
      </c>
      <c r="B256" s="91">
        <f>'PLANTILLA V6'!B256</f>
        <v>0</v>
      </c>
      <c r="C256" s="104">
        <f>'PLANTILLA V6'!C256</f>
        <v>1</v>
      </c>
      <c r="D256" s="95" t="str">
        <f>'PLANTILLA V6'!D256</f>
        <v>pza</v>
      </c>
      <c r="E256" s="104">
        <v>0</v>
      </c>
      <c r="F256" s="95" t="b">
        <v>0</v>
      </c>
      <c r="G256" s="95" t="b">
        <v>0</v>
      </c>
      <c r="H256" s="95" t="b">
        <v>0</v>
      </c>
      <c r="I256" s="95" t="b">
        <v>0</v>
      </c>
      <c r="J256" s="98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1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21.5" x14ac:dyDescent="0.9">
      <c r="A257" s="91">
        <f>'PLANTILLA V6'!A257</f>
        <v>0</v>
      </c>
      <c r="B257" s="91">
        <f>'PLANTILLA V6'!B257</f>
        <v>0</v>
      </c>
      <c r="C257" s="104">
        <f>'PLANTILLA V6'!C257</f>
        <v>1</v>
      </c>
      <c r="D257" s="95" t="str">
        <f>'PLANTILLA V6'!D257</f>
        <v>pza</v>
      </c>
      <c r="E257" s="104">
        <v>0</v>
      </c>
      <c r="F257" s="95" t="b">
        <v>0</v>
      </c>
      <c r="G257" s="95" t="b">
        <v>0</v>
      </c>
      <c r="H257" s="95" t="b">
        <v>0</v>
      </c>
      <c r="I257" s="95" t="b">
        <v>0</v>
      </c>
      <c r="J257" s="98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1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21.5" x14ac:dyDescent="0.9">
      <c r="A258" s="91">
        <f>'PLANTILLA V6'!A258</f>
        <v>0</v>
      </c>
      <c r="B258" s="91">
        <f>'PLANTILLA V6'!B258</f>
        <v>0</v>
      </c>
      <c r="C258" s="104">
        <f>'PLANTILLA V6'!C258</f>
        <v>1</v>
      </c>
      <c r="D258" s="95" t="str">
        <f>'PLANTILLA V6'!D258</f>
        <v>pza</v>
      </c>
      <c r="E258" s="104">
        <v>0</v>
      </c>
      <c r="F258" s="95" t="b">
        <v>0</v>
      </c>
      <c r="G258" s="95" t="b">
        <v>0</v>
      </c>
      <c r="H258" s="95" t="b">
        <v>0</v>
      </c>
      <c r="I258" s="95" t="b">
        <v>0</v>
      </c>
      <c r="J258" s="98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1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21.5" x14ac:dyDescent="0.9">
      <c r="A259" s="91">
        <f>'PLANTILLA V6'!A259</f>
        <v>0</v>
      </c>
      <c r="B259" s="91">
        <f>'PLANTILLA V6'!B259</f>
        <v>0</v>
      </c>
      <c r="C259" s="104">
        <f>'PLANTILLA V6'!C259</f>
        <v>1</v>
      </c>
      <c r="D259" s="95" t="str">
        <f>'PLANTILLA V6'!D259</f>
        <v>pza</v>
      </c>
      <c r="E259" s="104">
        <v>0</v>
      </c>
      <c r="F259" s="95" t="b">
        <v>0</v>
      </c>
      <c r="G259" s="95" t="b">
        <v>0</v>
      </c>
      <c r="H259" s="95" t="b">
        <v>0</v>
      </c>
      <c r="I259" s="95" t="b">
        <v>0</v>
      </c>
      <c r="J259" s="98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1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21.5" x14ac:dyDescent="0.9">
      <c r="A260" s="91">
        <f>'PLANTILLA V6'!A260</f>
        <v>0</v>
      </c>
      <c r="B260" s="91">
        <f>'PLANTILLA V6'!B260</f>
        <v>0</v>
      </c>
      <c r="C260" s="104">
        <f>'PLANTILLA V6'!C260</f>
        <v>1</v>
      </c>
      <c r="D260" s="95" t="str">
        <f>'PLANTILLA V6'!D260</f>
        <v>pza</v>
      </c>
      <c r="E260" s="104">
        <v>0</v>
      </c>
      <c r="F260" s="95" t="b">
        <v>0</v>
      </c>
      <c r="G260" s="95" t="b">
        <v>0</v>
      </c>
      <c r="H260" s="95" t="b">
        <v>0</v>
      </c>
      <c r="I260" s="95" t="b">
        <v>0</v>
      </c>
      <c r="J260" s="98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1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21.5" x14ac:dyDescent="0.9">
      <c r="A261" s="91">
        <f>'PLANTILLA V6'!A261</f>
        <v>0</v>
      </c>
      <c r="B261" s="91">
        <f>'PLANTILLA V6'!B261</f>
        <v>0</v>
      </c>
      <c r="C261" s="104">
        <f>'PLANTILLA V6'!C261</f>
        <v>1</v>
      </c>
      <c r="D261" s="95" t="str">
        <f>'PLANTILLA V6'!D261</f>
        <v>pza</v>
      </c>
      <c r="E261" s="104">
        <v>0</v>
      </c>
      <c r="F261" s="95" t="b">
        <v>0</v>
      </c>
      <c r="G261" s="95" t="b">
        <v>0</v>
      </c>
      <c r="H261" s="95" t="b">
        <v>0</v>
      </c>
      <c r="I261" s="95" t="b">
        <v>0</v>
      </c>
      <c r="J261" s="98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1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21.5" x14ac:dyDescent="0.9">
      <c r="A262" s="91">
        <f>'PLANTILLA V6'!A262</f>
        <v>0</v>
      </c>
      <c r="B262" s="91">
        <f>'PLANTILLA V6'!B262</f>
        <v>0</v>
      </c>
      <c r="C262" s="104">
        <f>'PLANTILLA V6'!C262</f>
        <v>1</v>
      </c>
      <c r="D262" s="95" t="str">
        <f>'PLANTILLA V6'!D262</f>
        <v>pza</v>
      </c>
      <c r="E262" s="104">
        <v>0</v>
      </c>
      <c r="F262" s="95" t="b">
        <v>0</v>
      </c>
      <c r="G262" s="95" t="b">
        <v>0</v>
      </c>
      <c r="H262" s="95" t="b">
        <v>0</v>
      </c>
      <c r="I262" s="95" t="b">
        <v>0</v>
      </c>
      <c r="J262" s="98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1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21.5" x14ac:dyDescent="0.9">
      <c r="A263" s="91">
        <f>'PLANTILLA V6'!A263</f>
        <v>0</v>
      </c>
      <c r="B263" s="91">
        <f>'PLANTILLA V6'!B263</f>
        <v>0</v>
      </c>
      <c r="C263" s="104">
        <f>'PLANTILLA V6'!C263</f>
        <v>1</v>
      </c>
      <c r="D263" s="95" t="str">
        <f>'PLANTILLA V6'!D263</f>
        <v>pza</v>
      </c>
      <c r="E263" s="104">
        <v>0</v>
      </c>
      <c r="F263" s="95" t="b">
        <v>0</v>
      </c>
      <c r="G263" s="95" t="b">
        <v>0</v>
      </c>
      <c r="H263" s="95" t="b">
        <v>0</v>
      </c>
      <c r="I263" s="95" t="b">
        <v>0</v>
      </c>
      <c r="J263" s="98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1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21.5" x14ac:dyDescent="0.9">
      <c r="A264" s="91">
        <f>'PLANTILLA V6'!A264</f>
        <v>0</v>
      </c>
      <c r="B264" s="91">
        <f>'PLANTILLA V6'!B264</f>
        <v>0</v>
      </c>
      <c r="C264" s="104">
        <f>'PLANTILLA V6'!C264</f>
        <v>1</v>
      </c>
      <c r="D264" s="95" t="str">
        <f>'PLANTILLA V6'!D264</f>
        <v>pza</v>
      </c>
      <c r="E264" s="104">
        <v>0</v>
      </c>
      <c r="F264" s="95" t="b">
        <v>0</v>
      </c>
      <c r="G264" s="95" t="b">
        <v>0</v>
      </c>
      <c r="H264" s="95" t="b">
        <v>0</v>
      </c>
      <c r="I264" s="95" t="b">
        <v>0</v>
      </c>
      <c r="J264" s="98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1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21.5" x14ac:dyDescent="0.9">
      <c r="A265" s="91">
        <f>'PLANTILLA V6'!A265</f>
        <v>0</v>
      </c>
      <c r="B265" s="91">
        <f>'PLANTILLA V6'!B265</f>
        <v>0</v>
      </c>
      <c r="C265" s="104">
        <f>'PLANTILLA V6'!C265</f>
        <v>1</v>
      </c>
      <c r="D265" s="95" t="str">
        <f>'PLANTILLA V6'!D265</f>
        <v>pza</v>
      </c>
      <c r="E265" s="104">
        <v>0</v>
      </c>
      <c r="F265" s="95" t="b">
        <v>0</v>
      </c>
      <c r="G265" s="95" t="b">
        <v>0</v>
      </c>
      <c r="H265" s="95" t="b">
        <v>0</v>
      </c>
      <c r="I265" s="95" t="b">
        <v>0</v>
      </c>
      <c r="J265" s="98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1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21.5" x14ac:dyDescent="0.9">
      <c r="A266" s="91">
        <f>'PLANTILLA V6'!A266</f>
        <v>0</v>
      </c>
      <c r="B266" s="91">
        <f>'PLANTILLA V6'!B266</f>
        <v>0</v>
      </c>
      <c r="C266" s="104">
        <f>'PLANTILLA V6'!C266</f>
        <v>1</v>
      </c>
      <c r="D266" s="95" t="str">
        <f>'PLANTILLA V6'!D266</f>
        <v>pza</v>
      </c>
      <c r="E266" s="104">
        <v>0</v>
      </c>
      <c r="F266" s="95" t="b">
        <v>0</v>
      </c>
      <c r="G266" s="95" t="b">
        <v>0</v>
      </c>
      <c r="H266" s="95" t="b">
        <v>0</v>
      </c>
      <c r="I266" s="95" t="b">
        <v>0</v>
      </c>
      <c r="J266" s="98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1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21.5" x14ac:dyDescent="0.9">
      <c r="A267" s="91">
        <f>'PLANTILLA V6'!A267</f>
        <v>0</v>
      </c>
      <c r="B267" s="91">
        <f>'PLANTILLA V6'!B267</f>
        <v>0</v>
      </c>
      <c r="C267" s="104">
        <f>'PLANTILLA V6'!C267</f>
        <v>1</v>
      </c>
      <c r="D267" s="95" t="str">
        <f>'PLANTILLA V6'!D267</f>
        <v>pza</v>
      </c>
      <c r="E267" s="104">
        <v>0</v>
      </c>
      <c r="F267" s="95" t="b">
        <v>0</v>
      </c>
      <c r="G267" s="95" t="b">
        <v>0</v>
      </c>
      <c r="H267" s="95" t="b">
        <v>0</v>
      </c>
      <c r="I267" s="95" t="b">
        <v>0</v>
      </c>
      <c r="J267" s="98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1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21.5" x14ac:dyDescent="0.9">
      <c r="A268" s="91">
        <f>'PLANTILLA V6'!A268</f>
        <v>0</v>
      </c>
      <c r="B268" s="91">
        <f>'PLANTILLA V6'!B268</f>
        <v>0</v>
      </c>
      <c r="C268" s="104">
        <f>'PLANTILLA V6'!C268</f>
        <v>1</v>
      </c>
      <c r="D268" s="95" t="str">
        <f>'PLANTILLA V6'!D268</f>
        <v>pza</v>
      </c>
      <c r="E268" s="104">
        <v>0</v>
      </c>
      <c r="F268" s="95" t="b">
        <v>0</v>
      </c>
      <c r="G268" s="95" t="b">
        <v>0</v>
      </c>
      <c r="H268" s="95" t="b">
        <v>0</v>
      </c>
      <c r="I268" s="95" t="b">
        <v>0</v>
      </c>
      <c r="J268" s="98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1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21.5" x14ac:dyDescent="0.9">
      <c r="A269" s="91">
        <f>'PLANTILLA V6'!A269</f>
        <v>0</v>
      </c>
      <c r="B269" s="91">
        <f>'PLANTILLA V6'!B269</f>
        <v>0</v>
      </c>
      <c r="C269" s="104">
        <f>'PLANTILLA V6'!C269</f>
        <v>1</v>
      </c>
      <c r="D269" s="95" t="str">
        <f>'PLANTILLA V6'!D269</f>
        <v>pza</v>
      </c>
      <c r="E269" s="104">
        <v>0</v>
      </c>
      <c r="F269" s="95" t="b">
        <v>0</v>
      </c>
      <c r="G269" s="95" t="b">
        <v>0</v>
      </c>
      <c r="H269" s="95" t="b">
        <v>0</v>
      </c>
      <c r="I269" s="95" t="b">
        <v>0</v>
      </c>
      <c r="J269" s="98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1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21.5" x14ac:dyDescent="0.9">
      <c r="A270" s="195" t="str">
        <f>'PLANTILLA V6'!A270</f>
        <v>Materiales de Reuso</v>
      </c>
      <c r="B270" s="167"/>
      <c r="C270" s="104">
        <f>'PLANTILLA V6'!C270</f>
        <v>1</v>
      </c>
      <c r="D270" s="95" t="str">
        <f>'PLANTILLA V6'!D270</f>
        <v>pza</v>
      </c>
      <c r="E270" s="104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02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1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21.5" x14ac:dyDescent="0.9">
      <c r="A271" s="103" t="str">
        <f>'PLANTILLA V6'!A271</f>
        <v>Re</v>
      </c>
      <c r="B271" s="103" t="str">
        <f>'PLANTILLA V6'!B271</f>
        <v>Cartón de 3 mm de espesor de 30 x 30 cm</v>
      </c>
      <c r="C271" s="104">
        <f>'PLANTILLA V6'!C271</f>
        <v>1</v>
      </c>
      <c r="D271" s="95" t="str">
        <f>'PLANTILLA V6'!D271</f>
        <v>pza</v>
      </c>
      <c r="E271" s="104">
        <v>0</v>
      </c>
      <c r="F271" s="95" t="b">
        <v>0</v>
      </c>
      <c r="G271" s="95" t="b">
        <v>0</v>
      </c>
      <c r="H271" s="95" t="b">
        <v>0</v>
      </c>
      <c r="I271" s="95" t="b">
        <v>0</v>
      </c>
      <c r="J271" s="98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21.5" x14ac:dyDescent="0.9">
      <c r="A272" s="103" t="str">
        <f>'PLANTILLA V6'!A272</f>
        <v>Re</v>
      </c>
      <c r="B272" s="103" t="str">
        <f>'PLANTILLA V6'!B272</f>
        <v>Hojas de papel tamaño carta con un lado limpio</v>
      </c>
      <c r="C272" s="104">
        <f>'PLANTILLA V6'!C272</f>
        <v>1</v>
      </c>
      <c r="D272" s="95" t="str">
        <f>'PLANTILLA V6'!D272</f>
        <v>pza</v>
      </c>
      <c r="E272" s="104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98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21.5" x14ac:dyDescent="0.9">
      <c r="A273" s="103" t="str">
        <f>'PLANTILLA V6'!A273</f>
        <v>Re</v>
      </c>
      <c r="B273" s="103" t="str">
        <f>'PLANTILLA V6'!B273</f>
        <v>Bolsa de plástico oscura</v>
      </c>
      <c r="C273" s="104">
        <f>'PLANTILLA V6'!C273</f>
        <v>1</v>
      </c>
      <c r="D273" s="95" t="str">
        <f>'PLANTILLA V6'!D273</f>
        <v>pza</v>
      </c>
      <c r="E273" s="104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98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21.5" x14ac:dyDescent="0.9">
      <c r="A274" s="103" t="str">
        <f>'PLANTILLA V6'!A274</f>
        <v>Re</v>
      </c>
      <c r="B274" s="103" t="str">
        <f>'PLANTILLA V6'!B274</f>
        <v>Botella de PET de 250 ml</v>
      </c>
      <c r="C274" s="104">
        <f>'PLANTILLA V6'!C274</f>
        <v>1</v>
      </c>
      <c r="D274" s="95" t="str">
        <f>'PLANTILLA V6'!D274</f>
        <v>pza</v>
      </c>
      <c r="E274" s="104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98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21.5" x14ac:dyDescent="0.9">
      <c r="A275" s="103" t="str">
        <f>'PLANTILLA V6'!A275</f>
        <v>Re</v>
      </c>
      <c r="B275" s="103" t="str">
        <f>'PLANTILLA V6'!B275</f>
        <v>Botella de PET de 600 ml</v>
      </c>
      <c r="C275" s="104">
        <f>'PLANTILLA V6'!C275</f>
        <v>1</v>
      </c>
      <c r="D275" s="95" t="str">
        <f>'PLANTILLA V6'!D275</f>
        <v>pza</v>
      </c>
      <c r="E275" s="104">
        <v>0</v>
      </c>
      <c r="F275" s="95" t="b">
        <v>0</v>
      </c>
      <c r="G275" s="95" t="b">
        <v>0</v>
      </c>
      <c r="H275" s="95" t="b">
        <v>0</v>
      </c>
      <c r="I275" s="95" t="b">
        <v>0</v>
      </c>
      <c r="J275" s="98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21.5" x14ac:dyDescent="0.9">
      <c r="A276" s="103" t="str">
        <f>'PLANTILLA V6'!A276</f>
        <v>Re</v>
      </c>
      <c r="B276" s="103" t="str">
        <f>'PLANTILLA V6'!B276</f>
        <v>Botella de PET de 1 l</v>
      </c>
      <c r="C276" s="104">
        <f>'PLANTILLA V6'!C276</f>
        <v>1</v>
      </c>
      <c r="D276" s="95" t="str">
        <f>'PLANTILLA V6'!D276</f>
        <v>pza</v>
      </c>
      <c r="E276" s="104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98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21.5" x14ac:dyDescent="0.9">
      <c r="A277" s="103" t="str">
        <f>'PLANTILLA V6'!A277</f>
        <v>Re</v>
      </c>
      <c r="B277" s="108" t="str">
        <f>'PLANTILLA V6'!B277</f>
        <v>Vaso de plástico desechable (250 ml)</v>
      </c>
      <c r="C277" s="104">
        <f>'PLANTILLA V6'!C277</f>
        <v>1</v>
      </c>
      <c r="D277" s="95" t="str">
        <f>'PLANTILLA V6'!D277</f>
        <v>pza</v>
      </c>
      <c r="E277" s="104">
        <v>0</v>
      </c>
      <c r="F277" s="95" t="b">
        <v>0</v>
      </c>
      <c r="G277" s="95" t="b">
        <v>0</v>
      </c>
      <c r="H277" s="95" t="b">
        <v>0</v>
      </c>
      <c r="I277" s="95" t="b">
        <v>0</v>
      </c>
      <c r="J277" s="98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21.5" x14ac:dyDescent="0.9">
      <c r="A278" s="103" t="str">
        <f>'PLANTILLA V6'!A278</f>
        <v>Re</v>
      </c>
      <c r="B278" s="103" t="str">
        <f>'PLANTILLA V6'!B278</f>
        <v>Tetrapack de 250 ml</v>
      </c>
      <c r="C278" s="104">
        <f>'PLANTILLA V6'!C278</f>
        <v>1</v>
      </c>
      <c r="D278" s="95" t="str">
        <f>'PLANTILLA V6'!D278</f>
        <v>pza</v>
      </c>
      <c r="E278" s="104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98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21.5" x14ac:dyDescent="0.9">
      <c r="A279" s="103" t="str">
        <f>'PLANTILLA V6'!A279</f>
        <v>Re</v>
      </c>
      <c r="B279" s="103" t="str">
        <f>'PLANTILLA V6'!B279</f>
        <v>Tetrapack de 500 ml</v>
      </c>
      <c r="C279" s="104">
        <f>'PLANTILLA V6'!C279</f>
        <v>1</v>
      </c>
      <c r="D279" s="95" t="str">
        <f>'PLANTILLA V6'!D279</f>
        <v>pza</v>
      </c>
      <c r="E279" s="104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98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21.5" x14ac:dyDescent="0.9">
      <c r="A280" s="103" t="str">
        <f>'PLANTILLA V6'!A280</f>
        <v>Re</v>
      </c>
      <c r="B280" s="103" t="str">
        <f>'PLANTILLA V6'!B280</f>
        <v>Tetrapack de 1 l</v>
      </c>
      <c r="C280" s="104">
        <f>'PLANTILLA V6'!C280</f>
        <v>1</v>
      </c>
      <c r="D280" s="95" t="str">
        <f>'PLANTILLA V6'!D280</f>
        <v>pza</v>
      </c>
      <c r="E280" s="104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98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21.5" x14ac:dyDescent="0.9">
      <c r="A281" s="103" t="str">
        <f>'PLANTILLA V6'!A281</f>
        <v>Re</v>
      </c>
      <c r="B281" s="103" t="str">
        <f>'PLANTILLA V6'!B281</f>
        <v>Tubo de cartón de papel de baño</v>
      </c>
      <c r="C281" s="104">
        <f>'PLANTILLA V6'!C281</f>
        <v>1</v>
      </c>
      <c r="D281" s="95" t="str">
        <f>'PLANTILLA V6'!D281</f>
        <v>pza</v>
      </c>
      <c r="E281" s="104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98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21.5" x14ac:dyDescent="0.9">
      <c r="A282" s="103" t="str">
        <f>'PLANTILLA V6'!A282</f>
        <v>Re</v>
      </c>
      <c r="B282" s="103" t="str">
        <f>'PLANTILLA V6'!B282</f>
        <v>Periódico</v>
      </c>
      <c r="C282" s="104">
        <f>'PLANTILLA V6'!C282</f>
        <v>1</v>
      </c>
      <c r="D282" s="95" t="str">
        <f>'PLANTILLA V6'!D282</f>
        <v>pza</v>
      </c>
      <c r="E282" s="104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98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21.5" x14ac:dyDescent="0.9">
      <c r="A283" s="103" t="str">
        <f>'PLANTILLA V6'!A283</f>
        <v>Re</v>
      </c>
      <c r="B283" s="103" t="str">
        <f>'PLANTILLA V6'!B283</f>
        <v>Tela de reúso (tamaño de 1 playera aproximadamente)</v>
      </c>
      <c r="C283" s="104">
        <f>'PLANTILLA V6'!C283</f>
        <v>1</v>
      </c>
      <c r="D283" s="95" t="str">
        <f>'PLANTILLA V6'!D283</f>
        <v>pza</v>
      </c>
      <c r="E283" s="104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98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21.5" x14ac:dyDescent="0.9">
      <c r="A284" s="103" t="str">
        <f>'PLANTILLA V6'!A284</f>
        <v>Re</v>
      </c>
      <c r="B284" s="103" t="str">
        <f>'PLANTILLA V6'!B284</f>
        <v>Caja de cereal o cartón delgado (caja de 300 g) aproximadamente</v>
      </c>
      <c r="C284" s="104">
        <f>'PLANTILLA V6'!C284</f>
        <v>1</v>
      </c>
      <c r="D284" s="95" t="str">
        <f>'PLANTILLA V6'!D284</f>
        <v>pza</v>
      </c>
      <c r="E284" s="104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98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21.5" x14ac:dyDescent="0.9">
      <c r="A285" s="103" t="str">
        <f>'PLANTILLA V6'!A285</f>
        <v>Re</v>
      </c>
      <c r="B285" s="103" t="str">
        <f>'PLANTILLA V6'!B285</f>
        <v xml:space="preserve">Taparrosca de botella de PET 3 cm de diámetro </v>
      </c>
      <c r="C285" s="104">
        <f>'PLANTILLA V6'!C285</f>
        <v>1</v>
      </c>
      <c r="D285" s="95" t="str">
        <f>'PLANTILLA V6'!D285</f>
        <v>pza</v>
      </c>
      <c r="E285" s="104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98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21.5" x14ac:dyDescent="0.9">
      <c r="A286" s="103" t="str">
        <f>'PLANTILLA V6'!A286</f>
        <v>Re</v>
      </c>
      <c r="B286" s="103" t="str">
        <f>'PLANTILLA V6'!B286</f>
        <v>Taparrosca de 5 cm de diámetro aproximadamente</v>
      </c>
      <c r="C286" s="104">
        <f>'PLANTILLA V6'!C286</f>
        <v>1</v>
      </c>
      <c r="D286" s="95" t="str">
        <f>'PLANTILLA V6'!D286</f>
        <v>pza</v>
      </c>
      <c r="E286" s="104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98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21.5" x14ac:dyDescent="0.9">
      <c r="A287" s="103" t="str">
        <f>'PLANTILLA V6'!A287</f>
        <v>Re</v>
      </c>
      <c r="B287" s="103" t="str">
        <f>'PLANTILLA V6'!B287</f>
        <v>Tapa de 10 cm de diámetro  aproximadamente</v>
      </c>
      <c r="C287" s="104">
        <f>'PLANTILLA V6'!C287</f>
        <v>1</v>
      </c>
      <c r="D287" s="95" t="str">
        <f>'PLANTILLA V6'!D287</f>
        <v>pza</v>
      </c>
      <c r="E287" s="104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98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21.5" x14ac:dyDescent="0.9">
      <c r="A288" s="103" t="str">
        <f>'PLANTILLA V6'!A288</f>
        <v>Re</v>
      </c>
      <c r="B288" s="103" t="str">
        <f>'PLANTILLA V6'!B288</f>
        <v>Lija para madera grado 60</v>
      </c>
      <c r="C288" s="104">
        <f>'PLANTILLA V6'!C288</f>
        <v>1</v>
      </c>
      <c r="D288" s="95" t="str">
        <f>'PLANTILLA V6'!D288</f>
        <v>pza</v>
      </c>
      <c r="E288" s="104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98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21.5" x14ac:dyDescent="0.9">
      <c r="A289" s="103" t="str">
        <f>'PLANTILLA V6'!A289</f>
        <v>Re</v>
      </c>
      <c r="B289" s="103" t="str">
        <f>'PLANTILLA V6'!B289</f>
        <v>Pieza de tela reciclado (Pieza de ropa en desuso)</v>
      </c>
      <c r="C289" s="104">
        <f>'PLANTILLA V6'!C289</f>
        <v>1</v>
      </c>
      <c r="D289" s="95" t="str">
        <f>'PLANTILLA V6'!D289</f>
        <v>pza</v>
      </c>
      <c r="E289" s="104">
        <v>0</v>
      </c>
      <c r="F289" s="95" t="b">
        <v>0</v>
      </c>
      <c r="G289" s="95" t="b">
        <v>0</v>
      </c>
      <c r="H289" s="95" t="b">
        <v>0</v>
      </c>
      <c r="I289" s="95" t="b">
        <v>0</v>
      </c>
      <c r="J289" s="98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1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21.5" x14ac:dyDescent="0.9">
      <c r="A290" s="103" t="str">
        <f>'PLANTILLA V6'!A290</f>
        <v>Re</v>
      </c>
      <c r="B290" s="103" t="str">
        <f>'PLANTILLA V6'!B290</f>
        <v>Planta o cultivo pequeño</v>
      </c>
      <c r="C290" s="104">
        <f>'PLANTILLA V6'!C290</f>
        <v>1</v>
      </c>
      <c r="D290" s="95" t="str">
        <f>'PLANTILLA V6'!D290</f>
        <v>pza</v>
      </c>
      <c r="E290" s="104">
        <v>0</v>
      </c>
      <c r="F290" s="95" t="b">
        <v>0</v>
      </c>
      <c r="G290" s="95" t="b">
        <v>0</v>
      </c>
      <c r="H290" s="95" t="b">
        <v>0</v>
      </c>
      <c r="I290" s="95" t="b">
        <v>0</v>
      </c>
      <c r="J290" s="98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21.5" x14ac:dyDescent="0.9">
      <c r="A291" s="103" t="str">
        <f>'PLANTILLA V6'!A291</f>
        <v>Re</v>
      </c>
      <c r="B291" s="103">
        <f>'PLANTILLA V6'!B291</f>
        <v>0</v>
      </c>
      <c r="C291" s="104">
        <f>'PLANTILLA V6'!C291</f>
        <v>1</v>
      </c>
      <c r="D291" s="95" t="str">
        <f>'PLANTILLA V6'!D291</f>
        <v>pza</v>
      </c>
      <c r="E291" s="104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98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21.5" x14ac:dyDescent="0.9">
      <c r="A292" s="103">
        <f>'PLANTILLA V6'!A292</f>
        <v>0</v>
      </c>
      <c r="B292" s="103">
        <f>'PLANTILLA V6'!B292</f>
        <v>0</v>
      </c>
      <c r="C292" s="104">
        <f>'PLANTILLA V6'!C292</f>
        <v>1</v>
      </c>
      <c r="D292" s="95" t="str">
        <f>'PLANTILLA V6'!D292</f>
        <v>pza</v>
      </c>
      <c r="E292" s="104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98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21.5" x14ac:dyDescent="0.9">
      <c r="A293" s="103">
        <f>'PLANTILLA V6'!A293</f>
        <v>0</v>
      </c>
      <c r="B293" s="103">
        <f>'PLANTILLA V6'!B293</f>
        <v>0</v>
      </c>
      <c r="C293" s="104">
        <f>'PLANTILLA V6'!C293</f>
        <v>1</v>
      </c>
      <c r="D293" s="95" t="str">
        <f>'PLANTILLA V6'!D293</f>
        <v>pza</v>
      </c>
      <c r="E293" s="104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98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21.5" x14ac:dyDescent="0.9">
      <c r="A294" s="103">
        <f>'PLANTILLA V6'!A294</f>
        <v>0</v>
      </c>
      <c r="B294" s="103">
        <f>'PLANTILLA V6'!B294</f>
        <v>0</v>
      </c>
      <c r="C294" s="104">
        <f>'PLANTILLA V6'!C294</f>
        <v>1</v>
      </c>
      <c r="D294" s="95" t="str">
        <f>'PLANTILLA V6'!D294</f>
        <v>pza</v>
      </c>
      <c r="E294" s="104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98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21.5" x14ac:dyDescent="0.9">
      <c r="A295" s="103">
        <f>'PLANTILLA V6'!A295</f>
        <v>0</v>
      </c>
      <c r="B295" s="103">
        <f>'PLANTILLA V6'!B295</f>
        <v>0</v>
      </c>
      <c r="C295" s="104">
        <f>'PLANTILLA V6'!C295</f>
        <v>1</v>
      </c>
      <c r="D295" s="95" t="str">
        <f>'PLANTILLA V6'!D295</f>
        <v>pza</v>
      </c>
      <c r="E295" s="104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98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21.5" x14ac:dyDescent="0.9">
      <c r="A296" s="103">
        <f>'PLANTILLA V6'!A296</f>
        <v>0</v>
      </c>
      <c r="B296" s="103">
        <f>'PLANTILLA V6'!B296</f>
        <v>0</v>
      </c>
      <c r="C296" s="104">
        <f>'PLANTILLA V6'!C296</f>
        <v>1</v>
      </c>
      <c r="D296" s="95" t="str">
        <f>'PLANTILLA V6'!D296</f>
        <v>pza</v>
      </c>
      <c r="E296" s="104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98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21.5" x14ac:dyDescent="0.9">
      <c r="A297" s="103">
        <f>'PLANTILLA V6'!A297</f>
        <v>0</v>
      </c>
      <c r="B297" s="103">
        <f>'PLANTILLA V6'!B297</f>
        <v>0</v>
      </c>
      <c r="C297" s="104">
        <f>'PLANTILLA V6'!C297</f>
        <v>1</v>
      </c>
      <c r="D297" s="95" t="str">
        <f>'PLANTILLA V6'!D297</f>
        <v>pza</v>
      </c>
      <c r="E297" s="104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98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21.5" x14ac:dyDescent="0.9">
      <c r="A298" s="103">
        <f>'PLANTILLA V6'!A298</f>
        <v>0</v>
      </c>
      <c r="B298" s="103">
        <f>'PLANTILLA V6'!B298</f>
        <v>0</v>
      </c>
      <c r="C298" s="104">
        <f>'PLANTILLA V6'!C298</f>
        <v>1</v>
      </c>
      <c r="D298" s="95" t="str">
        <f>'PLANTILLA V6'!D298</f>
        <v>pza</v>
      </c>
      <c r="E298" s="104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98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21.5" x14ac:dyDescent="0.9">
      <c r="A299" s="103">
        <f>'PLANTILLA V6'!A299</f>
        <v>0</v>
      </c>
      <c r="B299" s="103">
        <f>'PLANTILLA V6'!B299</f>
        <v>0</v>
      </c>
      <c r="C299" s="104">
        <f>'PLANTILLA V6'!C299</f>
        <v>1</v>
      </c>
      <c r="D299" s="95" t="str">
        <f>'PLANTILLA V6'!D299</f>
        <v>pza</v>
      </c>
      <c r="E299" s="104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98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21.5" x14ac:dyDescent="0.9">
      <c r="A300" s="103">
        <f>'PLANTILLA V6'!A300</f>
        <v>0</v>
      </c>
      <c r="B300" s="103">
        <f>'PLANTILLA V6'!B300</f>
        <v>0</v>
      </c>
      <c r="C300" s="104">
        <f>'PLANTILLA V6'!C300</f>
        <v>1</v>
      </c>
      <c r="D300" s="95" t="str">
        <f>'PLANTILLA V6'!D300</f>
        <v>pza</v>
      </c>
      <c r="E300" s="104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98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1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21.5" x14ac:dyDescent="0.9">
      <c r="A301" s="91">
        <f>'PLANTILLA V6'!A301</f>
        <v>0</v>
      </c>
      <c r="B301" s="91">
        <f>'PLANTILLA V6'!B301</f>
        <v>0</v>
      </c>
      <c r="C301" s="104">
        <f>'PLANTILLA V6'!C301</f>
        <v>1</v>
      </c>
      <c r="D301" s="95" t="str">
        <f>'PLANTILLA V6'!D301</f>
        <v>pza</v>
      </c>
      <c r="E301" s="104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98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1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21.5" x14ac:dyDescent="0.9">
      <c r="A302" s="95">
        <f>'PLANTILLA V6'!A302</f>
        <v>0</v>
      </c>
      <c r="B302" s="95">
        <f>'PLANTILLA V6'!B302</f>
        <v>0</v>
      </c>
      <c r="C302" s="104">
        <f>'PLANTILLA V6'!C302</f>
        <v>1</v>
      </c>
      <c r="D302" s="95" t="str">
        <f>'PLANTILLA V6'!D302</f>
        <v>pza</v>
      </c>
      <c r="E302" s="104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98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21.5" x14ac:dyDescent="0.9">
      <c r="A303" s="95">
        <f>'PLANTILLA V6'!A303</f>
        <v>0</v>
      </c>
      <c r="B303" s="95">
        <f>'PLANTILLA V6'!B303</f>
        <v>0</v>
      </c>
      <c r="C303" s="104">
        <f>'PLANTILLA V6'!C303</f>
        <v>1</v>
      </c>
      <c r="D303" s="95" t="str">
        <f>'PLANTILLA V6'!D303</f>
        <v>pza</v>
      </c>
      <c r="E303" s="104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98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21.5" x14ac:dyDescent="0.9">
      <c r="A304" s="95">
        <f>'PLANTILLA V6'!A304</f>
        <v>0</v>
      </c>
      <c r="B304" s="95">
        <f>'PLANTILLA V6'!B304</f>
        <v>0</v>
      </c>
      <c r="C304" s="104">
        <f>'PLANTILLA V6'!C304</f>
        <v>1</v>
      </c>
      <c r="D304" s="95" t="str">
        <f>'PLANTILLA V6'!D304</f>
        <v>pza</v>
      </c>
      <c r="E304" s="104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98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21.5" x14ac:dyDescent="0.9">
      <c r="A305" s="95">
        <f>'PLANTILLA V6'!A305</f>
        <v>0</v>
      </c>
      <c r="B305" s="95">
        <f>'PLANTILLA V6'!B305</f>
        <v>0</v>
      </c>
      <c r="C305" s="104">
        <f>'PLANTILLA V6'!C305</f>
        <v>1</v>
      </c>
      <c r="D305" s="95" t="str">
        <f>'PLANTILLA V6'!D305</f>
        <v>pza</v>
      </c>
      <c r="E305" s="104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98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21.5" x14ac:dyDescent="0.9">
      <c r="A306" s="95">
        <f>'PLANTILLA V6'!A306</f>
        <v>0</v>
      </c>
      <c r="B306" s="95">
        <f>'PLANTILLA V6'!B306</f>
        <v>0</v>
      </c>
      <c r="C306" s="104">
        <f>'PLANTILLA V6'!C306</f>
        <v>1</v>
      </c>
      <c r="D306" s="95" t="str">
        <f>'PLANTILLA V6'!D306</f>
        <v>pza</v>
      </c>
      <c r="E306" s="104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98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21.5" x14ac:dyDescent="0.9">
      <c r="A307" s="95">
        <f>'PLANTILLA V6'!A307</f>
        <v>0</v>
      </c>
      <c r="B307" s="95">
        <f>'PLANTILLA V6'!B307</f>
        <v>0</v>
      </c>
      <c r="C307" s="104">
        <f>'PLANTILLA V6'!C307</f>
        <v>1</v>
      </c>
      <c r="D307" s="95" t="str">
        <f>'PLANTILLA V6'!D307</f>
        <v>pza</v>
      </c>
      <c r="E307" s="104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98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21.5" x14ac:dyDescent="0.9">
      <c r="A308" s="95">
        <f>'PLANTILLA V6'!A308</f>
        <v>0</v>
      </c>
      <c r="B308" s="95">
        <f>'PLANTILLA V6'!B308</f>
        <v>0</v>
      </c>
      <c r="C308" s="104">
        <f>'PLANTILLA V6'!C308</f>
        <v>1</v>
      </c>
      <c r="D308" s="95" t="str">
        <f>'PLANTILLA V6'!D308</f>
        <v>pza</v>
      </c>
      <c r="E308" s="104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98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21.5" x14ac:dyDescent="0.9">
      <c r="A309" s="95">
        <f>'PLANTILLA V6'!A309</f>
        <v>0</v>
      </c>
      <c r="B309" s="95">
        <f>'PLANTILLA V6'!B309</f>
        <v>0</v>
      </c>
      <c r="C309" s="104">
        <f>'PLANTILLA V6'!C309</f>
        <v>1</v>
      </c>
      <c r="D309" s="95" t="str">
        <f>'PLANTILLA V6'!D309</f>
        <v>pza</v>
      </c>
      <c r="E309" s="104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98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21.5" x14ac:dyDescent="0.9">
      <c r="A310" s="103">
        <f>'PLANTILLA V6'!A310</f>
        <v>0</v>
      </c>
      <c r="B310" s="95">
        <f>'PLANTILLA V6'!B310</f>
        <v>0</v>
      </c>
      <c r="C310" s="104">
        <f>'PLANTILLA V6'!C310</f>
        <v>1</v>
      </c>
      <c r="D310" s="95" t="str">
        <f>'PLANTILLA V6'!D310</f>
        <v>pza</v>
      </c>
      <c r="E310" s="104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98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21.5" x14ac:dyDescent="0.9">
      <c r="A311" s="95">
        <f>'PLANTILLA V6'!A311</f>
        <v>0</v>
      </c>
      <c r="B311" s="95">
        <f>'PLANTILLA V6'!B311</f>
        <v>0</v>
      </c>
      <c r="C311" s="104">
        <f>'PLANTILLA V6'!C311</f>
        <v>1</v>
      </c>
      <c r="D311" s="95" t="str">
        <f>'PLANTILLA V6'!D311</f>
        <v>pza</v>
      </c>
      <c r="E311" s="104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98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21.5" x14ac:dyDescent="0.9">
      <c r="A312" s="95">
        <f>'PLANTILLA V6'!A312</f>
        <v>0</v>
      </c>
      <c r="B312" s="95">
        <f>'PLANTILLA V6'!B312</f>
        <v>0</v>
      </c>
      <c r="C312" s="104">
        <f>'PLANTILLA V6'!C312</f>
        <v>1</v>
      </c>
      <c r="D312" s="95" t="str">
        <f>'PLANTILLA V6'!D312</f>
        <v>pza</v>
      </c>
      <c r="E312" s="104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98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21.5" x14ac:dyDescent="0.9">
      <c r="A313" s="95">
        <f>'PLANTILLA V6'!A313</f>
        <v>0</v>
      </c>
      <c r="B313" s="95">
        <f>'PLANTILLA V6'!B313</f>
        <v>0</v>
      </c>
      <c r="C313" s="104">
        <f>'PLANTILLA V6'!C313</f>
        <v>1</v>
      </c>
      <c r="D313" s="95" t="str">
        <f>'PLANTILLA V6'!D313</f>
        <v>pza</v>
      </c>
      <c r="E313" s="104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98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21.5" x14ac:dyDescent="0.9">
      <c r="A314" s="95">
        <f>'PLANTILLA V6'!A314</f>
        <v>0</v>
      </c>
      <c r="B314" s="95">
        <f>'PLANTILLA V6'!B314</f>
        <v>0</v>
      </c>
      <c r="C314" s="104">
        <f>'PLANTILLA V6'!C314</f>
        <v>1</v>
      </c>
      <c r="D314" s="95" t="str">
        <f>'PLANTILLA V6'!D314</f>
        <v>pza</v>
      </c>
      <c r="E314" s="104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98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21.5" x14ac:dyDescent="0.9">
      <c r="A315" s="95">
        <f>'PLANTILLA V6'!A315</f>
        <v>0</v>
      </c>
      <c r="B315" s="95">
        <f>'PLANTILLA V6'!B315</f>
        <v>0</v>
      </c>
      <c r="C315" s="104">
        <f>'PLANTILLA V6'!C315</f>
        <v>1</v>
      </c>
      <c r="D315" s="95" t="str">
        <f>'PLANTILLA V6'!D315</f>
        <v>pza</v>
      </c>
      <c r="E315" s="104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98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21.5" x14ac:dyDescent="0.9">
      <c r="A316" s="95">
        <f>'PLANTILLA V6'!A316</f>
        <v>0</v>
      </c>
      <c r="B316" s="95">
        <f>'PLANTILLA V6'!B316</f>
        <v>0</v>
      </c>
      <c r="C316" s="104">
        <f>'PLANTILLA V6'!C316</f>
        <v>1</v>
      </c>
      <c r="D316" s="95" t="str">
        <f>'PLANTILLA V6'!D316</f>
        <v>pza</v>
      </c>
      <c r="E316" s="104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98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21.5" x14ac:dyDescent="0.9">
      <c r="A317" s="95">
        <f>'PLANTILLA V6'!A317</f>
        <v>0</v>
      </c>
      <c r="B317" s="95">
        <f>'PLANTILLA V6'!B317</f>
        <v>0</v>
      </c>
      <c r="C317" s="104">
        <f>'PLANTILLA V6'!C317</f>
        <v>1</v>
      </c>
      <c r="D317" s="95" t="str">
        <f>'PLANTILLA V6'!D317</f>
        <v>pza</v>
      </c>
      <c r="E317" s="104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98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21.5" x14ac:dyDescent="0.9">
      <c r="A318" s="95">
        <f>'PLANTILLA V6'!A318</f>
        <v>0</v>
      </c>
      <c r="B318" s="95">
        <f>'PLANTILLA V6'!B318</f>
        <v>0</v>
      </c>
      <c r="C318" s="104">
        <f>'PLANTILLA V6'!C318</f>
        <v>1</v>
      </c>
      <c r="D318" s="95" t="str">
        <f>'PLANTILLA V6'!D318</f>
        <v>pza</v>
      </c>
      <c r="E318" s="104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98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21.5" x14ac:dyDescent="0.9">
      <c r="A319" s="95">
        <f>'PLANTILLA V6'!A319</f>
        <v>0</v>
      </c>
      <c r="B319" s="95">
        <f>'PLANTILLA V6'!B319</f>
        <v>0</v>
      </c>
      <c r="C319" s="104">
        <f>'PLANTILLA V6'!C319</f>
        <v>1</v>
      </c>
      <c r="D319" s="95" t="str">
        <f>'PLANTILLA V6'!D319</f>
        <v>pza</v>
      </c>
      <c r="E319" s="104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98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21.5" x14ac:dyDescent="0.9">
      <c r="A320" s="95">
        <f>'PLANTILLA V6'!A320</f>
        <v>0</v>
      </c>
      <c r="B320" s="95">
        <f>'PLANTILLA V6'!B320</f>
        <v>0</v>
      </c>
      <c r="C320" s="104">
        <f>'PLANTILLA V6'!C320</f>
        <v>1</v>
      </c>
      <c r="D320" s="95" t="str">
        <f>'PLANTILLA V6'!D320</f>
        <v>pza</v>
      </c>
      <c r="E320" s="104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98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21.5" x14ac:dyDescent="0.9">
      <c r="A321" s="95">
        <f>'PLANTILLA V6'!A321</f>
        <v>0</v>
      </c>
      <c r="B321" s="95">
        <f>'PLANTILLA V6'!B321</f>
        <v>0</v>
      </c>
      <c r="C321" s="104">
        <f>'PLANTILLA V6'!C321</f>
        <v>1</v>
      </c>
      <c r="D321" s="95" t="str">
        <f>'PLANTILLA V6'!D321</f>
        <v>pza</v>
      </c>
      <c r="E321" s="104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98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21.5" x14ac:dyDescent="0.9">
      <c r="A322" s="95">
        <f>'PLANTILLA V6'!A322</f>
        <v>0</v>
      </c>
      <c r="B322" s="95">
        <f>'PLANTILLA V6'!B322</f>
        <v>0</v>
      </c>
      <c r="C322" s="104">
        <f>'PLANTILLA V6'!C322</f>
        <v>1</v>
      </c>
      <c r="D322" s="95" t="str">
        <f>'PLANTILLA V6'!D322</f>
        <v>pza</v>
      </c>
      <c r="E322" s="104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98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21.5" x14ac:dyDescent="0.9">
      <c r="A323" s="95">
        <f>'PLANTILLA V6'!A323</f>
        <v>0</v>
      </c>
      <c r="B323" s="95">
        <f>'PLANTILLA V6'!B323</f>
        <v>0</v>
      </c>
      <c r="C323" s="104">
        <f>'PLANTILLA V6'!C323</f>
        <v>1</v>
      </c>
      <c r="D323" s="95" t="str">
        <f>'PLANTILLA V6'!D323</f>
        <v>pza</v>
      </c>
      <c r="E323" s="104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98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21.5" x14ac:dyDescent="0.9">
      <c r="A324" s="95">
        <f>'PLANTILLA V6'!A324</f>
        <v>0</v>
      </c>
      <c r="B324" s="95">
        <f>'PLANTILLA V6'!B324</f>
        <v>0</v>
      </c>
      <c r="C324" s="104">
        <f>'PLANTILLA V6'!C324</f>
        <v>1</v>
      </c>
      <c r="D324" s="95" t="str">
        <f>'PLANTILLA V6'!D324</f>
        <v>pza</v>
      </c>
      <c r="E324" s="104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98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21.5" x14ac:dyDescent="0.9">
      <c r="A325" s="95">
        <f>'PLANTILLA V6'!A325</f>
        <v>0</v>
      </c>
      <c r="B325" s="95">
        <f>'PLANTILLA V6'!B325</f>
        <v>0</v>
      </c>
      <c r="C325" s="104">
        <f>'PLANTILLA V6'!C325</f>
        <v>1</v>
      </c>
      <c r="D325" s="95" t="str">
        <f>'PLANTILLA V6'!D325</f>
        <v>pza</v>
      </c>
      <c r="E325" s="104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98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21.5" x14ac:dyDescent="0.9">
      <c r="A326" s="95">
        <f>'PLANTILLA V6'!A326</f>
        <v>0</v>
      </c>
      <c r="B326" s="95">
        <f>'PLANTILLA V6'!B326</f>
        <v>0</v>
      </c>
      <c r="C326" s="104">
        <f>'PLANTILLA V6'!C326</f>
        <v>1</v>
      </c>
      <c r="D326" s="95" t="str">
        <f>'PLANTILLA V6'!D326</f>
        <v>pza</v>
      </c>
      <c r="E326" s="104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98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21.5" x14ac:dyDescent="0.9">
      <c r="A327" s="95">
        <f>'PLANTILLA V6'!A327</f>
        <v>0</v>
      </c>
      <c r="B327" s="95">
        <f>'PLANTILLA V6'!B327</f>
        <v>0</v>
      </c>
      <c r="C327" s="104">
        <f>'PLANTILLA V6'!C327</f>
        <v>1</v>
      </c>
      <c r="D327" s="95" t="str">
        <f>'PLANTILLA V6'!D327</f>
        <v>pza</v>
      </c>
      <c r="E327" s="104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98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21.5" x14ac:dyDescent="0.9">
      <c r="A328" s="95">
        <f>'PLANTILLA V6'!A328</f>
        <v>0</v>
      </c>
      <c r="B328" s="95">
        <f>'PLANTILLA V6'!B328</f>
        <v>0</v>
      </c>
      <c r="C328" s="104">
        <f>'PLANTILLA V6'!C328</f>
        <v>1</v>
      </c>
      <c r="D328" s="95" t="str">
        <f>'PLANTILLA V6'!D328</f>
        <v>pza</v>
      </c>
      <c r="E328" s="104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98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21.5" x14ac:dyDescent="0.9">
      <c r="A329" s="95">
        <f>'PLANTILLA V6'!A329</f>
        <v>0</v>
      </c>
      <c r="B329" s="95">
        <f>'PLANTILLA V6'!B329</f>
        <v>0</v>
      </c>
      <c r="C329" s="104">
        <f>'PLANTILLA V6'!C329</f>
        <v>1</v>
      </c>
      <c r="D329" s="95" t="str">
        <f>'PLANTILLA V6'!D329</f>
        <v>pza</v>
      </c>
      <c r="E329" s="104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98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21.5" x14ac:dyDescent="0.9">
      <c r="A330" s="95">
        <f>'PLANTILLA V6'!A330</f>
        <v>0</v>
      </c>
      <c r="B330" s="95">
        <f>'PLANTILLA V6'!B330</f>
        <v>0</v>
      </c>
      <c r="C330" s="104">
        <f>'PLANTILLA V6'!C330</f>
        <v>1</v>
      </c>
      <c r="D330" s="95" t="str">
        <f>'PLANTILLA V6'!D330</f>
        <v>pza</v>
      </c>
      <c r="E330" s="104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98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21.5" x14ac:dyDescent="0.9">
      <c r="A331" s="95">
        <f>'PLANTILLA V6'!A331</f>
        <v>0</v>
      </c>
      <c r="B331" s="95">
        <f>'PLANTILLA V6'!B331</f>
        <v>0</v>
      </c>
      <c r="C331" s="104">
        <f>'PLANTILLA V6'!C331</f>
        <v>1</v>
      </c>
      <c r="D331" s="95" t="str">
        <f>'PLANTILLA V6'!D331</f>
        <v>pza</v>
      </c>
      <c r="E331" s="104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98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21.5" x14ac:dyDescent="0.9">
      <c r="A332" s="95">
        <f>'PLANTILLA V6'!A332</f>
        <v>0</v>
      </c>
      <c r="B332" s="95">
        <f>'PLANTILLA V6'!B332</f>
        <v>0</v>
      </c>
      <c r="C332" s="104">
        <f>'PLANTILLA V6'!C332</f>
        <v>1</v>
      </c>
      <c r="D332" s="95" t="str">
        <f>'PLANTILLA V6'!D332</f>
        <v>pza</v>
      </c>
      <c r="E332" s="104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98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21.5" x14ac:dyDescent="0.9">
      <c r="A333" s="95">
        <f>'PLANTILLA V6'!A333</f>
        <v>0</v>
      </c>
      <c r="B333" s="95">
        <f>'PLANTILLA V6'!B333</f>
        <v>0</v>
      </c>
      <c r="C333" s="104">
        <f>'PLANTILLA V6'!C333</f>
        <v>1</v>
      </c>
      <c r="D333" s="95" t="str">
        <f>'PLANTILLA V6'!D333</f>
        <v>pza</v>
      </c>
      <c r="E333" s="104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98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21.5" x14ac:dyDescent="0.9">
      <c r="A334" s="95">
        <f>'PLANTILLA V6'!A334</f>
        <v>0</v>
      </c>
      <c r="B334" s="95">
        <f>'PLANTILLA V6'!B334</f>
        <v>0</v>
      </c>
      <c r="C334" s="104">
        <f>'PLANTILLA V6'!C334</f>
        <v>1</v>
      </c>
      <c r="D334" s="95" t="str">
        <f>'PLANTILLA V6'!D334</f>
        <v>pza</v>
      </c>
      <c r="E334" s="104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98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21.5" x14ac:dyDescent="0.9">
      <c r="A335" s="95">
        <f>'PLANTILLA V6'!A335</f>
        <v>0</v>
      </c>
      <c r="B335" s="95">
        <f>'PLANTILLA V6'!B335</f>
        <v>0</v>
      </c>
      <c r="C335" s="104">
        <f>'PLANTILLA V6'!C335</f>
        <v>1</v>
      </c>
      <c r="D335" s="95" t="str">
        <f>'PLANTILLA V6'!D335</f>
        <v>pza</v>
      </c>
      <c r="E335" s="104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98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21.5" x14ac:dyDescent="0.9">
      <c r="A336" s="95">
        <f>'PLANTILLA V6'!A336</f>
        <v>0</v>
      </c>
      <c r="B336" s="95">
        <f>'PLANTILLA V6'!B336</f>
        <v>0</v>
      </c>
      <c r="C336" s="104">
        <f>'PLANTILLA V6'!C336</f>
        <v>1</v>
      </c>
      <c r="D336" s="95" t="str">
        <f>'PLANTILLA V6'!D336</f>
        <v>pza</v>
      </c>
      <c r="E336" s="104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98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21.5" x14ac:dyDescent="0.9">
      <c r="A337" s="95">
        <f>'PLANTILLA V6'!A337</f>
        <v>0</v>
      </c>
      <c r="B337" s="95">
        <f>'PLANTILLA V6'!B337</f>
        <v>0</v>
      </c>
      <c r="C337" s="104">
        <f>'PLANTILLA V6'!C337</f>
        <v>1</v>
      </c>
      <c r="D337" s="95" t="str">
        <f>'PLANTILLA V6'!D337</f>
        <v>pza</v>
      </c>
      <c r="E337" s="104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98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21.5" x14ac:dyDescent="0.9">
      <c r="A338" s="95">
        <f>'PLANTILLA V6'!A338</f>
        <v>0</v>
      </c>
      <c r="B338" s="95">
        <f>'PLANTILLA V6'!B338</f>
        <v>0</v>
      </c>
      <c r="C338" s="104">
        <f>'PLANTILLA V6'!C338</f>
        <v>1</v>
      </c>
      <c r="D338" s="95" t="str">
        <f>'PLANTILLA V6'!D338</f>
        <v>pza</v>
      </c>
      <c r="E338" s="104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98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21.5" x14ac:dyDescent="0.9">
      <c r="A339" s="95">
        <f>'PLANTILLA V6'!A339</f>
        <v>0</v>
      </c>
      <c r="B339" s="95">
        <f>'PLANTILLA V6'!B339</f>
        <v>0</v>
      </c>
      <c r="C339" s="95">
        <f>'PLANTILLA V6'!C339</f>
        <v>0</v>
      </c>
      <c r="D339" s="95">
        <f>'PLANTILLA V6'!D339</f>
        <v>0</v>
      </c>
      <c r="E339" s="104"/>
      <c r="F339" s="95"/>
      <c r="G339" s="95"/>
      <c r="H339" s="95"/>
      <c r="I339" s="95"/>
      <c r="J339" s="98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21.5" x14ac:dyDescent="0.9">
      <c r="A340" s="95">
        <f>'PLANTILLA V6'!A340</f>
        <v>0</v>
      </c>
      <c r="B340" s="95">
        <f>'PLANTILLA V6'!B340</f>
        <v>0</v>
      </c>
      <c r="C340" s="95">
        <f>'PLANTILLA V6'!C340</f>
        <v>0</v>
      </c>
      <c r="D340" s="95">
        <f>'PLANTILLA V6'!D340</f>
        <v>0</v>
      </c>
      <c r="E340" s="104"/>
      <c r="F340" s="95"/>
      <c r="G340" s="95"/>
      <c r="H340" s="95"/>
      <c r="I340" s="95"/>
      <c r="J340" s="98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21.5" x14ac:dyDescent="0.9">
      <c r="A341" s="95">
        <f>'PLANTILLA V6'!A341</f>
        <v>0</v>
      </c>
      <c r="B341" s="95">
        <f>'PLANTILLA V6'!B341</f>
        <v>0</v>
      </c>
      <c r="C341" s="95">
        <f>'PLANTILLA V6'!C341</f>
        <v>0</v>
      </c>
      <c r="D341" s="95">
        <f>'PLANTILLA V6'!D341</f>
        <v>0</v>
      </c>
      <c r="E341" s="104"/>
      <c r="F341" s="95"/>
      <c r="G341" s="95"/>
      <c r="H341" s="95"/>
      <c r="I341" s="95"/>
      <c r="J341" s="98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21.5" x14ac:dyDescent="0.9">
      <c r="A342" s="95">
        <f>'PLANTILLA V6'!A342</f>
        <v>0</v>
      </c>
      <c r="B342" s="95">
        <f>'PLANTILLA V6'!B342</f>
        <v>0</v>
      </c>
      <c r="C342" s="95">
        <f>'PLANTILLA V6'!C342</f>
        <v>0</v>
      </c>
      <c r="D342" s="95">
        <f>'PLANTILLA V6'!D342</f>
        <v>0</v>
      </c>
      <c r="E342" s="104"/>
      <c r="F342" s="95"/>
      <c r="G342" s="95"/>
      <c r="H342" s="95"/>
      <c r="I342" s="95"/>
      <c r="J342" s="98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21.5" x14ac:dyDescent="0.9">
      <c r="A343" s="95">
        <f>'PLANTILLA V6'!A343</f>
        <v>0</v>
      </c>
      <c r="B343" s="95">
        <f>'PLANTILLA V6'!B343</f>
        <v>0</v>
      </c>
      <c r="C343" s="95">
        <f>'PLANTILLA V6'!C343</f>
        <v>0</v>
      </c>
      <c r="D343" s="95">
        <f>'PLANTILLA V6'!D343</f>
        <v>0</v>
      </c>
      <c r="E343" s="104"/>
      <c r="F343" s="95"/>
      <c r="G343" s="95"/>
      <c r="H343" s="95"/>
      <c r="I343" s="95"/>
      <c r="J343" s="98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21.5" x14ac:dyDescent="0.9">
      <c r="A344" s="95">
        <f>'PLANTILLA V6'!A344</f>
        <v>0</v>
      </c>
      <c r="B344" s="95">
        <f>'PLANTILLA V6'!B344</f>
        <v>0</v>
      </c>
      <c r="C344" s="95">
        <f>'PLANTILLA V6'!C344</f>
        <v>0</v>
      </c>
      <c r="D344" s="95">
        <f>'PLANTILLA V6'!D344</f>
        <v>0</v>
      </c>
      <c r="E344" s="104"/>
      <c r="F344" s="95"/>
      <c r="G344" s="95"/>
      <c r="H344" s="95"/>
      <c r="I344" s="95"/>
      <c r="J344" s="98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21.5" x14ac:dyDescent="0.9">
      <c r="A345" s="95">
        <f>'PLANTILLA V6'!A345</f>
        <v>0</v>
      </c>
      <c r="B345" s="95">
        <f>'PLANTILLA V6'!B345</f>
        <v>0</v>
      </c>
      <c r="C345" s="95">
        <f>'PLANTILLA V6'!C345</f>
        <v>0</v>
      </c>
      <c r="D345" s="95">
        <f>'PLANTILLA V6'!D345</f>
        <v>0</v>
      </c>
      <c r="E345" s="104"/>
      <c r="F345" s="95"/>
      <c r="G345" s="95"/>
      <c r="H345" s="95"/>
      <c r="I345" s="95"/>
      <c r="J345" s="98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21.5" x14ac:dyDescent="0.9">
      <c r="A346" s="95">
        <f>'PLANTILLA V6'!A346</f>
        <v>0</v>
      </c>
      <c r="B346" s="95">
        <f>'PLANTILLA V6'!B346</f>
        <v>0</v>
      </c>
      <c r="C346" s="95">
        <f>'PLANTILLA V6'!C346</f>
        <v>0</v>
      </c>
      <c r="D346" s="95">
        <f>'PLANTILLA V6'!D346</f>
        <v>0</v>
      </c>
      <c r="E346" s="104"/>
      <c r="F346" s="95"/>
      <c r="G346" s="95"/>
      <c r="H346" s="95"/>
      <c r="I346" s="95"/>
      <c r="J346" s="98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21.5" x14ac:dyDescent="0.9">
      <c r="A347" s="95">
        <f>'PLANTILLA V6'!A347</f>
        <v>0</v>
      </c>
      <c r="B347" s="95">
        <f>'PLANTILLA V6'!B347</f>
        <v>0</v>
      </c>
      <c r="C347" s="95">
        <f>'PLANTILLA V6'!C347</f>
        <v>0</v>
      </c>
      <c r="D347" s="95">
        <f>'PLANTILLA V6'!D347</f>
        <v>0</v>
      </c>
      <c r="E347" s="104"/>
      <c r="F347" s="95"/>
      <c r="G347" s="95"/>
      <c r="H347" s="95"/>
      <c r="I347" s="95"/>
      <c r="J347" s="98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21.5" x14ac:dyDescent="0.9">
      <c r="A348" s="95">
        <f>'PLANTILLA V6'!A348</f>
        <v>0</v>
      </c>
      <c r="B348" s="95">
        <f>'PLANTILLA V6'!B348</f>
        <v>0</v>
      </c>
      <c r="C348" s="95">
        <f>'PLANTILLA V6'!C348</f>
        <v>0</v>
      </c>
      <c r="D348" s="95">
        <f>'PLANTILLA V6'!D348</f>
        <v>0</v>
      </c>
      <c r="E348" s="104"/>
      <c r="F348" s="95"/>
      <c r="G348" s="95"/>
      <c r="H348" s="95"/>
      <c r="I348" s="95"/>
      <c r="J348" s="98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21.5" x14ac:dyDescent="0.9">
      <c r="A349" s="95">
        <f>'PLANTILLA V6'!A349</f>
        <v>0</v>
      </c>
      <c r="B349" s="95">
        <f>'PLANTILLA V6'!B349</f>
        <v>0</v>
      </c>
      <c r="C349" s="95">
        <f>'PLANTILLA V6'!C349</f>
        <v>0</v>
      </c>
      <c r="D349" s="95">
        <f>'PLANTILLA V6'!D349</f>
        <v>0</v>
      </c>
      <c r="E349" s="104"/>
      <c r="F349" s="95"/>
      <c r="G349" s="95"/>
      <c r="H349" s="95"/>
      <c r="I349" s="95"/>
      <c r="J349" s="98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21.5" x14ac:dyDescent="0.9">
      <c r="A350" s="95">
        <f>'PLANTILLA V6'!A350</f>
        <v>0</v>
      </c>
      <c r="B350" s="95">
        <f>'PLANTILLA V6'!B350</f>
        <v>0</v>
      </c>
      <c r="C350" s="95">
        <f>'PLANTILLA V6'!C350</f>
        <v>0</v>
      </c>
      <c r="D350" s="95">
        <f>'PLANTILLA V6'!D350</f>
        <v>0</v>
      </c>
      <c r="E350" s="104"/>
      <c r="F350" s="95"/>
      <c r="G350" s="95"/>
      <c r="H350" s="95"/>
      <c r="I350" s="95"/>
      <c r="J350" s="98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350"/>
  <sheetViews>
    <sheetView workbookViewId="0">
      <pane xSplit="2" ySplit="7" topLeftCell="F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1" customWidth="1"/>
    <col min="8" max="8" width="13.08984375" customWidth="1"/>
    <col min="9" max="9" width="10.08984375" customWidth="1"/>
    <col min="10" max="10" width="10.3632812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167"/>
      <c r="C1" s="85" t="str">
        <f>'PLANTILLA V6'!C1</f>
        <v>Tipo:</v>
      </c>
      <c r="D1" s="188" t="str">
        <f>'PLANTILLA V6'!D1</f>
        <v>Proyecto</v>
      </c>
      <c r="E1" s="189"/>
      <c r="F1" s="191" t="str">
        <f>'PLANTILLA V6'!F1</f>
        <v>Total de alumnos:</v>
      </c>
      <c r="G1" s="192"/>
      <c r="H1" s="192"/>
      <c r="I1" s="189"/>
      <c r="J1" s="90">
        <f>'2.SELECCIÓN'!K17</f>
        <v>50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167"/>
      <c r="C2" s="85" t="str">
        <f>'PLANTILLA V6'!C2</f>
        <v>Especialidad:</v>
      </c>
      <c r="D2" s="188" t="str">
        <f>'PLANTILLA V6'!D2</f>
        <v>Maker</v>
      </c>
      <c r="E2" s="189"/>
      <c r="F2" s="191" t="s">
        <v>341</v>
      </c>
      <c r="G2" s="192"/>
      <c r="H2" s="192"/>
      <c r="I2" s="189"/>
      <c r="J2" s="86">
        <f>'2.SELECCIÓN'!J17</f>
        <v>20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">
        <v>97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9">
      <c r="A7" s="91">
        <f>'PLANTILLA V6'!A7</f>
        <v>0</v>
      </c>
      <c r="B7" s="91">
        <f>'PLANTILLA V6'!B7</f>
        <v>0</v>
      </c>
      <c r="C7" s="91">
        <f>'PLANTILLA V6'!C7</f>
        <v>0</v>
      </c>
      <c r="D7" s="91">
        <f>'PLANTILLA V6'!D7</f>
        <v>0</v>
      </c>
      <c r="E7" s="92">
        <f>'PLANTILLA V6'!E7</f>
        <v>0</v>
      </c>
      <c r="F7" s="93">
        <f>J1</f>
        <v>50</v>
      </c>
      <c r="G7" s="29">
        <f>F7/2</f>
        <v>25</v>
      </c>
      <c r="H7" s="29">
        <f>F7/4</f>
        <v>12.5</v>
      </c>
      <c r="I7" s="29">
        <f>F7/F7</f>
        <v>1</v>
      </c>
      <c r="J7" s="94">
        <f>J2/4</f>
        <v>5</v>
      </c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21.5" x14ac:dyDescent="0.9">
      <c r="A8" s="91">
        <f>'PLANTILLA V6'!A8</f>
        <v>0</v>
      </c>
      <c r="B8" s="91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98" cm="1">
        <f t="array" ref="J8">_xlfn.IFS(LEN(A8)&gt;2,A9,SUM(E8:I8)=0,0,F8,$F$7*F8*E8,G8,$G$7*G8*E8,AND(H8,A8="Co"),$H$7*H8*E8,AND(H8,A8="Re"),$H$7*H8*E8,H8,$J$7*H8*E8,I8,$I$7*I8*E8)</f>
        <v>0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21.5" x14ac:dyDescent="0.9">
      <c r="A9" s="195" t="str">
        <f>'PLANTILLA V6'!A9</f>
        <v>Tecnología educativa</v>
      </c>
      <c r="B9" s="167"/>
      <c r="C9" s="100">
        <f>'PLANTILLA V6'!C9</f>
        <v>1</v>
      </c>
      <c r="D9" s="101" t="str">
        <f>'PLANTILLA V6'!D9</f>
        <v>pza</v>
      </c>
      <c r="E9" s="100"/>
      <c r="F9" s="101" t="b">
        <v>0</v>
      </c>
      <c r="G9" s="101" t="b">
        <v>0</v>
      </c>
      <c r="H9" s="101" t="b">
        <v>0</v>
      </c>
      <c r="I9" s="101" t="b">
        <v>0</v>
      </c>
      <c r="J9" s="102" t="str" cm="1">
        <f t="array" ref="J9">_xlfn.IFS(LEN(A9)&gt;2,A10,SUM(E9:I9)=0,0,F9,$F$7*F9*E9,G9,$G$7*G9*E9,AND(H9,A9="Co"),$H$7*H9*E9,AND(H9,A9="Re"),$H$7*H9*E9,H9,$J$7*H9*E9,I9,$I$7*I9*E9)</f>
        <v>Te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21.5" x14ac:dyDescent="0.9">
      <c r="A10" s="95" t="str">
        <f>'PLANTILLA V6'!A10</f>
        <v>Te</v>
      </c>
      <c r="B10" s="103" t="str">
        <f>'PLANTILLA V6'!B10</f>
        <v>Codey Rocky</v>
      </c>
      <c r="C10" s="104">
        <f>'PLANTILLA V6'!C10</f>
        <v>1</v>
      </c>
      <c r="D10" s="95" t="str">
        <f>'PLANTILLA V6'!D10</f>
        <v>pza</v>
      </c>
      <c r="E10" s="104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98" cm="1">
        <f t="array" ref="J10">_xlfn.IFS(LEN(A10)&gt;2,A11,SUM(E10:I10)=0,0,F10,$F$7*F10*E10,G10,$G$7*G10*E10,AND(H10,A10="Co"),$H$7*H10*E10,AND(H10,A10="Re"),$H$7*H10*E10,H10,$J$7*H10*E10,I10,$I$7*I10*E10)</f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21.5" x14ac:dyDescent="0.9">
      <c r="A11" s="95" t="str">
        <f>'PLANTILLA V6'!A11</f>
        <v>Te</v>
      </c>
      <c r="B11" s="103" t="str">
        <f>'PLANTILLA V6'!B11</f>
        <v xml:space="preserve">Lego Spike Prime </v>
      </c>
      <c r="C11" s="104">
        <f>'PLANTILLA V6'!C11</f>
        <v>1</v>
      </c>
      <c r="D11" s="95" t="str">
        <f>'PLANTILLA V6'!D11</f>
        <v>pza</v>
      </c>
      <c r="E11" s="104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98" cm="1">
        <f t="array" ref="J11">_xlfn.IFS(LEN(A11)&gt;2,A12,SUM(E11:I11)=0,0,F11,$F$7*F11*E11,G11,$G$7*G11*E11,AND(H11,A11="Co"),$H$7*H11*E11,AND(H11,A11="Re"),$H$7*H11*E11,H11,$J$7*H11*E11,I11,$I$7*I11*E11)</f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21.5" x14ac:dyDescent="0.9">
      <c r="A12" s="95" t="str">
        <f>'PLANTILLA V6'!A12</f>
        <v>Te</v>
      </c>
      <c r="B12" s="103" t="str">
        <f>'PLANTILLA V6'!B12</f>
        <v>Kit de Micro:bit V2</v>
      </c>
      <c r="C12" s="104">
        <f>'PLANTILLA V6'!C12</f>
        <v>1</v>
      </c>
      <c r="D12" s="95" t="str">
        <f>'PLANTILLA V6'!D12</f>
        <v>pza</v>
      </c>
      <c r="E12" s="104">
        <v>0</v>
      </c>
      <c r="F12" s="95" t="b">
        <v>0</v>
      </c>
      <c r="G12" s="95" t="b">
        <v>0</v>
      </c>
      <c r="H12" s="95" t="b">
        <v>1</v>
      </c>
      <c r="I12" s="95" t="b">
        <v>0</v>
      </c>
      <c r="J12" s="98" cm="1">
        <f t="array" ref="J12">_xlfn.IFS(LEN(A12)&gt;2,A13,SUM(E12:I12)=0,0,F12,$F$7*F12*E12,G12,$G$7*G12*E12,AND(H12,A12="Co"),$H$7*H12*E12,AND(H12,A12="Re"),$H$7*H12*E12,H12,$J$7*H12*E12,I12,$I$7*I12*E12)</f>
        <v>0</v>
      </c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21.5" x14ac:dyDescent="0.9">
      <c r="A13" s="95" t="str">
        <f>'PLANTILLA V6'!A13</f>
        <v>Te</v>
      </c>
      <c r="B13" s="103" t="str">
        <f>'PLANTILLA V6'!B13</f>
        <v>Micro:bit Retro Arcade**</v>
      </c>
      <c r="C13" s="104">
        <f>'PLANTILLA V6'!C13</f>
        <v>1</v>
      </c>
      <c r="D13" s="95" t="str">
        <f>'PLANTILLA V6'!D13</f>
        <v>pza</v>
      </c>
      <c r="E13" s="104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98" cm="1">
        <f t="array" ref="J13">_xlfn.IFS(LEN(A13)&gt;2,A14,SUM(E13:I13)=0,0,F13,$F$7*F13*E13,G13,$G$7*G13*E13,AND(H13,A13="Co"),$H$7*H13*E13,AND(H13,A13="Re"),$H$7*H13*E13,H13,$J$7*H13*E13,I13,$I$7*I13*E13)</f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21.5" x14ac:dyDescent="0.9">
      <c r="A14" s="95" t="str">
        <f>'PLANTILLA V6'!A14</f>
        <v>Te</v>
      </c>
      <c r="B14" s="103" t="str">
        <f>'PLANTILLA V6'!B14</f>
        <v>VEX IQ</v>
      </c>
      <c r="C14" s="104">
        <f>'PLANTILLA V6'!C14</f>
        <v>1</v>
      </c>
      <c r="D14" s="95" t="str">
        <f>'PLANTILLA V6'!D14</f>
        <v>pza</v>
      </c>
      <c r="E14" s="104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98" cm="1">
        <f t="array" ref="J14">_xlfn.IFS(LEN(A14)&gt;2,A15,SUM(E14:I14)=0,0,F14,$F$7*F14*E14,G14,$G$7*G14*E14,AND(H14,A14="Co"),$H$7*H14*E14,AND(H14,A14="Re"),$H$7*H14*E14,H14,$J$7*H14*E14,I14,$I$7*I14*E14)</f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21.5" x14ac:dyDescent="0.9">
      <c r="A15" s="95" t="str">
        <f>'PLANTILLA V6'!A15</f>
        <v>Te</v>
      </c>
      <c r="B15" s="103" t="str">
        <f>'PLANTILLA V6'!B15</f>
        <v>Arduino UNO</v>
      </c>
      <c r="C15" s="104">
        <f>'PLANTILLA V6'!C15</f>
        <v>1</v>
      </c>
      <c r="D15" s="95" t="str">
        <f>'PLANTILLA V6'!D15</f>
        <v>pza</v>
      </c>
      <c r="E15" s="104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98" cm="1">
        <f t="array" ref="J15">_xlfn.IFS(LEN(A15)&gt;2,A16,SUM(E15:I15)=0,0,F15,$F$7*F15*E15,G15,$G$7*G15*E15,AND(H15,A15="Co"),$H$7*H15*E15,AND(H15,A15="Re"),$H$7*H15*E15,H15,$J$7*H15*E15,I15,$I$7*I15*E15)</f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21.5" x14ac:dyDescent="0.9">
      <c r="A16" s="103" t="str">
        <f>'PLANTILLA V6'!A16</f>
        <v>Te</v>
      </c>
      <c r="B16" s="103" t="str">
        <f>'PLANTILLA V6'!B16</f>
        <v>Impresora 3D</v>
      </c>
      <c r="C16" s="104">
        <f>'PLANTILLA V6'!C16</f>
        <v>1</v>
      </c>
      <c r="D16" s="95" t="str">
        <f>'PLANTILLA V6'!D16</f>
        <v>pza</v>
      </c>
      <c r="E16" s="104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98" cm="1">
        <f t="array" ref="J16">_xlfn.IFS(LEN(A16)&gt;2,A17,SUM(E16:I16)=0,0,F16,$F$7*F16*E16,G16,$G$7*G16*E16,AND(H16,A16="Co"),$H$7*H16*E16,AND(H16,A16="Re"),$H$7*H16*E16,H16,$J$7*H16*E16,I16,$I$7*I16*E16)</f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21.5" x14ac:dyDescent="0.9">
      <c r="A17" s="103" t="str">
        <f>'PLANTILLA V6'!A17</f>
        <v>Te</v>
      </c>
      <c r="B17" s="103" t="str">
        <f>'PLANTILLA V6'!B17</f>
        <v>Filamento PLA 1 kg diámetro 1.75 mm</v>
      </c>
      <c r="C17" s="104">
        <f>'PLANTILLA V6'!C17</f>
        <v>1</v>
      </c>
      <c r="D17" s="95" t="str">
        <f>'PLANTILLA V6'!D17</f>
        <v>rollo</v>
      </c>
      <c r="E17" s="104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98" cm="1">
        <f t="array" ref="J17">_xlfn.IFS(LEN(A17)&gt;2,A18,SUM(E17:I17)=0,0,F17,$F$7*F17*E17,G17,$G$7*G17*E17,AND(H17,A17="Co"),$H$7*H17*E17,AND(H17,A17="Re"),$H$7*H17*E17,H17,$J$7*H17*E17,I17,$I$7*I17*E17)</f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21.5" x14ac:dyDescent="0.9">
      <c r="A18" s="20" t="str">
        <f>'PLANTILLA V6'!A18</f>
        <v>Te</v>
      </c>
      <c r="B18" s="20">
        <f>'PLANTILLA V6'!B18</f>
        <v>0</v>
      </c>
      <c r="C18" s="104">
        <f>'PLANTILLA V6'!C18</f>
        <v>1</v>
      </c>
      <c r="D18" s="95" t="str">
        <f>'PLANTILLA V6'!D18</f>
        <v>pza</v>
      </c>
      <c r="E18" s="104">
        <v>0</v>
      </c>
      <c r="F18" s="95" t="b">
        <v>0</v>
      </c>
      <c r="G18" s="95" t="b">
        <v>0</v>
      </c>
      <c r="H18" s="95" t="b">
        <v>0</v>
      </c>
      <c r="I18" s="95" t="b">
        <v>0</v>
      </c>
      <c r="J18" s="98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0">
        <f>'PLANTILLA V6'!A19</f>
        <v>0</v>
      </c>
      <c r="B19" s="20">
        <f>'PLANTILLA V6'!B19</f>
        <v>0</v>
      </c>
      <c r="C19" s="104">
        <f>'PLANTILLA V6'!C19</f>
        <v>1</v>
      </c>
      <c r="D19" s="95" t="str">
        <f>'PLANTILLA V6'!D19</f>
        <v>pza</v>
      </c>
      <c r="E19" s="104">
        <v>0</v>
      </c>
      <c r="F19" s="95" t="b">
        <v>0</v>
      </c>
      <c r="G19" s="95" t="b">
        <v>0</v>
      </c>
      <c r="H19" s="95" t="b">
        <v>0</v>
      </c>
      <c r="I19" s="95" t="b">
        <v>0</v>
      </c>
      <c r="J19" s="98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0">
        <f>'PLANTILLA V6'!A20</f>
        <v>0</v>
      </c>
      <c r="B20" s="20">
        <f>'PLANTILLA V6'!B20</f>
        <v>0</v>
      </c>
      <c r="C20" s="104">
        <f>'PLANTILLA V6'!C20</f>
        <v>1</v>
      </c>
      <c r="D20" s="95" t="str">
        <f>'PLANTILLA V6'!D20</f>
        <v>pza</v>
      </c>
      <c r="E20" s="104">
        <v>0</v>
      </c>
      <c r="F20" s="95" t="b">
        <v>0</v>
      </c>
      <c r="G20" s="95" t="b">
        <v>0</v>
      </c>
      <c r="H20" s="95" t="b">
        <v>0</v>
      </c>
      <c r="I20" s="95" t="b">
        <v>0</v>
      </c>
      <c r="J20" s="98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0">
        <f>'PLANTILLA V6'!A21</f>
        <v>0</v>
      </c>
      <c r="B21" s="20">
        <f>'PLANTILLA V6'!B21</f>
        <v>0</v>
      </c>
      <c r="C21" s="104">
        <f>'PLANTILLA V6'!C21</f>
        <v>1</v>
      </c>
      <c r="D21" s="95" t="str">
        <f>'PLANTILLA V6'!D21</f>
        <v>pza</v>
      </c>
      <c r="E21" s="104">
        <v>0</v>
      </c>
      <c r="F21" s="95" t="b">
        <v>0</v>
      </c>
      <c r="G21" s="95" t="b">
        <v>0</v>
      </c>
      <c r="H21" s="95" t="b">
        <v>0</v>
      </c>
      <c r="I21" s="95" t="b">
        <v>0</v>
      </c>
      <c r="J21" s="98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0">
        <f>'PLANTILLA V6'!A22</f>
        <v>0</v>
      </c>
      <c r="B22" s="20">
        <f>'PLANTILLA V6'!B22</f>
        <v>0</v>
      </c>
      <c r="C22" s="104">
        <f>'PLANTILLA V6'!C22</f>
        <v>1</v>
      </c>
      <c r="D22" s="95" t="str">
        <f>'PLANTILLA V6'!D22</f>
        <v>pza</v>
      </c>
      <c r="E22" s="104">
        <v>0</v>
      </c>
      <c r="F22" s="95" t="b">
        <v>0</v>
      </c>
      <c r="G22" s="95" t="b">
        <v>0</v>
      </c>
      <c r="H22" s="95" t="b">
        <v>0</v>
      </c>
      <c r="I22" s="95" t="b">
        <v>0</v>
      </c>
      <c r="J22" s="98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0">
        <f>'PLANTILLA V6'!A23</f>
        <v>0</v>
      </c>
      <c r="B23" s="20">
        <f>'PLANTILLA V6'!B23</f>
        <v>0</v>
      </c>
      <c r="C23" s="104">
        <f>'PLANTILLA V6'!C23</f>
        <v>1</v>
      </c>
      <c r="D23" s="95" t="str">
        <f>'PLANTILLA V6'!D23</f>
        <v>pza</v>
      </c>
      <c r="E23" s="104">
        <v>0</v>
      </c>
      <c r="F23" s="95" t="b">
        <v>0</v>
      </c>
      <c r="G23" s="95" t="b">
        <v>0</v>
      </c>
      <c r="H23" s="95" t="b">
        <v>0</v>
      </c>
      <c r="I23" s="95" t="b">
        <v>0</v>
      </c>
      <c r="J23" s="98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0">
        <f>'PLANTILLA V6'!A24</f>
        <v>0</v>
      </c>
      <c r="B24" s="20">
        <f>'PLANTILLA V6'!B24</f>
        <v>0</v>
      </c>
      <c r="C24" s="104">
        <f>'PLANTILLA V6'!C24</f>
        <v>1</v>
      </c>
      <c r="D24" s="95" t="str">
        <f>'PLANTILLA V6'!D24</f>
        <v>pza</v>
      </c>
      <c r="E24" s="104">
        <v>0</v>
      </c>
      <c r="F24" s="95" t="b">
        <v>0</v>
      </c>
      <c r="G24" s="95" t="b">
        <v>0</v>
      </c>
      <c r="H24" s="95" t="b">
        <v>0</v>
      </c>
      <c r="I24" s="95" t="b">
        <v>0</v>
      </c>
      <c r="J24" s="98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0">
        <f>'PLANTILLA V6'!A25</f>
        <v>0</v>
      </c>
      <c r="B25" s="20">
        <f>'PLANTILLA V6'!B25</f>
        <v>0</v>
      </c>
      <c r="C25" s="104">
        <f>'PLANTILLA V6'!C25</f>
        <v>1</v>
      </c>
      <c r="D25" s="95" t="str">
        <f>'PLANTILLA V6'!D25</f>
        <v>pza</v>
      </c>
      <c r="E25" s="104">
        <v>0</v>
      </c>
      <c r="F25" s="95" t="b">
        <v>0</v>
      </c>
      <c r="G25" s="95" t="b">
        <v>0</v>
      </c>
      <c r="H25" s="95" t="b">
        <v>0</v>
      </c>
      <c r="I25" s="95" t="b">
        <v>0</v>
      </c>
      <c r="J25" s="98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0">
        <f>'PLANTILLA V6'!A26</f>
        <v>0</v>
      </c>
      <c r="B26" s="20">
        <f>'PLANTILLA V6'!B26</f>
        <v>0</v>
      </c>
      <c r="C26" s="104">
        <f>'PLANTILLA V6'!C26</f>
        <v>1</v>
      </c>
      <c r="D26" s="95" t="str">
        <f>'PLANTILLA V6'!D26</f>
        <v>pza</v>
      </c>
      <c r="E26" s="104">
        <v>0</v>
      </c>
      <c r="F26" s="95" t="b">
        <v>0</v>
      </c>
      <c r="G26" s="95" t="b">
        <v>0</v>
      </c>
      <c r="H26" s="95" t="b">
        <v>0</v>
      </c>
      <c r="I26" s="95" t="b">
        <v>0</v>
      </c>
      <c r="J26" s="98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0">
        <f>'PLANTILLA V6'!A27</f>
        <v>0</v>
      </c>
      <c r="B27" s="20">
        <f>'PLANTILLA V6'!B27</f>
        <v>0</v>
      </c>
      <c r="C27" s="104">
        <f>'PLANTILLA V6'!C27</f>
        <v>1</v>
      </c>
      <c r="D27" s="95" t="str">
        <f>'PLANTILLA V6'!D27</f>
        <v>pza</v>
      </c>
      <c r="E27" s="104">
        <v>0</v>
      </c>
      <c r="F27" s="95" t="b">
        <v>0</v>
      </c>
      <c r="G27" s="95" t="b">
        <v>0</v>
      </c>
      <c r="H27" s="95" t="b">
        <v>0</v>
      </c>
      <c r="I27" s="95" t="b">
        <v>0</v>
      </c>
      <c r="J27" s="98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0">
        <f>'PLANTILLA V6'!A28</f>
        <v>0</v>
      </c>
      <c r="B28" s="20">
        <f>'PLANTILLA V6'!B28</f>
        <v>0</v>
      </c>
      <c r="C28" s="104">
        <f>'PLANTILLA V6'!C28</f>
        <v>1</v>
      </c>
      <c r="D28" s="95" t="str">
        <f>'PLANTILLA V6'!D28</f>
        <v>pza</v>
      </c>
      <c r="E28" s="104">
        <v>0</v>
      </c>
      <c r="F28" s="95" t="b">
        <v>0</v>
      </c>
      <c r="G28" s="95" t="b">
        <v>0</v>
      </c>
      <c r="H28" s="95" t="b">
        <v>0</v>
      </c>
      <c r="I28" s="95" t="b">
        <v>0</v>
      </c>
      <c r="J28" s="98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0">
        <f>'PLANTILLA V6'!A29</f>
        <v>0</v>
      </c>
      <c r="B29" s="20">
        <f>'PLANTILLA V6'!B29</f>
        <v>0</v>
      </c>
      <c r="C29" s="104">
        <f>'PLANTILLA V6'!C29</f>
        <v>1</v>
      </c>
      <c r="D29" s="95" t="str">
        <f>'PLANTILLA V6'!D29</f>
        <v>pza</v>
      </c>
      <c r="E29" s="104">
        <v>0</v>
      </c>
      <c r="F29" s="95" t="b">
        <v>0</v>
      </c>
      <c r="G29" s="95" t="b">
        <v>0</v>
      </c>
      <c r="H29" s="95" t="b">
        <v>0</v>
      </c>
      <c r="I29" s="95" t="b">
        <v>0</v>
      </c>
      <c r="J29" s="98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0">
        <f>'PLANTILLA V6'!A30</f>
        <v>0</v>
      </c>
      <c r="B30" s="20">
        <f>'PLANTILLA V6'!B30</f>
        <v>0</v>
      </c>
      <c r="C30" s="104">
        <f>'PLANTILLA V6'!C30</f>
        <v>1</v>
      </c>
      <c r="D30" s="95" t="str">
        <f>'PLANTILLA V6'!D30</f>
        <v>pza</v>
      </c>
      <c r="E30" s="104">
        <v>0</v>
      </c>
      <c r="F30" s="95" t="b">
        <v>0</v>
      </c>
      <c r="G30" s="95" t="b">
        <v>0</v>
      </c>
      <c r="H30" s="95" t="b">
        <v>0</v>
      </c>
      <c r="I30" s="95" t="b">
        <v>0</v>
      </c>
      <c r="J30" s="98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0">
        <f>'PLANTILLA V6'!A31</f>
        <v>0</v>
      </c>
      <c r="B31" s="20">
        <f>'PLANTILLA V6'!B31</f>
        <v>0</v>
      </c>
      <c r="C31" s="104">
        <f>'PLANTILLA V6'!C31</f>
        <v>1</v>
      </c>
      <c r="D31" s="95" t="str">
        <f>'PLANTILLA V6'!D31</f>
        <v>pza</v>
      </c>
      <c r="E31" s="104">
        <v>0</v>
      </c>
      <c r="F31" s="95" t="b">
        <v>0</v>
      </c>
      <c r="G31" s="95" t="b">
        <v>0</v>
      </c>
      <c r="H31" s="95" t="b">
        <v>0</v>
      </c>
      <c r="I31" s="95" t="b">
        <v>0</v>
      </c>
      <c r="J31" s="98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0">
        <f>'PLANTILLA V6'!A32</f>
        <v>0</v>
      </c>
      <c r="B32" s="20">
        <f>'PLANTILLA V6'!B32</f>
        <v>0</v>
      </c>
      <c r="C32" s="104">
        <f>'PLANTILLA V6'!C32</f>
        <v>1</v>
      </c>
      <c r="D32" s="95" t="str">
        <f>'PLANTILLA V6'!D32</f>
        <v>pza</v>
      </c>
      <c r="E32" s="104">
        <v>0</v>
      </c>
      <c r="F32" s="95" t="b">
        <v>0</v>
      </c>
      <c r="G32" s="95" t="b">
        <v>0</v>
      </c>
      <c r="H32" s="95" t="b">
        <v>0</v>
      </c>
      <c r="I32" s="95" t="b">
        <v>0</v>
      </c>
      <c r="J32" s="98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95" t="str">
        <f>'PLANTILLA V6'!A33</f>
        <v>Maquinaria</v>
      </c>
      <c r="B33" s="167"/>
      <c r="C33" s="104">
        <f>'PLANTILLA V6'!C33</f>
        <v>0</v>
      </c>
      <c r="D33" s="95">
        <f>'PLANTILLA V6'!D33</f>
        <v>0</v>
      </c>
      <c r="E33" s="104">
        <v>0</v>
      </c>
      <c r="F33" s="95" t="b">
        <v>0</v>
      </c>
      <c r="G33" s="95" t="b">
        <v>0</v>
      </c>
      <c r="H33" s="95" t="b">
        <v>0</v>
      </c>
      <c r="I33" s="95" t="b">
        <v>0</v>
      </c>
      <c r="J33" s="102" t="str" cm="1">
        <f t="array" ref="J33">_xlfn.IFS(LEN(A33)&gt;2,A34,SUM(E33:I33)=0,0,F33,$F$7*F33*E33,G33,$G$7*G33*E33,AND(H33,A33="Co"),$H$7*H33*E33,AND(H33,A33="Re"),$H$7*H33*E33,H33,$J$7*H33*E33,I33,$I$7*I33*E33)</f>
        <v>Ma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21.5" x14ac:dyDescent="0.9">
      <c r="A34" s="51" t="str">
        <f>'PLANTILLA V6'!A34</f>
        <v>Ma</v>
      </c>
      <c r="B34" s="51" t="str">
        <f>'PLANTILLA V6'!B34</f>
        <v>Sierra Moto-Saw</v>
      </c>
      <c r="C34" s="22">
        <f>'PLANTILLA V6'!C34</f>
        <v>1</v>
      </c>
      <c r="D34" s="54" t="str">
        <f>'PLANTILLA V6'!D34</f>
        <v>pza</v>
      </c>
      <c r="E34" s="22">
        <v>1</v>
      </c>
      <c r="F34" s="54" t="b">
        <v>0</v>
      </c>
      <c r="G34" s="54" t="b">
        <v>0</v>
      </c>
      <c r="H34" s="54" t="b">
        <v>0</v>
      </c>
      <c r="I34" s="54" t="b">
        <v>1</v>
      </c>
      <c r="J34" s="98" cm="1">
        <f t="array" ref="J34">_xlfn.IFS(LEN(A34)&gt;2,A35,SUM(E34:I34)=0,0,F34,$F$7*F34*E34,G34,$G$7*G34*E34,AND(H34,A34="Co"),$H$7*H34*E34,AND(H34,A34="Re"),$H$7*H34*E34,H34,$J$7*H34*E34,I34,$I$7*I34*E34)</f>
        <v>1</v>
      </c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1.5" x14ac:dyDescent="0.9">
      <c r="A35" s="51" t="str">
        <f>'PLANTILLA V6'!A35</f>
        <v>Ma</v>
      </c>
      <c r="B35" s="51" t="str">
        <f>'PLANTILLA V6'!B35</f>
        <v>Taladro inalámbrico</v>
      </c>
      <c r="C35" s="22">
        <f>'PLANTILLA V6'!C35</f>
        <v>1</v>
      </c>
      <c r="D35" s="54" t="str">
        <f>'PLANTILLA V6'!D35</f>
        <v>pza</v>
      </c>
      <c r="E35" s="22">
        <v>1</v>
      </c>
      <c r="F35" s="54" t="b">
        <v>0</v>
      </c>
      <c r="G35" s="54" t="b">
        <v>0</v>
      </c>
      <c r="H35" s="54" t="b">
        <v>0</v>
      </c>
      <c r="I35" s="54" t="b">
        <v>1</v>
      </c>
      <c r="J35" s="98" cm="1">
        <f t="array" ref="J35">_xlfn.IFS(LEN(A35)&gt;2,A36,SUM(E35:I35)=0,0,F35,$F$7*F35*E35,G35,$G$7*G35*E35,AND(H35,A35="Co"),$H$7*H35*E35,AND(H35,A35="Re"),$H$7*H35*E35,H35,$J$7*H35*E35,I35,$I$7*I35*E35)</f>
        <v>1</v>
      </c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21.5" x14ac:dyDescent="0.9">
      <c r="A36" s="51" t="str">
        <f>'PLANTILLA V6'!A36</f>
        <v>Ma</v>
      </c>
      <c r="B36" s="51" t="str">
        <f>'PLANTILLA V6'!B36</f>
        <v>Base para taladro</v>
      </c>
      <c r="C36" s="22">
        <f>'PLANTILLA V6'!C36</f>
        <v>1</v>
      </c>
      <c r="D36" s="54" t="str">
        <f>'PLANTILLA V6'!D36</f>
        <v>pza</v>
      </c>
      <c r="E36" s="22">
        <v>1</v>
      </c>
      <c r="F36" s="54" t="b">
        <v>0</v>
      </c>
      <c r="G36" s="54" t="b">
        <v>0</v>
      </c>
      <c r="H36" s="54" t="b">
        <v>0</v>
      </c>
      <c r="I36" s="54" t="b">
        <v>1</v>
      </c>
      <c r="J36" s="98" cm="1">
        <f t="array" ref="J36">_xlfn.IFS(LEN(A36)&gt;2,A37,SUM(E36:I36)=0,0,F36,$F$7*F36*E36,G36,$G$7*G36*E36,AND(H36,A36="Co"),$H$7*H36*E36,AND(H36,A36="Re"),$H$7*H36*E36,H36,$J$7*H36*E36,I36,$I$7*I36*E36)</f>
        <v>1</v>
      </c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21.5" x14ac:dyDescent="0.9">
      <c r="A37" s="51" t="str">
        <f>'PLANTILLA V6'!A37</f>
        <v>Ma</v>
      </c>
      <c r="B37" s="51" t="str">
        <f>'PLANTILLA V6'!B37</f>
        <v>Prensas de ajuste rápido de 6"</v>
      </c>
      <c r="C37" s="22">
        <f>'PLANTILLA V6'!C37</f>
        <v>4</v>
      </c>
      <c r="D37" s="54" t="str">
        <f>'PLANTILLA V6'!D37</f>
        <v>pza</v>
      </c>
      <c r="E37" s="22">
        <v>1</v>
      </c>
      <c r="F37" s="54" t="b">
        <v>0</v>
      </c>
      <c r="G37" s="54" t="b">
        <v>0</v>
      </c>
      <c r="H37" s="54" t="b">
        <v>0</v>
      </c>
      <c r="I37" s="54" t="b">
        <v>1</v>
      </c>
      <c r="J37" s="98" cm="1">
        <f t="array" ref="J37">_xlfn.IFS(LEN(A37)&gt;2,A38,SUM(E37:I37)=0,0,F37,$F$7*F37*E37,G37,$G$7*G37*E37,AND(H37,A37="Co"),$H$7*H37*E37,AND(H37,A37="Re"),$H$7*H37*E37,H37,$J$7*H37*E37,I37,$I$7*I37*E37)</f>
        <v>1</v>
      </c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54" x14ac:dyDescent="0.9">
      <c r="A38" s="51" t="str">
        <f>'PLANTILLA V6'!A38</f>
        <v>Ma</v>
      </c>
      <c r="B38" s="81" t="str">
        <f>'PLANTILLA V6'!B38</f>
        <v>Juego de 13 brocas de alta velocidad para madera (medidas: 1/16”, 5/64", 3/32", 7/64", 1/8", 9/64", 5/32", 11/64", 3/16", 13/64", 7/32", 1/4" y 5/16”)</v>
      </c>
      <c r="C38" s="22">
        <f>'PLANTILLA V6'!C38</f>
        <v>1</v>
      </c>
      <c r="D38" s="54" t="str">
        <f>'PLANTILLA V6'!D38</f>
        <v>pza</v>
      </c>
      <c r="E38" s="22">
        <v>1</v>
      </c>
      <c r="F38" s="54" t="b">
        <v>0</v>
      </c>
      <c r="G38" s="54" t="b">
        <v>0</v>
      </c>
      <c r="H38" s="54" t="b">
        <v>0</v>
      </c>
      <c r="I38" s="54" t="b">
        <v>1</v>
      </c>
      <c r="J38" s="98" cm="1">
        <f t="array" ref="J38">_xlfn.IFS(LEN(A38)&gt;2,A39,SUM(E38:I38)=0,0,F38,$F$7*F38*E38,G38,$G$7*G38*E38,AND(H38,A38="Co"),$H$7*H38*E38,AND(H38,A38="Re"),$H$7*H38*E38,H38,$J$7*H38*E38,I38,$I$7*I38*E38)</f>
        <v>1</v>
      </c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21.5" x14ac:dyDescent="0.9">
      <c r="A39" s="103">
        <f>'PLANTILLA V6'!A39</f>
        <v>0</v>
      </c>
      <c r="B39" s="103">
        <f>'PLANTILLA V6'!B39</f>
        <v>0</v>
      </c>
      <c r="C39" s="104">
        <f>'PLANTILLA V6'!C39</f>
        <v>1</v>
      </c>
      <c r="D39" s="95" t="str">
        <f>'PLANTILLA V6'!D39</f>
        <v>pza</v>
      </c>
      <c r="E39" s="104">
        <v>0</v>
      </c>
      <c r="F39" s="95" t="b">
        <v>0</v>
      </c>
      <c r="G39" s="95" t="b">
        <v>0</v>
      </c>
      <c r="H39" s="95" t="b">
        <v>0</v>
      </c>
      <c r="I39" s="95" t="b">
        <v>0</v>
      </c>
      <c r="J39" s="98" cm="1">
        <f t="array" ref="J39">_xlfn.IFS(LEN(A39)&gt;2,A40,SUM(E39:I39)=0,0,F39,$F$7*F39*E39,G39,$G$7*G39*E39,AND(H39,A39="Co"),$H$7*H39*E39,AND(H39,A39="Re"),$H$7*H39*E39,H39,$J$7*H39*E39,I39,$I$7*I39*E39)</f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21.5" x14ac:dyDescent="0.9">
      <c r="A40" s="103">
        <f>'PLANTILLA V6'!A40</f>
        <v>0</v>
      </c>
      <c r="B40" s="103">
        <f>'PLANTILLA V6'!B40</f>
        <v>0</v>
      </c>
      <c r="C40" s="104">
        <f>'PLANTILLA V6'!C40</f>
        <v>1</v>
      </c>
      <c r="D40" s="95" t="str">
        <f>'PLANTILLA V6'!D40</f>
        <v>pza</v>
      </c>
      <c r="E40" s="104">
        <v>0</v>
      </c>
      <c r="F40" s="95" t="b">
        <v>0</v>
      </c>
      <c r="G40" s="95" t="b">
        <v>0</v>
      </c>
      <c r="H40" s="95" t="b">
        <v>0</v>
      </c>
      <c r="I40" s="95" t="b">
        <v>0</v>
      </c>
      <c r="J40" s="98" cm="1">
        <f t="array" ref="J40">_xlfn.IFS(LEN(A40)&gt;2,A41,SUM(E40:I40)=0,0,F40,$F$7*F40*E40,G40,$G$7*G40*E40,AND(H40,A40="Co"),$H$7*H40*E40,AND(H40,A40="Re"),$H$7*H40*E40,H40,$J$7*H40*E40,I40,$I$7*I40*E40)</f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21.5" x14ac:dyDescent="0.9">
      <c r="A41" s="103">
        <f>'PLANTILLA V6'!A41</f>
        <v>0</v>
      </c>
      <c r="B41" s="103">
        <f>'PLANTILLA V6'!B41</f>
        <v>0</v>
      </c>
      <c r="C41" s="104">
        <f>'PLANTILLA V6'!C41</f>
        <v>1</v>
      </c>
      <c r="D41" s="95" t="str">
        <f>'PLANTILLA V6'!D41</f>
        <v>pza</v>
      </c>
      <c r="E41" s="104">
        <v>0</v>
      </c>
      <c r="F41" s="95" t="b">
        <v>0</v>
      </c>
      <c r="G41" s="95" t="b">
        <v>0</v>
      </c>
      <c r="H41" s="95" t="b">
        <v>0</v>
      </c>
      <c r="I41" s="95" t="b">
        <v>0</v>
      </c>
      <c r="J41" s="98" cm="1">
        <f t="array" ref="J41">_xlfn.IFS(LEN(A41)&gt;2,A42,SUM(E41:I41)=0,0,F41,$F$7*F41*E41,G41,$G$7*G41*E41,AND(H41,A41="Co"),$H$7*H41*E41,AND(H41,A41="Re"),$H$7*H41*E41,H41,$J$7*H41*E41,I41,$I$7*I41*E41)</f>
        <v>0</v>
      </c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21.5" x14ac:dyDescent="0.9">
      <c r="A42" s="103">
        <f>'PLANTILLA V6'!A42</f>
        <v>0</v>
      </c>
      <c r="B42" s="103">
        <f>'PLANTILLA V6'!B42</f>
        <v>0</v>
      </c>
      <c r="C42" s="104">
        <f>'PLANTILLA V6'!C42</f>
        <v>1</v>
      </c>
      <c r="D42" s="95" t="str">
        <f>'PLANTILLA V6'!D42</f>
        <v>pza</v>
      </c>
      <c r="E42" s="104">
        <v>0</v>
      </c>
      <c r="F42" s="95" t="b">
        <v>0</v>
      </c>
      <c r="G42" s="95" t="b">
        <v>0</v>
      </c>
      <c r="H42" s="95" t="b">
        <v>0</v>
      </c>
      <c r="I42" s="95" t="b">
        <v>0</v>
      </c>
      <c r="J42" s="98" cm="1">
        <f t="array" ref="J42">_xlfn.IFS(LEN(A42)&gt;2,A43,SUM(E42:I42)=0,0,F42,$F$7*F42*E42,G42,$G$7*G42*E42,AND(H42,A42="Co"),$H$7*H42*E42,AND(H42,A42="Re"),$H$7*H42*E42,H42,$J$7*H42*E42,I42,$I$7*I42*E42)</f>
        <v>0</v>
      </c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21.5" x14ac:dyDescent="0.9">
      <c r="A43" s="103">
        <f>'PLANTILLA V6'!A43</f>
        <v>0</v>
      </c>
      <c r="B43" s="103">
        <f>'PLANTILLA V6'!B43</f>
        <v>0</v>
      </c>
      <c r="C43" s="104">
        <f>'PLANTILLA V6'!C43</f>
        <v>1</v>
      </c>
      <c r="D43" s="95" t="str">
        <f>'PLANTILLA V6'!D43</f>
        <v>pza</v>
      </c>
      <c r="E43" s="104">
        <v>0</v>
      </c>
      <c r="F43" s="95" t="b">
        <v>0</v>
      </c>
      <c r="G43" s="95" t="b">
        <v>0</v>
      </c>
      <c r="H43" s="95" t="b">
        <v>0</v>
      </c>
      <c r="I43" s="95" t="b">
        <v>0</v>
      </c>
      <c r="J43" s="98" cm="1">
        <f t="array" ref="J43">_xlfn.IFS(LEN(A43)&gt;2,A44,SUM(E43:I43)=0,0,F43,$F$7*F43*E43,G43,$G$7*G43*E43,AND(H43,A43="Co"),$H$7*H43*E43,AND(H43,A43="Re"),$H$7*H43*E43,H43,$J$7*H43*E43,I43,$I$7*I43*E43)</f>
        <v>0</v>
      </c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21.5" x14ac:dyDescent="0.9">
      <c r="A44" s="103">
        <f>'PLANTILLA V6'!A44</f>
        <v>0</v>
      </c>
      <c r="B44" s="103">
        <f>'PLANTILLA V6'!B44</f>
        <v>0</v>
      </c>
      <c r="C44" s="104">
        <f>'PLANTILLA V6'!C44</f>
        <v>1</v>
      </c>
      <c r="D44" s="95" t="str">
        <f>'PLANTILLA V6'!D44</f>
        <v>pza</v>
      </c>
      <c r="E44" s="104">
        <v>0</v>
      </c>
      <c r="F44" s="95" t="b">
        <v>0</v>
      </c>
      <c r="G44" s="95" t="b">
        <v>0</v>
      </c>
      <c r="H44" s="95" t="b">
        <v>0</v>
      </c>
      <c r="I44" s="95" t="b">
        <v>0</v>
      </c>
      <c r="J44" s="98" cm="1">
        <f t="array" ref="J44">_xlfn.IFS(LEN(A44)&gt;2,A45,SUM(E44:I44)=0,0,F44,$F$7*F44*E44,G44,$G$7*G44*E44,AND(H44,A44="Co"),$H$7*H44*E44,AND(H44,A44="Re"),$H$7*H44*E44,H44,$J$7*H44*E44,I44,$I$7*I44*E44)</f>
        <v>0</v>
      </c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21.5" x14ac:dyDescent="0.9">
      <c r="A45" s="103">
        <f>'PLANTILLA V6'!A45</f>
        <v>0</v>
      </c>
      <c r="B45" s="103">
        <f>'PLANTILLA V6'!B45</f>
        <v>0</v>
      </c>
      <c r="C45" s="104">
        <f>'PLANTILLA V6'!C45</f>
        <v>1</v>
      </c>
      <c r="D45" s="95" t="str">
        <f>'PLANTILLA V6'!D45</f>
        <v>pza</v>
      </c>
      <c r="E45" s="104">
        <v>0</v>
      </c>
      <c r="F45" s="95" t="b">
        <v>0</v>
      </c>
      <c r="G45" s="95" t="b">
        <v>0</v>
      </c>
      <c r="H45" s="95" t="b">
        <v>0</v>
      </c>
      <c r="I45" s="95" t="b">
        <v>0</v>
      </c>
      <c r="J45" s="98" cm="1">
        <f t="array" ref="J45">_xlfn.IFS(LEN(A45)&gt;2,A46,SUM(E45:I45)=0,0,F45,$F$7*F45*E45,G45,$G$7*G45*E45,AND(H45,A45="Co"),$H$7*H45*E45,AND(H45,A45="Re"),$H$7*H45*E45,H45,$J$7*H45*E45,I45,$I$7*I45*E45)</f>
        <v>0</v>
      </c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21.5" x14ac:dyDescent="0.9">
      <c r="A46" s="103">
        <f>'PLANTILLA V6'!A46</f>
        <v>0</v>
      </c>
      <c r="B46" s="103">
        <f>'PLANTILLA V6'!B46</f>
        <v>0</v>
      </c>
      <c r="C46" s="104">
        <f>'PLANTILLA V6'!C46</f>
        <v>1</v>
      </c>
      <c r="D46" s="95" t="str">
        <f>'PLANTILLA V6'!D46</f>
        <v>pza</v>
      </c>
      <c r="E46" s="104">
        <v>0</v>
      </c>
      <c r="F46" s="95" t="b">
        <v>0</v>
      </c>
      <c r="G46" s="95" t="b">
        <v>0</v>
      </c>
      <c r="H46" s="95" t="b">
        <v>0</v>
      </c>
      <c r="I46" s="95" t="b">
        <v>0</v>
      </c>
      <c r="J46" s="98" cm="1">
        <f t="array" ref="J46">_xlfn.IFS(LEN(A46)&gt;2,A47,SUM(E46:I46)=0,0,F46,$F$7*F46*E46,G46,$G$7*G46*E46,AND(H46,A46="Co"),$H$7*H46*E46,AND(H46,A46="Re"),$H$7*H46*E46,H46,$J$7*H46*E46,I46,$I$7*I46*E46)</f>
        <v>0</v>
      </c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21.5" x14ac:dyDescent="0.9">
      <c r="A47" s="103">
        <f>'PLANTILLA V6'!A47</f>
        <v>0</v>
      </c>
      <c r="B47" s="103">
        <f>'PLANTILLA V6'!B47</f>
        <v>0</v>
      </c>
      <c r="C47" s="104">
        <f>'PLANTILLA V6'!C47</f>
        <v>1</v>
      </c>
      <c r="D47" s="95" t="str">
        <f>'PLANTILLA V6'!D47</f>
        <v>pza</v>
      </c>
      <c r="E47" s="104">
        <v>0</v>
      </c>
      <c r="F47" s="95" t="b">
        <v>0</v>
      </c>
      <c r="G47" s="95" t="b">
        <v>0</v>
      </c>
      <c r="H47" s="95" t="b">
        <v>0</v>
      </c>
      <c r="I47" s="95" t="b">
        <v>0</v>
      </c>
      <c r="J47" s="98" cm="1">
        <f t="array" ref="J47">_xlfn.IFS(LEN(A47)&gt;2,A48,SUM(E47:I47)=0,0,F47,$F$7*F47*E47,G47,$G$7*G47*E47,AND(H47,A47="Co"),$H$7*H47*E47,AND(H47,A47="Re"),$H$7*H47*E47,H47,$J$7*H47*E47,I47,$I$7*I47*E47)</f>
        <v>0</v>
      </c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21.5" x14ac:dyDescent="0.9">
      <c r="A48" s="103">
        <f>'PLANTILLA V6'!A48</f>
        <v>0</v>
      </c>
      <c r="B48" s="103">
        <f>'PLANTILLA V6'!B48</f>
        <v>0</v>
      </c>
      <c r="C48" s="104">
        <f>'PLANTILLA V6'!C48</f>
        <v>1</v>
      </c>
      <c r="D48" s="95" t="str">
        <f>'PLANTILLA V6'!D48</f>
        <v>pza</v>
      </c>
      <c r="E48" s="104">
        <v>0</v>
      </c>
      <c r="F48" s="95" t="b">
        <v>0</v>
      </c>
      <c r="G48" s="95" t="b">
        <v>0</v>
      </c>
      <c r="H48" s="95" t="b">
        <v>0</v>
      </c>
      <c r="I48" s="95" t="b">
        <v>0</v>
      </c>
      <c r="J48" s="98" cm="1">
        <f t="array" ref="J48">_xlfn.IFS(LEN(A48)&gt;2,A49,SUM(E48:I48)=0,0,F48,$F$7*F48*E48,G48,$G$7*G48*E48,AND(H48,A48="Co"),$H$7*H48*E48,AND(H48,A48="Re"),$H$7*H48*E48,H48,$J$7*H48*E48,I48,$I$7*I48*E48)</f>
        <v>0</v>
      </c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21.5" x14ac:dyDescent="0.9">
      <c r="A49" s="103">
        <f>'PLANTILLA V6'!A49</f>
        <v>0</v>
      </c>
      <c r="B49" s="103">
        <f>'PLANTILLA V6'!B49</f>
        <v>0</v>
      </c>
      <c r="C49" s="104">
        <f>'PLANTILLA V6'!C49</f>
        <v>1</v>
      </c>
      <c r="D49" s="95" t="str">
        <f>'PLANTILLA V6'!D49</f>
        <v>pza</v>
      </c>
      <c r="E49" s="104">
        <v>0</v>
      </c>
      <c r="F49" s="95" t="b">
        <v>0</v>
      </c>
      <c r="G49" s="95" t="b">
        <v>0</v>
      </c>
      <c r="H49" s="95" t="b">
        <v>0</v>
      </c>
      <c r="I49" s="95" t="b">
        <v>0</v>
      </c>
      <c r="J49" s="98" cm="1">
        <f t="array" ref="J49">_xlfn.IFS(LEN(A49)&gt;2,A50,SUM(E49:I49)=0,0,F49,$F$7*F49*E49,G49,$G$7*G49*E49,AND(H49,A49="Co"),$H$7*H49*E49,AND(H49,A49="Re"),$H$7*H49*E49,H49,$J$7*H49*E49,I49,$I$7*I49*E49)</f>
        <v>0</v>
      </c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21.5" x14ac:dyDescent="0.9">
      <c r="A50" s="103">
        <f>'PLANTILLA V6'!A50</f>
        <v>0</v>
      </c>
      <c r="B50" s="103">
        <f>'PLANTILLA V6'!B50</f>
        <v>0</v>
      </c>
      <c r="C50" s="104">
        <f>'PLANTILLA V6'!C50</f>
        <v>1</v>
      </c>
      <c r="D50" s="95" t="str">
        <f>'PLANTILLA V6'!D50</f>
        <v>pza</v>
      </c>
      <c r="E50" s="104">
        <v>0</v>
      </c>
      <c r="F50" s="95" t="b">
        <v>0</v>
      </c>
      <c r="G50" s="95" t="b">
        <v>0</v>
      </c>
      <c r="H50" s="95" t="b">
        <v>0</v>
      </c>
      <c r="I50" s="95" t="b">
        <v>0</v>
      </c>
      <c r="J50" s="98" cm="1">
        <f t="array" ref="J50">_xlfn.IFS(LEN(A50)&gt;2,A51,SUM(E50:I50)=0,0,F50,$F$7*F50*E50,G50,$G$7*G50*E50,AND(H50,A50="Co"),$H$7*H50*E50,AND(H50,A50="Re"),$H$7*H50*E50,H50,$J$7*H50*E50,I50,$I$7*I50*E50)</f>
        <v>0</v>
      </c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21.5" x14ac:dyDescent="0.9">
      <c r="A51" s="103">
        <f>'PLANTILLA V6'!A51</f>
        <v>0</v>
      </c>
      <c r="B51" s="103">
        <f>'PLANTILLA V6'!B51</f>
        <v>0</v>
      </c>
      <c r="C51" s="104">
        <f>'PLANTILLA V6'!C51</f>
        <v>1</v>
      </c>
      <c r="D51" s="95" t="str">
        <f>'PLANTILLA V6'!D51</f>
        <v>pza</v>
      </c>
      <c r="E51" s="104">
        <v>0</v>
      </c>
      <c r="F51" s="95" t="b">
        <v>0</v>
      </c>
      <c r="G51" s="95" t="b">
        <v>0</v>
      </c>
      <c r="H51" s="95" t="b">
        <v>0</v>
      </c>
      <c r="I51" s="95" t="b">
        <v>0</v>
      </c>
      <c r="J51" s="98" cm="1">
        <f t="array" ref="J51">_xlfn.IFS(LEN(A51)&gt;2,A52,SUM(E51:I51)=0,0,F51,$F$7*F51*E51,G51,$G$7*G51*E51,AND(H51,A51="Co"),$H$7*H51*E51,AND(H51,A51="Re"),$H$7*H51*E51,H51,$J$7*H51*E51,I51,$I$7*I51*E51)</f>
        <v>0</v>
      </c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21.5" x14ac:dyDescent="0.9">
      <c r="A52" s="103">
        <f>'PLANTILLA V6'!A52</f>
        <v>0</v>
      </c>
      <c r="B52" s="103">
        <f>'PLANTILLA V6'!B52</f>
        <v>0</v>
      </c>
      <c r="C52" s="104">
        <f>'PLANTILLA V6'!C52</f>
        <v>1</v>
      </c>
      <c r="D52" s="95" t="str">
        <f>'PLANTILLA V6'!D52</f>
        <v>pza</v>
      </c>
      <c r="E52" s="104">
        <v>0</v>
      </c>
      <c r="F52" s="95" t="b">
        <v>0</v>
      </c>
      <c r="G52" s="95" t="b">
        <v>0</v>
      </c>
      <c r="H52" s="95" t="b">
        <v>0</v>
      </c>
      <c r="I52" s="95" t="b">
        <v>0</v>
      </c>
      <c r="J52" s="98" cm="1">
        <f t="array" ref="J52">_xlfn.IFS(LEN(A52)&gt;2,A53,SUM(E52:I52)=0,0,F52,$F$7*F52*E52,G52,$G$7*G52*E52,AND(H52,A52="Co"),$H$7*H52*E52,AND(H52,A52="Re"),$H$7*H52*E52,H52,$J$7*H52*E52,I52,$I$7*I52*E52)</f>
        <v>0</v>
      </c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21.5" x14ac:dyDescent="0.9">
      <c r="A53" s="196" t="str">
        <f>'PLANTILLA V6'!A53</f>
        <v>Herramientas manuales</v>
      </c>
      <c r="B53" s="167"/>
      <c r="C53" s="104">
        <f>'PLANTILLA V6'!C53</f>
        <v>0</v>
      </c>
      <c r="D53" s="95">
        <f>'PLANTILLA V6'!D53</f>
        <v>0</v>
      </c>
      <c r="E53" s="104">
        <v>0</v>
      </c>
      <c r="F53" s="95" t="b">
        <v>0</v>
      </c>
      <c r="G53" s="95" t="b">
        <v>0</v>
      </c>
      <c r="H53" s="95" t="b">
        <v>0</v>
      </c>
      <c r="I53" s="95" t="b">
        <v>0</v>
      </c>
      <c r="J53" s="102" t="str" cm="1">
        <f t="array" ref="J53">_xlfn.IFS(LEN(A53)&gt;2,A54,SUM(E53:I53)=0,0,F53,$F$7*F53*E53,G53,$G$7*G53*E53,AND(H53,A53="Co"),$H$7*H53*E53,AND(H53,A53="Re"),$H$7*H53*E53,H53,$J$7*H53*E53,I53,$I$7*I53*E53)</f>
        <v>Hm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21.5" x14ac:dyDescent="0.9">
      <c r="A54" s="103" t="str">
        <f>'PLANTILLA V6'!A54</f>
        <v>Hm</v>
      </c>
      <c r="B54" s="103" t="str">
        <f>'PLANTILLA V6'!B54</f>
        <v>Flexómetro</v>
      </c>
      <c r="C54" s="104">
        <f>'PLANTILLA V6'!C54</f>
        <v>1</v>
      </c>
      <c r="D54" s="95" t="str">
        <f>'PLANTILLA V6'!D54</f>
        <v>pza</v>
      </c>
      <c r="E54" s="104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98" cm="1">
        <f t="array" ref="J54">_xlfn.IFS(LEN(A54)&gt;2,A55,SUM(E54:I54)=0,0,F54,$F$7*F54*E54,G54,$G$7*G54*E54,AND(H54,A54="Co"),$H$7*H54*E54,AND(H54,A54="Re"),$H$7*H54*E54,H54,$J$7*H54*E54,I54,$I$7*I54*E54)</f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21.5" x14ac:dyDescent="0.9">
      <c r="A55" s="103" t="str">
        <f>'PLANTILLA V6'!A55</f>
        <v>Hm</v>
      </c>
      <c r="B55" s="103" t="str">
        <f>'PLANTILLA V6'!B55</f>
        <v>Cúter</v>
      </c>
      <c r="C55" s="104">
        <f>'PLANTILLA V6'!C55</f>
        <v>1</v>
      </c>
      <c r="D55" s="95" t="str">
        <f>'PLANTILLA V6'!D55</f>
        <v>pza</v>
      </c>
      <c r="E55" s="104">
        <v>0</v>
      </c>
      <c r="F55" s="95" t="b">
        <v>0</v>
      </c>
      <c r="G55" s="95" t="b">
        <v>0</v>
      </c>
      <c r="H55" s="95" t="b">
        <v>1</v>
      </c>
      <c r="I55" s="95" t="b">
        <v>0</v>
      </c>
      <c r="J55" s="98" cm="1">
        <f t="array" ref="J55">_xlfn.IFS(LEN(A55)&gt;2,A56,SUM(E55:I55)=0,0,F55,$F$7*F55*E55,G55,$G$7*G55*E55,AND(H55,A55="Co"),$H$7*H55*E55,AND(H55,A55="Re"),$H$7*H55*E55,H55,$J$7*H55*E55,I55,$I$7*I55*E55)</f>
        <v>0</v>
      </c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21.5" x14ac:dyDescent="0.9">
      <c r="A56" s="103" t="str">
        <f>'PLANTILLA V6'!A56</f>
        <v>Hm</v>
      </c>
      <c r="B56" s="103" t="str">
        <f>'PLANTILLA V6'!B56</f>
        <v>Pistola de silicón</v>
      </c>
      <c r="C56" s="104">
        <f>'PLANTILLA V6'!C56</f>
        <v>1</v>
      </c>
      <c r="D56" s="95" t="str">
        <f>'PLANTILLA V6'!D56</f>
        <v>pza</v>
      </c>
      <c r="E56" s="104">
        <v>0</v>
      </c>
      <c r="F56" s="95" t="b">
        <v>0</v>
      </c>
      <c r="G56" s="95" t="b">
        <v>0</v>
      </c>
      <c r="H56" s="95" t="b">
        <v>1</v>
      </c>
      <c r="I56" s="95" t="b">
        <v>0</v>
      </c>
      <c r="J56" s="98" cm="1">
        <f t="array" ref="J56">_xlfn.IFS(LEN(A56)&gt;2,A57,SUM(E56:I56)=0,0,F56,$F$7*F56*E56,G56,$G$7*G56*E56,AND(H56,A56="Co"),$H$7*H56*E56,AND(H56,A56="Re"),$H$7*H56*E56,H56,$J$7*H56*E56,I56,$I$7*I56*E56)</f>
        <v>0</v>
      </c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21.5" x14ac:dyDescent="0.9">
      <c r="A57" s="103" t="str">
        <f>'PLANTILLA V6'!A57</f>
        <v>Hm</v>
      </c>
      <c r="B57" s="103" t="str">
        <f>'PLANTILLA V6'!B57</f>
        <v>Desarmador plano</v>
      </c>
      <c r="C57" s="104">
        <f>'PLANTILLA V6'!C57</f>
        <v>1</v>
      </c>
      <c r="D57" s="95" t="str">
        <f>'PLANTILLA V6'!D57</f>
        <v>pza</v>
      </c>
      <c r="E57" s="104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98" cm="1">
        <f t="array" ref="J57">_xlfn.IFS(LEN(A57)&gt;2,A58,SUM(E57:I57)=0,0,F57,$F$7*F57*E57,G57,$G$7*G57*E57,AND(H57,A57="Co"),$H$7*H57*E57,AND(H57,A57="Re"),$H$7*H57*E57,H57,$J$7*H57*E57,I57,$I$7*I57*E57)</f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21.5" x14ac:dyDescent="0.9">
      <c r="A58" s="103" t="str">
        <f>'PLANTILLA V6'!A58</f>
        <v>Hm</v>
      </c>
      <c r="B58" s="106" t="str">
        <f>'PLANTILLA V6'!B58</f>
        <v>Desarmador de cruz</v>
      </c>
      <c r="C58" s="104">
        <f>'PLANTILLA V6'!C58</f>
        <v>1</v>
      </c>
      <c r="D58" s="95" t="str">
        <f>'PLANTILLA V6'!D58</f>
        <v>pza</v>
      </c>
      <c r="E58" s="104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98" cm="1">
        <f t="array" ref="J58">_xlfn.IFS(LEN(A58)&gt;2,A59,SUM(E58:I58)=0,0,F58,$F$7*F58*E58,G58,$G$7*G58*E58,AND(H58,A58="Co"),$H$7*H58*E58,AND(H58,A58="Re"),$H$7*H58*E58,H58,$J$7*H58*E58,I58,$I$7*I58*E58)</f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1.5" x14ac:dyDescent="0.9">
      <c r="A59" s="103" t="str">
        <f>'PLANTILLA V6'!A59</f>
        <v>Hm</v>
      </c>
      <c r="B59" s="106" t="str">
        <f>'PLANTILLA V6'!B59</f>
        <v>Juego de puntas intercambiables para desarmador</v>
      </c>
      <c r="C59" s="104">
        <f>'PLANTILLA V6'!C59</f>
        <v>1</v>
      </c>
      <c r="D59" s="95" t="str">
        <f>'PLANTILLA V6'!D59</f>
        <v>juego</v>
      </c>
      <c r="E59" s="104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98" cm="1">
        <f t="array" ref="J59">_xlfn.IFS(LEN(A59)&gt;2,A60,SUM(E59:I59)=0,0,F59,$F$7*F59*E59,G59,$G$7*G59*E59,AND(H59,A59="Co"),$H$7*H59*E59,AND(H59,A59="Re"),$H$7*H59*E59,H59,$J$7*H59*E59,I59,$I$7*I59*E59)</f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21.5" x14ac:dyDescent="0.9">
      <c r="A60" s="103" t="str">
        <f>'PLANTILLA V6'!A60</f>
        <v>Hm</v>
      </c>
      <c r="B60" s="103" t="str">
        <f>'PLANTILLA V6'!B60</f>
        <v>Pinzas de punta</v>
      </c>
      <c r="C60" s="104">
        <f>'PLANTILLA V6'!C60</f>
        <v>1</v>
      </c>
      <c r="D60" s="95" t="str">
        <f>'PLANTILLA V6'!D60</f>
        <v>pza</v>
      </c>
      <c r="E60" s="104">
        <v>0</v>
      </c>
      <c r="F60" s="95" t="b">
        <v>0</v>
      </c>
      <c r="G60" s="95" t="b">
        <v>0</v>
      </c>
      <c r="H60" s="95" t="b">
        <v>1</v>
      </c>
      <c r="I60" s="95" t="b">
        <v>0</v>
      </c>
      <c r="J60" s="98" cm="1">
        <f t="array" ref="J60">_xlfn.IFS(LEN(A60)&gt;2,A61,SUM(E60:I60)=0,0,F60,$F$7*F60*E60,G60,$G$7*G60*E60,AND(H60,A60="Co"),$H$7*H60*E60,AND(H60,A60="Re"),$H$7*H60*E60,H60,$J$7*H60*E60,I60,$I$7*I60*E60)</f>
        <v>0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21.5" x14ac:dyDescent="0.9">
      <c r="A61" s="103" t="str">
        <f>'PLANTILLA V6'!A61</f>
        <v>Hm</v>
      </c>
      <c r="B61" s="103" t="str">
        <f>'PLANTILLA V6'!B61</f>
        <v>Pinzas de corte</v>
      </c>
      <c r="C61" s="104">
        <f>'PLANTILLA V6'!C61</f>
        <v>1</v>
      </c>
      <c r="D61" s="95" t="str">
        <f>'PLANTILLA V6'!D61</f>
        <v>pza</v>
      </c>
      <c r="E61" s="104">
        <v>0</v>
      </c>
      <c r="F61" s="95" t="b">
        <v>0</v>
      </c>
      <c r="G61" s="95" t="b">
        <v>0</v>
      </c>
      <c r="H61" s="95" t="b">
        <v>1</v>
      </c>
      <c r="I61" s="95" t="b">
        <v>0</v>
      </c>
      <c r="J61" s="98" cm="1">
        <f t="array" ref="J61">_xlfn.IFS(LEN(A61)&gt;2,A62,SUM(E61:I61)=0,0,F61,$F$7*F61*E61,G61,$G$7*G61*E61,AND(H61,A61="Co"),$H$7*H61*E61,AND(H61,A61="Re"),$H$7*H61*E61,H61,$J$7*H61*E61,I61,$I$7*I61*E61)</f>
        <v>0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21.5" x14ac:dyDescent="0.9">
      <c r="A62" s="103" t="str">
        <f>'PLANTILLA V6'!A62</f>
        <v>Hm</v>
      </c>
      <c r="B62" s="103" t="str">
        <f>'PLANTILLA V6'!B62</f>
        <v>Pinceles (delgado, mediano y grueso)</v>
      </c>
      <c r="C62" s="104">
        <f>'PLANTILLA V6'!C62</f>
        <v>1</v>
      </c>
      <c r="D62" s="95" t="str">
        <f>'PLANTILLA V6'!D62</f>
        <v>juego</v>
      </c>
      <c r="E62" s="104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98" cm="1">
        <f t="array" ref="J62">_xlfn.IFS(LEN(A62)&gt;2,A63,SUM(E62:I62)=0,0,F62,$F$7*F62*E62,G62,$G$7*G62*E62,AND(H62,A62="Co"),$H$7*H62*E62,AND(H62,A62="Re"),$H$7*H62*E62,H62,$J$7*H62*E62,I62,$I$7*I62*E62)</f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21.5" x14ac:dyDescent="0.9">
      <c r="A63" s="103" t="str">
        <f>'PLANTILLA V6'!A63</f>
        <v>Hm</v>
      </c>
      <c r="B63" s="103" t="str">
        <f>'PLANTILLA V6'!B63</f>
        <v>Multímetro</v>
      </c>
      <c r="C63" s="104">
        <f>'PLANTILLA V6'!C63</f>
        <v>1</v>
      </c>
      <c r="D63" s="95" t="str">
        <f>'PLANTILLA V6'!D63</f>
        <v>pza</v>
      </c>
      <c r="E63" s="104">
        <v>0</v>
      </c>
      <c r="F63" s="95" t="b">
        <v>0</v>
      </c>
      <c r="G63" s="95" t="b">
        <v>0</v>
      </c>
      <c r="H63" s="95" t="b">
        <v>0</v>
      </c>
      <c r="I63" s="95" t="b">
        <v>0</v>
      </c>
      <c r="J63" s="98" cm="1">
        <f t="array" ref="J63">_xlfn.IFS(LEN(A63)&gt;2,A64,SUM(E63:I63)=0,0,F63,$F$7*F63*E63,G63,$G$7*G63*E63,AND(H63,A63="Co"),$H$7*H63*E63,AND(H63,A63="Re"),$H$7*H63*E63,H63,$J$7*H63*E63,I63,$I$7*I63*E63)</f>
        <v>0</v>
      </c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21.5" x14ac:dyDescent="0.9">
      <c r="A64" s="103" t="str">
        <f>'PLANTILLA V6'!A64</f>
        <v>Hm</v>
      </c>
      <c r="B64" s="103" t="str">
        <f>'PLANTILLA V6'!B64</f>
        <v>Báscula</v>
      </c>
      <c r="C64" s="104">
        <f>'PLANTILLA V6'!C64</f>
        <v>1</v>
      </c>
      <c r="D64" s="95" t="str">
        <f>'PLANTILLA V6'!D64</f>
        <v>pza</v>
      </c>
      <c r="E64" s="104">
        <v>0</v>
      </c>
      <c r="F64" s="95" t="b">
        <v>0</v>
      </c>
      <c r="G64" s="95" t="b">
        <v>0</v>
      </c>
      <c r="H64" s="95" t="b">
        <v>0</v>
      </c>
      <c r="I64" s="95" t="b">
        <v>0</v>
      </c>
      <c r="J64" s="98" cm="1">
        <f t="array" ref="J64">_xlfn.IFS(LEN(A64)&gt;2,A65,SUM(E64:I64)=0,0,F64,$F$7*F64*E64,G64,$G$7*G64*E64,AND(H64,A64="Co"),$H$7*H64*E64,AND(H64,A64="Re"),$H$7*H64*E64,H64,$J$7*H64*E64,I64,$I$7*I64*E64)</f>
        <v>0</v>
      </c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21.5" x14ac:dyDescent="0.9">
      <c r="A65" s="103">
        <f>'PLANTILLA V6'!A65</f>
        <v>0</v>
      </c>
      <c r="B65" s="103">
        <f>'PLANTILLA V6'!B65</f>
        <v>0</v>
      </c>
      <c r="C65" s="104">
        <f>'PLANTILLA V6'!C65</f>
        <v>1</v>
      </c>
      <c r="D65" s="95" t="str">
        <f>'PLANTILLA V6'!D65</f>
        <v>pza</v>
      </c>
      <c r="E65" s="104">
        <v>0</v>
      </c>
      <c r="F65" s="95" t="b">
        <v>0</v>
      </c>
      <c r="G65" s="95" t="b">
        <v>0</v>
      </c>
      <c r="H65" s="95" t="b">
        <v>0</v>
      </c>
      <c r="I65" s="95" t="b">
        <v>0</v>
      </c>
      <c r="J65" s="98" cm="1">
        <f t="array" ref="J65">_xlfn.IFS(LEN(A65)&gt;2,A66,SUM(E65:I65)=0,0,F65,$F$7*F65*E65,G65,$G$7*G65*E65,AND(H65,A65="Co"),$H$7*H65*E65,AND(H65,A65="Re"),$H$7*H65*E65,H65,$J$7*H65*E65,I65,$I$7*I65*E65)</f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21.5" x14ac:dyDescent="0.9">
      <c r="A66" s="103">
        <f>'PLANTILLA V6'!A66</f>
        <v>0</v>
      </c>
      <c r="B66" s="103">
        <f>'PLANTILLA V6'!B66</f>
        <v>0</v>
      </c>
      <c r="C66" s="104">
        <f>'PLANTILLA V6'!C66</f>
        <v>1</v>
      </c>
      <c r="D66" s="95" t="str">
        <f>'PLANTILLA V6'!D66</f>
        <v>pza</v>
      </c>
      <c r="E66" s="104">
        <v>0</v>
      </c>
      <c r="F66" s="95" t="b">
        <v>0</v>
      </c>
      <c r="G66" s="95" t="b">
        <v>0</v>
      </c>
      <c r="H66" s="95" t="b">
        <v>0</v>
      </c>
      <c r="I66" s="95" t="b">
        <v>0</v>
      </c>
      <c r="J66" s="98" cm="1">
        <f t="array" ref="J66">_xlfn.IFS(LEN(A66)&gt;2,A67,SUM(E66:I66)=0,0,F66,$F$7*F66*E66,G66,$G$7*G66*E66,AND(H66,A66="Co"),$H$7*H66*E66,AND(H66,A66="Re"),$H$7*H66*E66,H66,$J$7*H66*E66,I66,$I$7*I66*E66)</f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21.5" x14ac:dyDescent="0.9">
      <c r="A67" s="103">
        <f>'PLANTILLA V6'!A67</f>
        <v>0</v>
      </c>
      <c r="B67" s="103">
        <f>'PLANTILLA V6'!B67</f>
        <v>0</v>
      </c>
      <c r="C67" s="104">
        <f>'PLANTILLA V6'!C67</f>
        <v>1</v>
      </c>
      <c r="D67" s="95" t="str">
        <f>'PLANTILLA V6'!D67</f>
        <v>pza</v>
      </c>
      <c r="E67" s="104">
        <v>0</v>
      </c>
      <c r="F67" s="95" t="b">
        <v>0</v>
      </c>
      <c r="G67" s="95" t="b">
        <v>0</v>
      </c>
      <c r="H67" s="95" t="b">
        <v>0</v>
      </c>
      <c r="I67" s="95" t="b">
        <v>0</v>
      </c>
      <c r="J67" s="98" cm="1">
        <f t="array" ref="J67">_xlfn.IFS(LEN(A67)&gt;2,A68,SUM(E67:I67)=0,0,F67,$F$7*F67*E67,G67,$G$7*G67*E67,AND(H67,A67="Co"),$H$7*H67*E67,AND(H67,A67="Re"),$H$7*H67*E67,H67,$J$7*H67*E67,I67,$I$7*I67*E67)</f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21.5" x14ac:dyDescent="0.9">
      <c r="A68" s="103">
        <f>'PLANTILLA V6'!A68</f>
        <v>0</v>
      </c>
      <c r="B68" s="103">
        <f>'PLANTILLA V6'!B68</f>
        <v>0</v>
      </c>
      <c r="C68" s="104">
        <f>'PLANTILLA V6'!C68</f>
        <v>1</v>
      </c>
      <c r="D68" s="95" t="str">
        <f>'PLANTILLA V6'!D68</f>
        <v>pza</v>
      </c>
      <c r="E68" s="104">
        <v>0</v>
      </c>
      <c r="F68" s="95" t="b">
        <v>0</v>
      </c>
      <c r="G68" s="95" t="b">
        <v>0</v>
      </c>
      <c r="H68" s="95" t="b">
        <v>0</v>
      </c>
      <c r="I68" s="95" t="b">
        <v>0</v>
      </c>
      <c r="J68" s="98" cm="1">
        <f t="array" ref="J68">_xlfn.IFS(LEN(A68)&gt;2,A69,SUM(E68:I68)=0,0,F68,$F$7*F68*E68,G68,$G$7*G68*E68,AND(H68,A68="Co"),$H$7*H68*E68,AND(H68,A68="Re"),$H$7*H68*E68,H68,$J$7*H68*E68,I68,$I$7*I68*E68)</f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21.5" x14ac:dyDescent="0.9">
      <c r="A69" s="103">
        <f>'PLANTILLA V6'!A69</f>
        <v>0</v>
      </c>
      <c r="B69" s="103">
        <f>'PLANTILLA V6'!B69</f>
        <v>0</v>
      </c>
      <c r="C69" s="104">
        <f>'PLANTILLA V6'!C69</f>
        <v>1</v>
      </c>
      <c r="D69" s="95" t="str">
        <f>'PLANTILLA V6'!D69</f>
        <v>pza</v>
      </c>
      <c r="E69" s="104">
        <v>0</v>
      </c>
      <c r="F69" s="95" t="b">
        <v>0</v>
      </c>
      <c r="G69" s="95" t="b">
        <v>0</v>
      </c>
      <c r="H69" s="95" t="b">
        <v>0</v>
      </c>
      <c r="I69" s="95" t="b">
        <v>0</v>
      </c>
      <c r="J69" s="98" cm="1">
        <f t="array" ref="J69">_xlfn.IFS(LEN(A69)&gt;2,A70,SUM(E69:I69)=0,0,F69,$F$7*F69*E69,G69,$G$7*G69*E69,AND(H69,A69="Co"),$H$7*H69*E69,AND(H69,A69="Re"),$H$7*H69*E69,H69,$J$7*H69*E69,I69,$I$7*I69*E69)</f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21.5" x14ac:dyDescent="0.9">
      <c r="A70" s="103">
        <f>'PLANTILLA V6'!A70</f>
        <v>0</v>
      </c>
      <c r="B70" s="103">
        <f>'PLANTILLA V6'!B70</f>
        <v>0</v>
      </c>
      <c r="C70" s="104">
        <f>'PLANTILLA V6'!C70</f>
        <v>1</v>
      </c>
      <c r="D70" s="95" t="str">
        <f>'PLANTILLA V6'!D70</f>
        <v>pza</v>
      </c>
      <c r="E70" s="104">
        <v>0</v>
      </c>
      <c r="F70" s="95" t="b">
        <v>0</v>
      </c>
      <c r="G70" s="95" t="b">
        <v>0</v>
      </c>
      <c r="H70" s="95" t="b">
        <v>0</v>
      </c>
      <c r="I70" s="95" t="b">
        <v>0</v>
      </c>
      <c r="J70" s="98" cm="1">
        <f t="array" ref="J70">_xlfn.IFS(LEN(A70)&gt;2,A71,SUM(E70:I70)=0,0,F70,$F$7*F70*E70,G70,$G$7*G70*E70,AND(H70,A70="Co"),$H$7*H70*E70,AND(H70,A70="Re"),$H$7*H70*E70,H70,$J$7*H70*E70,I70,$I$7*I70*E70)</f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21.5" x14ac:dyDescent="0.9">
      <c r="A71" s="99">
        <f>'PLANTILLA V6'!A71</f>
        <v>0</v>
      </c>
      <c r="B71" s="95">
        <f>'PLANTILLA V6'!B71</f>
        <v>0</v>
      </c>
      <c r="C71" s="104">
        <f>'PLANTILLA V6'!C71</f>
        <v>1</v>
      </c>
      <c r="D71" s="95" t="str">
        <f>'PLANTILLA V6'!D71</f>
        <v>pza</v>
      </c>
      <c r="E71" s="104">
        <v>0</v>
      </c>
      <c r="F71" s="95" t="b">
        <v>0</v>
      </c>
      <c r="G71" s="95" t="b">
        <v>0</v>
      </c>
      <c r="H71" s="95" t="b">
        <v>0</v>
      </c>
      <c r="I71" s="95" t="b">
        <v>0</v>
      </c>
      <c r="J71" s="98" cm="1">
        <f t="array" ref="J71">_xlfn.IFS(LEN(A71)&gt;2,A72,SUM(E71:I71)=0,0,F71,$F$7*F71*E71,G71,$G$7*G71*E71,AND(H71,A71="Co"),$H$7*H71*E71,AND(H71,A71="Re"),$H$7*H71*E71,H71,$J$7*H71*E71,I71,$I$7*I71*E71)</f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21.5" x14ac:dyDescent="0.9">
      <c r="A72" s="99">
        <f>'PLANTILLA V6'!A72</f>
        <v>0</v>
      </c>
      <c r="B72" s="95">
        <f>'PLANTILLA V6'!B72</f>
        <v>0</v>
      </c>
      <c r="C72" s="104">
        <f>'PLANTILLA V6'!C72</f>
        <v>1</v>
      </c>
      <c r="D72" s="95" t="str">
        <f>'PLANTILLA V6'!D72</f>
        <v>pza</v>
      </c>
      <c r="E72" s="104">
        <v>0</v>
      </c>
      <c r="F72" s="95" t="b">
        <v>0</v>
      </c>
      <c r="G72" s="95" t="b">
        <v>0</v>
      </c>
      <c r="H72" s="95" t="b">
        <v>0</v>
      </c>
      <c r="I72" s="95" t="b">
        <v>0</v>
      </c>
      <c r="J72" s="98" cm="1">
        <f t="array" ref="J72">_xlfn.IFS(LEN(A72)&gt;2,A73,SUM(E72:I72)=0,0,F72,$F$7*F72*E72,G72,$G$7*G72*E72,AND(H72,A72="Co"),$H$7*H72*E72,AND(H72,A72="Re"),$H$7*H72*E72,H72,$J$7*H72*E72,I72,$I$7*I72*E72)</f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21.5" x14ac:dyDescent="0.9">
      <c r="A73" s="99">
        <f>'PLANTILLA V6'!A73</f>
        <v>0</v>
      </c>
      <c r="B73" s="95">
        <f>'PLANTILLA V6'!B73</f>
        <v>0</v>
      </c>
      <c r="C73" s="104">
        <f>'PLANTILLA V6'!C73</f>
        <v>1</v>
      </c>
      <c r="D73" s="95" t="str">
        <f>'PLANTILLA V6'!D73</f>
        <v>pza</v>
      </c>
      <c r="E73" s="104">
        <v>0</v>
      </c>
      <c r="F73" s="95" t="b">
        <v>0</v>
      </c>
      <c r="G73" s="95" t="b">
        <v>0</v>
      </c>
      <c r="H73" s="95" t="b">
        <v>0</v>
      </c>
      <c r="I73" s="95" t="b">
        <v>0</v>
      </c>
      <c r="J73" s="98" cm="1">
        <f t="array" ref="J73">_xlfn.IFS(LEN(A73)&gt;2,A74,SUM(E73:I73)=0,0,F73,$F$7*F73*E73,G73,$G$7*G73*E73,AND(H73,A73="Co"),$H$7*H73*E73,AND(H73,A73="Re"),$H$7*H73*E73,H73,$J$7*H73*E73,I73,$I$7*I73*E73)</f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21.5" x14ac:dyDescent="0.9">
      <c r="A74" s="99">
        <f>'PLANTILLA V6'!A74</f>
        <v>0</v>
      </c>
      <c r="B74" s="95">
        <f>'PLANTILLA V6'!B74</f>
        <v>0</v>
      </c>
      <c r="C74" s="104">
        <f>'PLANTILLA V6'!C74</f>
        <v>1</v>
      </c>
      <c r="D74" s="95" t="str">
        <f>'PLANTILLA V6'!D74</f>
        <v>pza</v>
      </c>
      <c r="E74" s="104">
        <v>0</v>
      </c>
      <c r="F74" s="95" t="b">
        <v>0</v>
      </c>
      <c r="G74" s="95" t="b">
        <v>0</v>
      </c>
      <c r="H74" s="95" t="b">
        <v>0</v>
      </c>
      <c r="I74" s="95" t="b">
        <v>0</v>
      </c>
      <c r="J74" s="98" cm="1">
        <f t="array" ref="J74">_xlfn.IFS(LEN(A74)&gt;2,A75,SUM(E74:I74)=0,0,F74,$F$7*F74*E74,G74,$G$7*G74*E74,AND(H74,A74="Co"),$H$7*H74*E74,AND(H74,A74="Re"),$H$7*H74*E74,H74,$J$7*H74*E74,I74,$I$7*I74*E74)</f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21.5" x14ac:dyDescent="0.9">
      <c r="A75" s="99">
        <f>'PLANTILLA V6'!A75</f>
        <v>0</v>
      </c>
      <c r="B75" s="95">
        <f>'PLANTILLA V6'!B75</f>
        <v>0</v>
      </c>
      <c r="C75" s="104">
        <f>'PLANTILLA V6'!C75</f>
        <v>1</v>
      </c>
      <c r="D75" s="95" t="str">
        <f>'PLANTILLA V6'!D75</f>
        <v>pza</v>
      </c>
      <c r="E75" s="104">
        <v>0</v>
      </c>
      <c r="F75" s="95" t="b">
        <v>0</v>
      </c>
      <c r="G75" s="95" t="b">
        <v>0</v>
      </c>
      <c r="H75" s="95" t="b">
        <v>0</v>
      </c>
      <c r="I75" s="95" t="b">
        <v>0</v>
      </c>
      <c r="J75" s="98" cm="1">
        <f t="array" ref="J75">_xlfn.IFS(LEN(A75)&gt;2,A76,SUM(E75:I75)=0,0,F75,$F$7*F75*E75,G75,$G$7*G75*E75,AND(H75,A75="Co"),$H$7*H75*E75,AND(H75,A75="Re"),$H$7*H75*E75,H75,$J$7*H75*E75,I75,$I$7*I75*E75)</f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21.5" x14ac:dyDescent="0.9">
      <c r="A76" s="99">
        <f>'PLANTILLA V6'!A76</f>
        <v>0</v>
      </c>
      <c r="B76" s="95">
        <f>'PLANTILLA V6'!B76</f>
        <v>0</v>
      </c>
      <c r="C76" s="104">
        <f>'PLANTILLA V6'!C76</f>
        <v>1</v>
      </c>
      <c r="D76" s="95" t="str">
        <f>'PLANTILLA V6'!D76</f>
        <v>pza</v>
      </c>
      <c r="E76" s="104">
        <v>0</v>
      </c>
      <c r="F76" s="95" t="b">
        <v>0</v>
      </c>
      <c r="G76" s="95" t="b">
        <v>0</v>
      </c>
      <c r="H76" s="95" t="b">
        <v>0</v>
      </c>
      <c r="I76" s="95" t="b">
        <v>0</v>
      </c>
      <c r="J76" s="98" cm="1">
        <f t="array" ref="J76">_xlfn.IFS(LEN(A76)&gt;2,A77,SUM(E76:I76)=0,0,F76,$F$7*F76*E76,G76,$G$7*G76*E76,AND(H76,A76="Co"),$H$7*H76*E76,AND(H76,A76="Re"),$H$7*H76*E76,H76,$J$7*H76*E76,I76,$I$7*I76*E76)</f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21.5" x14ac:dyDescent="0.9">
      <c r="A77" s="195" t="str">
        <f>'PLANTILLA V6'!A77</f>
        <v>Electricidad y Electrónica</v>
      </c>
      <c r="B77" s="167"/>
      <c r="C77" s="104">
        <f>'PLANTILLA V6'!C77</f>
        <v>0</v>
      </c>
      <c r="D77" s="95">
        <f>'PLANTILLA V6'!D77</f>
        <v>0</v>
      </c>
      <c r="E77" s="104">
        <v>0</v>
      </c>
      <c r="F77" s="95" t="b">
        <v>0</v>
      </c>
      <c r="G77" s="95" t="b">
        <v>0</v>
      </c>
      <c r="H77" s="95" t="b">
        <v>0</v>
      </c>
      <c r="I77" s="95" t="b">
        <v>0</v>
      </c>
      <c r="J77" s="102" t="str" cm="1">
        <f t="array" ref="J77">_xlfn.IFS(LEN(A77)&gt;2,A78,SUM(E77:I77)=0,0,F77,$F$7*F77*E77,G77,$G$7*G77*E77,AND(H77,A77="Co"),$H$7*H77*E77,AND(H77,A77="Re"),$H$7*H77*E77,H77,$J$7*H77*E77,I77,$I$7*I77*E77)</f>
        <v>EE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21.5" x14ac:dyDescent="0.9">
      <c r="A78" s="103" t="str">
        <f>'PLANTILLA V6'!A78</f>
        <v>EE</v>
      </c>
      <c r="B78" s="103" t="str">
        <f>'PLANTILLA V6'!B78</f>
        <v>Juego de 10 cables tipo caiman- caiman</v>
      </c>
      <c r="C78" s="104">
        <f>'PLANTILLA V6'!C78</f>
        <v>1</v>
      </c>
      <c r="D78" s="95" t="str">
        <f>'PLANTILLA V6'!D78</f>
        <v>juego</v>
      </c>
      <c r="E78" s="104">
        <v>0</v>
      </c>
      <c r="F78" s="95" t="b">
        <v>0</v>
      </c>
      <c r="G78" s="95" t="b">
        <v>0</v>
      </c>
      <c r="H78" s="95" t="b">
        <v>1</v>
      </c>
      <c r="I78" s="95" t="b">
        <v>0</v>
      </c>
      <c r="J78" s="98" cm="1">
        <f t="array" ref="J78">_xlfn.IFS(LEN(A78)&gt;2,A79,SUM(E78:I78)=0,0,F78,$F$7*F78*E78,G78,$G$7*G78*E78,AND(H78,A78="Co"),$H$7*H78*E78,AND(H78,A78="Re"),$H$7*H78*E78,H78,$J$7*H78*E78,I78,$I$7*I78*E78)</f>
        <v>0</v>
      </c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21.5" x14ac:dyDescent="0.9">
      <c r="A79" s="103" t="str">
        <f>'PLANTILLA V6'!A79</f>
        <v>EE</v>
      </c>
      <c r="B79" s="103" t="str">
        <f>'PLANTILLA V6'!B79</f>
        <v>Juegos de jumpers macho - hembra</v>
      </c>
      <c r="C79" s="104">
        <f>'PLANTILLA V6'!C79</f>
        <v>1</v>
      </c>
      <c r="D79" s="95" t="str">
        <f>'PLANTILLA V6'!D79</f>
        <v>juego</v>
      </c>
      <c r="E79" s="104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98" cm="1">
        <f t="array" ref="J79">_xlfn.IFS(LEN(A79)&gt;2,A80,SUM(E79:I79)=0,0,F79,$F$7*F79*E79,G79,$G$7*G79*E79,AND(H79,A79="Co"),$H$7*H79*E79,AND(H79,A79="Re"),$H$7*H79*E79,H79,$J$7*H79*E79,I79,$I$7*I79*E79)</f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21.5" x14ac:dyDescent="0.9">
      <c r="A80" s="103" t="str">
        <f>'PLANTILLA V6'!A80</f>
        <v>EE</v>
      </c>
      <c r="B80" s="103" t="str">
        <f>'PLANTILLA V6'!B80</f>
        <v xml:space="preserve">Juegos de jumpers macho - macho </v>
      </c>
      <c r="C80" s="104">
        <f>'PLANTILLA V6'!C80</f>
        <v>1</v>
      </c>
      <c r="D80" s="95" t="str">
        <f>'PLANTILLA V6'!D80</f>
        <v>juego</v>
      </c>
      <c r="E80" s="104">
        <v>0</v>
      </c>
      <c r="F80" s="95" t="b">
        <v>0</v>
      </c>
      <c r="G80" s="95" t="b">
        <v>0</v>
      </c>
      <c r="H80" s="95" t="b">
        <v>1</v>
      </c>
      <c r="I80" s="95" t="b">
        <v>0</v>
      </c>
      <c r="J80" s="98" cm="1">
        <f t="array" ref="J80">_xlfn.IFS(LEN(A80)&gt;2,A81,SUM(E80:I80)=0,0,F80,$F$7*F80*E80,G80,$G$7*G80*E80,AND(H80,A80="Co"),$H$7*H80*E80,AND(H80,A80="Re"),$H$7*H80*E80,H80,$J$7*H80*E80,I80,$I$7*I80*E80)</f>
        <v>0</v>
      </c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21.5" x14ac:dyDescent="0.9">
      <c r="A81" s="103" t="str">
        <f>'PLANTILLA V6'!A81</f>
        <v>EE</v>
      </c>
      <c r="B81" s="103" t="str">
        <f>'PLANTILLA V6'!B81</f>
        <v>Juegos de jumpers hembra - hembra</v>
      </c>
      <c r="C81" s="104">
        <f>'PLANTILLA V6'!C81</f>
        <v>1</v>
      </c>
      <c r="D81" s="95" t="str">
        <f>'PLANTILLA V6'!D81</f>
        <v>juego</v>
      </c>
      <c r="E81" s="104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98" cm="1">
        <f t="array" ref="J81">_xlfn.IFS(LEN(A81)&gt;2,A82,SUM(E81:I81)=0,0,F81,$F$7*F81*E81,G81,$G$7*G81*E81,AND(H81,A81="Co"),$H$7*H81*E81,AND(H81,A81="Re"),$H$7*H81*E81,H81,$J$7*H81*E81,I81,$I$7*I81*E81)</f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21.5" x14ac:dyDescent="0.9">
      <c r="A82" s="103" t="str">
        <f>'PLANTILLA V6'!A82</f>
        <v>EE</v>
      </c>
      <c r="B82" s="103" t="str">
        <f>'PLANTILLA V6'!B82</f>
        <v>Motor DC de 3V con cables integrados</v>
      </c>
      <c r="C82" s="104">
        <f>'PLANTILLA V6'!C82</f>
        <v>1</v>
      </c>
      <c r="D82" s="95" t="str">
        <f>'PLANTILLA V6'!D82</f>
        <v>pza</v>
      </c>
      <c r="E82" s="104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98" cm="1">
        <f t="array" ref="J82">_xlfn.IFS(LEN(A82)&gt;2,A83,SUM(E82:I82)=0,0,F82,$F$7*F82*E82,G82,$G$7*G82*E82,AND(H82,A82="Co"),$H$7*H82*E82,AND(H82,A82="Re"),$H$7*H82*E82,H82,$J$7*H82*E82,I82,$I$7*I82*E82)</f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21.5" x14ac:dyDescent="0.9">
      <c r="A83" s="103" t="str">
        <f>'PLANTILLA V6'!A83</f>
        <v>EE</v>
      </c>
      <c r="B83" s="103" t="str">
        <f>'PLANTILLA V6'!B83</f>
        <v>Motor DC de 6V con cables integrados</v>
      </c>
      <c r="C83" s="104">
        <f>'PLANTILLA V6'!C83</f>
        <v>1</v>
      </c>
      <c r="D83" s="95" t="str">
        <f>'PLANTILLA V6'!D83</f>
        <v>pza</v>
      </c>
      <c r="E83" s="104">
        <v>0</v>
      </c>
      <c r="F83" s="95" t="b">
        <v>0</v>
      </c>
      <c r="G83" s="95" t="b">
        <v>0</v>
      </c>
      <c r="H83" s="95" t="b">
        <v>1</v>
      </c>
      <c r="I83" s="95" t="b">
        <v>0</v>
      </c>
      <c r="J83" s="98" cm="1">
        <f t="array" ref="J83">_xlfn.IFS(LEN(A83)&gt;2,A84,SUM(E83:I83)=0,0,F83,$F$7*F83*E83,G83,$G$7*G83*E83,AND(H83,A83="Co"),$H$7*H83*E83,AND(H83,A83="Re"),$H$7*H83*E83,H83,$J$7*H83*E83,I83,$I$7*I83*E83)</f>
        <v>0</v>
      </c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21.5" x14ac:dyDescent="0.9">
      <c r="A84" s="103" t="str">
        <f>'PLANTILLA V6'!A84</f>
        <v>EE</v>
      </c>
      <c r="B84" s="103" t="str">
        <f>'PLANTILLA V6'!B84</f>
        <v>Protoboard de 830 puntos</v>
      </c>
      <c r="C84" s="104">
        <f>'PLANTILLA V6'!C84</f>
        <v>1</v>
      </c>
      <c r="D84" s="95" t="str">
        <f>'PLANTILLA V6'!D84</f>
        <v>pza</v>
      </c>
      <c r="E84" s="104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98" cm="1">
        <f t="array" ref="J84">_xlfn.IFS(LEN(A84)&gt;2,A85,SUM(E84:I84)=0,0,F84,$F$7*F84*E84,G84,$G$7*G84*E84,AND(H84,A84="Co"),$H$7*H84*E84,AND(H84,A84="Re"),$H$7*H84*E84,H84,$J$7*H84*E84,I84,$I$7*I84*E84)</f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21.5" x14ac:dyDescent="0.9">
      <c r="A85" s="103" t="str">
        <f>'PLANTILLA V6'!A85</f>
        <v>EE</v>
      </c>
      <c r="B85" s="103" t="str">
        <f>'PLANTILLA V6'!B85</f>
        <v>Led de color blanco</v>
      </c>
      <c r="C85" s="104">
        <f>'PLANTILLA V6'!C85</f>
        <v>1</v>
      </c>
      <c r="D85" s="95" t="str">
        <f>'PLANTILLA V6'!D85</f>
        <v>pza</v>
      </c>
      <c r="E85" s="104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98" cm="1">
        <f t="array" ref="J85">_xlfn.IFS(LEN(A85)&gt;2,A86,SUM(E85:I85)=0,0,F85,$F$7*F85*E85,G85,$G$7*G85*E85,AND(H85,A85="Co"),$H$7*H85*E85,AND(H85,A85="Re"),$H$7*H85*E85,H85,$J$7*H85*E85,I85,$I$7*I85*E85)</f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21.5" x14ac:dyDescent="0.9">
      <c r="A86" s="103" t="str">
        <f>'PLANTILLA V6'!A86</f>
        <v>EE</v>
      </c>
      <c r="B86" s="106" t="str">
        <f>'PLANTILLA V6'!B86</f>
        <v>Led de color verde</v>
      </c>
      <c r="C86" s="104">
        <f>'PLANTILLA V6'!C86</f>
        <v>1</v>
      </c>
      <c r="D86" s="95" t="str">
        <f>'PLANTILLA V6'!D86</f>
        <v>pza</v>
      </c>
      <c r="E86" s="104">
        <v>0</v>
      </c>
      <c r="F86" s="95" t="b">
        <v>0</v>
      </c>
      <c r="G86" s="95" t="b">
        <v>0</v>
      </c>
      <c r="H86" s="95" t="b">
        <v>0</v>
      </c>
      <c r="I86" s="95" t="b">
        <v>0</v>
      </c>
      <c r="J86" s="98" cm="1">
        <f t="array" ref="J86">_xlfn.IFS(LEN(A86)&gt;2,A87,SUM(E86:I86)=0,0,F86,$F$7*F86*E86,G86,$G$7*G86*E86,AND(H86,A86="Co"),$H$7*H86*E86,AND(H86,A86="Re"),$H$7*H86*E86,H86,$J$7*H86*E86,I86,$I$7*I86*E86)</f>
        <v>0</v>
      </c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21.5" x14ac:dyDescent="0.9">
      <c r="A87" s="103" t="str">
        <f>'PLANTILLA V6'!A87</f>
        <v>EE</v>
      </c>
      <c r="B87" s="106" t="str">
        <f>'PLANTILLA V6'!B87</f>
        <v>Led de color amarillo (ámbar)</v>
      </c>
      <c r="C87" s="104">
        <f>'PLANTILLA V6'!C87</f>
        <v>1</v>
      </c>
      <c r="D87" s="95" t="str">
        <f>'PLANTILLA V6'!D87</f>
        <v>pza</v>
      </c>
      <c r="E87" s="104">
        <v>0</v>
      </c>
      <c r="F87" s="95" t="b">
        <v>0</v>
      </c>
      <c r="G87" s="95" t="b">
        <v>0</v>
      </c>
      <c r="H87" s="95" t="b">
        <v>0</v>
      </c>
      <c r="I87" s="95" t="b">
        <v>0</v>
      </c>
      <c r="J87" s="98" cm="1">
        <f t="array" ref="J87">_xlfn.IFS(LEN(A87)&gt;2,A88,SUM(E87:I87)=0,0,F87,$F$7*F87*E87,G87,$G$7*G87*E87,AND(H87,A87="Co"),$H$7*H87*E87,AND(H87,A87="Re"),$H$7*H87*E87,H87,$J$7*H87*E87,I87,$I$7*I87*E87)</f>
        <v>0</v>
      </c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21.5" x14ac:dyDescent="0.9">
      <c r="A88" s="103" t="str">
        <f>'PLANTILLA V6'!A88</f>
        <v>EE</v>
      </c>
      <c r="B88" s="103" t="str">
        <f>'PLANTILLA V6'!B88</f>
        <v>Led de color rojo</v>
      </c>
      <c r="C88" s="104">
        <f>'PLANTILLA V6'!C88</f>
        <v>1</v>
      </c>
      <c r="D88" s="95" t="str">
        <f>'PLANTILLA V6'!D88</f>
        <v>pza</v>
      </c>
      <c r="E88" s="104">
        <v>0</v>
      </c>
      <c r="F88" s="95" t="b">
        <v>0</v>
      </c>
      <c r="G88" s="95" t="b">
        <v>0</v>
      </c>
      <c r="H88" s="95" t="b">
        <v>0</v>
      </c>
      <c r="I88" s="95" t="b">
        <v>0</v>
      </c>
      <c r="J88" s="98" cm="1">
        <f t="array" ref="J88">_xlfn.IFS(LEN(A88)&gt;2,A89,SUM(E88:I88)=0,0,F88,$F$7*F88*E88,G88,$G$7*G88*E88,AND(H88,A88="Co"),$H$7*H88*E88,AND(H88,A88="Re"),$H$7*H88*E88,H88,$J$7*H88*E88,I88,$I$7*I88*E88)</f>
        <v>0</v>
      </c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21.5" x14ac:dyDescent="0.9">
      <c r="A89" s="103" t="str">
        <f>'PLANTILLA V6'!A89</f>
        <v>EE</v>
      </c>
      <c r="B89" s="103" t="str">
        <f>'PLANTILLA V6'!B89</f>
        <v xml:space="preserve">Resistencia de 330 ohms </v>
      </c>
      <c r="C89" s="104">
        <f>'PLANTILLA V6'!C89</f>
        <v>1</v>
      </c>
      <c r="D89" s="95" t="str">
        <f>'PLANTILLA V6'!D89</f>
        <v>pza</v>
      </c>
      <c r="E89" s="104">
        <v>0</v>
      </c>
      <c r="F89" s="95" t="b">
        <v>0</v>
      </c>
      <c r="G89" s="95" t="b">
        <v>0</v>
      </c>
      <c r="H89" s="95" t="b">
        <v>0</v>
      </c>
      <c r="I89" s="95" t="b">
        <v>0</v>
      </c>
      <c r="J89" s="98" cm="1">
        <f t="array" ref="J89">_xlfn.IFS(LEN(A89)&gt;2,A90,SUM(E89:I89)=0,0,F89,$F$7*F89*E89,G89,$G$7*G89*E89,AND(H89,A89="Co"),$H$7*H89*E89,AND(H89,A89="Re"),$H$7*H89*E89,H89,$J$7*H89*E89,I89,$I$7*I89*E89)</f>
        <v>0</v>
      </c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21.5" x14ac:dyDescent="0.9">
      <c r="A90" s="103" t="str">
        <f>'PLANTILLA V6'!A90</f>
        <v>EE</v>
      </c>
      <c r="B90" s="103" t="str">
        <f>'PLANTILLA V6'!B90</f>
        <v>Resistencia de 1K ohms</v>
      </c>
      <c r="C90" s="104">
        <f>'PLANTILLA V6'!C90</f>
        <v>1</v>
      </c>
      <c r="D90" s="95" t="str">
        <f>'PLANTILLA V6'!D90</f>
        <v>pza</v>
      </c>
      <c r="E90" s="104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98" cm="1">
        <f t="array" ref="J90">_xlfn.IFS(LEN(A90)&gt;2,A91,SUM(E90:I90)=0,0,F90,$F$7*F90*E90,G90,$G$7*G90*E90,AND(H90,A90="Co"),$H$7*H90*E90,AND(H90,A90="Re"),$H$7*H90*E90,H90,$J$7*H90*E90,I90,$I$7*I90*E90)</f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21.5" x14ac:dyDescent="0.9">
      <c r="A91" s="103" t="str">
        <f>'PLANTILLA V6'!A91</f>
        <v>EE</v>
      </c>
      <c r="B91" s="103" t="str">
        <f>'PLANTILLA V6'!B91</f>
        <v xml:space="preserve">Cinta de aislar color negro </v>
      </c>
      <c r="C91" s="104">
        <f>'PLANTILLA V6'!C91</f>
        <v>1</v>
      </c>
      <c r="D91" s="95" t="str">
        <f>'PLANTILLA V6'!D91</f>
        <v>rollo</v>
      </c>
      <c r="E91" s="104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98" cm="1">
        <f t="array" ref="J91">_xlfn.IFS(LEN(A91)&gt;2,A92,SUM(E91:I91)=0,0,F91,$F$7*F91*E91,G91,$G$7*G91*E91,AND(H91,A91="Co"),$H$7*H91*E91,AND(H91,A91="Re"),$H$7*H91*E91,H91,$J$7*H91*E91,I91,$I$7*I91*E91)</f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21.5" x14ac:dyDescent="0.9">
      <c r="A92" s="103" t="str">
        <f>'PLANTILLA V6'!A92</f>
        <v>EE</v>
      </c>
      <c r="B92" s="103" t="str">
        <f>'PLANTILLA V6'!B92</f>
        <v xml:space="preserve">Cinta de aislar color rojo </v>
      </c>
      <c r="C92" s="104">
        <f>'PLANTILLA V6'!C92</f>
        <v>1</v>
      </c>
      <c r="D92" s="95" t="str">
        <f>'PLANTILLA V6'!D92</f>
        <v>rollo</v>
      </c>
      <c r="E92" s="104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98" cm="1">
        <f t="array" ref="J92">_xlfn.IFS(LEN(A92)&gt;2,A93,SUM(E92:I92)=0,0,F92,$F$7*F92*E92,G92,$G$7*G92*E92,AND(H92,A92="Co"),$H$7*H92*E92,AND(H92,A92="Re"),$H$7*H92*E92,H92,$J$7*H92*E92,I92,$I$7*I92*E92)</f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21.5" x14ac:dyDescent="0.9">
      <c r="A93" s="103" t="str">
        <f>'PLANTILLA V6'!A93</f>
        <v>EE</v>
      </c>
      <c r="B93" s="103" t="str">
        <f>'PLANTILLA V6'!B93</f>
        <v>Push button</v>
      </c>
      <c r="C93" s="104">
        <f>'PLANTILLA V6'!C93</f>
        <v>1</v>
      </c>
      <c r="D93" s="95" t="str">
        <f>'PLANTILLA V6'!D93</f>
        <v>pza</v>
      </c>
      <c r="E93" s="104">
        <v>0</v>
      </c>
      <c r="F93" s="95" t="b">
        <v>0</v>
      </c>
      <c r="G93" s="95" t="b">
        <v>0</v>
      </c>
      <c r="H93" s="95" t="b">
        <v>0</v>
      </c>
      <c r="I93" s="95" t="b">
        <v>0</v>
      </c>
      <c r="J93" s="98" cm="1">
        <f t="array" ref="J93">_xlfn.IFS(LEN(A93)&gt;2,A94,SUM(E93:I93)=0,0,F93,$F$7*F93*E93,G93,$G$7*G93*E93,AND(H93,A93="Co"),$H$7*H93*E93,AND(H93,A93="Re"),$H$7*H93*E93,H93,$J$7*H93*E93,I93,$I$7*I93*E93)</f>
        <v>0</v>
      </c>
      <c r="K93" s="101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21.5" x14ac:dyDescent="0.9">
      <c r="A94" s="103" t="str">
        <f>'PLANTILLA V6'!A94</f>
        <v>EE</v>
      </c>
      <c r="B94" s="103" t="str">
        <f>'PLANTILLA V6'!B94</f>
        <v>Cautín</v>
      </c>
      <c r="C94" s="104">
        <f>'PLANTILLA V6'!C94</f>
        <v>1</v>
      </c>
      <c r="D94" s="95" t="str">
        <f>'PLANTILLA V6'!D94</f>
        <v>pza</v>
      </c>
      <c r="E94" s="104">
        <v>0</v>
      </c>
      <c r="F94" s="95" t="b">
        <v>0</v>
      </c>
      <c r="G94" s="95" t="b">
        <v>0</v>
      </c>
      <c r="H94" s="95" t="b">
        <v>0</v>
      </c>
      <c r="I94" s="95" t="b">
        <v>0</v>
      </c>
      <c r="J94" s="98" cm="1">
        <f t="array" ref="J94">_xlfn.IFS(LEN(A94)&gt;2,A95,SUM(E94:I94)=0,0,F94,$F$7*F94*E94,G94,$G$7*G94*E94,AND(H94,A94="Co"),$H$7*H94*E94,AND(H94,A94="Re"),$H$7*H94*E94,H94,$J$7*H94*E94,I94,$I$7*I94*E94)</f>
        <v>0</v>
      </c>
      <c r="K94" s="101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21.5" x14ac:dyDescent="0.9">
      <c r="A95" s="103" t="str">
        <f>'PLANTILLA V6'!A95</f>
        <v>EE</v>
      </c>
      <c r="B95" s="103" t="str">
        <f>'PLANTILLA V6'!B95</f>
        <v>Soldadura eléctronica</v>
      </c>
      <c r="C95" s="104">
        <f>'PLANTILLA V6'!C95</f>
        <v>1</v>
      </c>
      <c r="D95" s="95" t="str">
        <f>'PLANTILLA V6'!D95</f>
        <v>pza</v>
      </c>
      <c r="E95" s="104">
        <v>0</v>
      </c>
      <c r="F95" s="95" t="b">
        <v>0</v>
      </c>
      <c r="G95" s="95" t="b">
        <v>0</v>
      </c>
      <c r="H95" s="95" t="b">
        <v>0</v>
      </c>
      <c r="I95" s="95" t="b">
        <v>0</v>
      </c>
      <c r="J95" s="98" cm="1">
        <f t="array" ref="J95">_xlfn.IFS(LEN(A95)&gt;2,A96,SUM(E95:I95)=0,0,F95,$F$7*F95*E95,G95,$G$7*G95*E95,AND(H95,A95="Co"),$H$7*H95*E95,AND(H95,A95="Re"),$H$7*H95*E95,H95,$J$7*H95*E95,I95,$I$7*I95*E95)</f>
        <v>0</v>
      </c>
      <c r="K95" s="101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21.5" x14ac:dyDescent="0.9">
      <c r="A96" s="103" t="str">
        <f>'PLANTILLA V6'!A96</f>
        <v>EE</v>
      </c>
      <c r="B96" s="103" t="str">
        <f>'PLANTILLA V6'!B96</f>
        <v>Pasta para soldar</v>
      </c>
      <c r="C96" s="104">
        <f>'PLANTILLA V6'!C96</f>
        <v>1</v>
      </c>
      <c r="D96" s="95" t="str">
        <f>'PLANTILLA V6'!D96</f>
        <v>pza</v>
      </c>
      <c r="E96" s="104">
        <v>0</v>
      </c>
      <c r="F96" s="95" t="b">
        <v>0</v>
      </c>
      <c r="G96" s="95" t="b">
        <v>0</v>
      </c>
      <c r="H96" s="95" t="b">
        <v>0</v>
      </c>
      <c r="I96" s="95" t="b">
        <v>0</v>
      </c>
      <c r="J96" s="98" cm="1">
        <f t="array" ref="J96">_xlfn.IFS(LEN(A96)&gt;2,A97,SUM(E96:I96)=0,0,F96,$F$7*F96*E96,G96,$G$7*G96*E96,AND(H96,A96="Co"),$H$7*H96*E96,AND(H96,A96="Re"),$H$7*H96*E96,H96,$J$7*H96*E96,I96,$I$7*I96*E96)</f>
        <v>0</v>
      </c>
      <c r="K96" s="101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21.5" x14ac:dyDescent="0.9">
      <c r="A97" s="103" t="str">
        <f>'PLANTILLA V6'!A97</f>
        <v>EE</v>
      </c>
      <c r="B97" s="103" t="str">
        <f>'PLANTILLA V6'!B97</f>
        <v>Interruptor de carrera</v>
      </c>
      <c r="C97" s="104">
        <f>'PLANTILLA V6'!C97</f>
        <v>1</v>
      </c>
      <c r="D97" s="95" t="str">
        <f>'PLANTILLA V6'!D97</f>
        <v>pza</v>
      </c>
      <c r="E97" s="104">
        <v>0</v>
      </c>
      <c r="F97" s="95" t="b">
        <v>0</v>
      </c>
      <c r="G97" s="95" t="b">
        <v>0</v>
      </c>
      <c r="H97" s="95" t="b">
        <v>0</v>
      </c>
      <c r="I97" s="95" t="b">
        <v>0</v>
      </c>
      <c r="J97" s="98" cm="1">
        <f t="array" ref="J97">_xlfn.IFS(LEN(A97)&gt;2,A98,SUM(E97:I97)=0,0,F97,$F$7*F97*E97,G97,$G$7*G97*E97,AND(H97,A97="Co"),$H$7*H97*E97,AND(H97,A97="Re"),$H$7*H97*E97,H97,$J$7*H97*E97,I97,$I$7*I97*E97)</f>
        <v>0</v>
      </c>
      <c r="K97" s="101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21.5" x14ac:dyDescent="0.9">
      <c r="A98" s="103" t="str">
        <f>'PLANTILLA V6'!A98</f>
        <v>EE</v>
      </c>
      <c r="B98" s="103" t="str">
        <f>'PLANTILLA V6'!B98</f>
        <v>llantitas de plástico para motor DC</v>
      </c>
      <c r="C98" s="104">
        <f>'PLANTILLA V6'!C98</f>
        <v>1</v>
      </c>
      <c r="D98" s="95" t="str">
        <f>'PLANTILLA V6'!D98</f>
        <v>pza</v>
      </c>
      <c r="E98" s="104">
        <v>0</v>
      </c>
      <c r="F98" s="95" t="b">
        <v>0</v>
      </c>
      <c r="G98" s="95" t="b">
        <v>0</v>
      </c>
      <c r="H98" s="95" t="b">
        <v>0</v>
      </c>
      <c r="I98" s="95" t="b">
        <v>0</v>
      </c>
      <c r="J98" s="98" cm="1">
        <f t="array" ref="J98">_xlfn.IFS(LEN(A98)&gt;2,A99,SUM(E98:I98)=0,0,F98,$F$7*F98*E98,G98,$G$7*G98*E98,AND(H98,A98="Co"),$H$7*H98*E98,AND(H98,A98="Re"),$H$7*H98*E98,H98,$J$7*H98*E98,I98,$I$7*I98*E98)</f>
        <v>0</v>
      </c>
      <c r="K98" s="101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21.5" x14ac:dyDescent="0.9">
      <c r="A99" s="103" t="str">
        <f>'PLANTILLA V6'!A99</f>
        <v>EE</v>
      </c>
      <c r="B99" s="103" t="str">
        <f>'PLANTILLA V6'!B99</f>
        <v>Servomotor SG90</v>
      </c>
      <c r="C99" s="104">
        <f>'PLANTILLA V6'!C99</f>
        <v>1</v>
      </c>
      <c r="D99" s="95" t="str">
        <f>'PLANTILLA V6'!D99</f>
        <v>pza</v>
      </c>
      <c r="E99" s="104">
        <v>0</v>
      </c>
      <c r="F99" s="95" t="b">
        <v>0</v>
      </c>
      <c r="G99" s="95" t="b">
        <v>0</v>
      </c>
      <c r="H99" s="95" t="b">
        <v>0</v>
      </c>
      <c r="I99" s="95" t="b">
        <v>0</v>
      </c>
      <c r="J99" s="98" cm="1">
        <f t="array" ref="J99">_xlfn.IFS(LEN(A99)&gt;2,A100,SUM(E99:I99)=0,0,F99,$F$7*F99*E99,G99,$G$7*G99*E99,AND(H99,A99="Co"),$H$7*H99*E99,AND(H99,A99="Re"),$H$7*H99*E99,H99,$J$7*H99*E99,I99,$I$7*I99*E99)</f>
        <v>0</v>
      </c>
      <c r="K99" s="101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21.5" x14ac:dyDescent="0.9">
      <c r="A100" s="103" t="str">
        <f>'PLANTILLA V6'!A100</f>
        <v>EE</v>
      </c>
      <c r="B100" s="103">
        <f>'PLANTILLA V6'!B100</f>
        <v>0</v>
      </c>
      <c r="C100" s="104">
        <f>'PLANTILLA V6'!C100</f>
        <v>1</v>
      </c>
      <c r="D100" s="95" t="str">
        <f>'PLANTILLA V6'!D100</f>
        <v>pza</v>
      </c>
      <c r="E100" s="104">
        <v>0</v>
      </c>
      <c r="F100" s="95" t="b">
        <v>0</v>
      </c>
      <c r="G100" s="95" t="b">
        <v>0</v>
      </c>
      <c r="H100" s="95" t="b">
        <v>0</v>
      </c>
      <c r="I100" s="95" t="b">
        <v>0</v>
      </c>
      <c r="J100" s="98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1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21.5" x14ac:dyDescent="0.9">
      <c r="A101" s="103">
        <f>'PLANTILLA V6'!A101</f>
        <v>0</v>
      </c>
      <c r="B101" s="103">
        <f>'PLANTILLA V6'!B101</f>
        <v>0</v>
      </c>
      <c r="C101" s="104">
        <f>'PLANTILLA V6'!C101</f>
        <v>1</v>
      </c>
      <c r="D101" s="95" t="str">
        <f>'PLANTILLA V6'!D101</f>
        <v>pza</v>
      </c>
      <c r="E101" s="104">
        <v>0</v>
      </c>
      <c r="F101" s="95" t="b">
        <v>0</v>
      </c>
      <c r="G101" s="95" t="b">
        <v>0</v>
      </c>
      <c r="H101" s="95" t="b">
        <v>0</v>
      </c>
      <c r="I101" s="95" t="b">
        <v>0</v>
      </c>
      <c r="J101" s="98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1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21.5" x14ac:dyDescent="0.9">
      <c r="A102" s="103">
        <f>'PLANTILLA V6'!A102</f>
        <v>0</v>
      </c>
      <c r="B102" s="103">
        <f>'PLANTILLA V6'!B102</f>
        <v>0</v>
      </c>
      <c r="C102" s="104">
        <f>'PLANTILLA V6'!C102</f>
        <v>1</v>
      </c>
      <c r="D102" s="95" t="str">
        <f>'PLANTILLA V6'!D102</f>
        <v>pza</v>
      </c>
      <c r="E102" s="104">
        <v>0</v>
      </c>
      <c r="F102" s="95" t="b">
        <v>0</v>
      </c>
      <c r="G102" s="95" t="b">
        <v>0</v>
      </c>
      <c r="H102" s="95" t="b">
        <v>0</v>
      </c>
      <c r="I102" s="95" t="b">
        <v>0</v>
      </c>
      <c r="J102" s="98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1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21.5" x14ac:dyDescent="0.9">
      <c r="A103" s="103">
        <f>'PLANTILLA V6'!A103</f>
        <v>0</v>
      </c>
      <c r="B103" s="103">
        <f>'PLANTILLA V6'!B103</f>
        <v>0</v>
      </c>
      <c r="C103" s="104">
        <f>'PLANTILLA V6'!C103</f>
        <v>1</v>
      </c>
      <c r="D103" s="95" t="str">
        <f>'PLANTILLA V6'!D103</f>
        <v>pza</v>
      </c>
      <c r="E103" s="104">
        <v>0</v>
      </c>
      <c r="F103" s="95" t="b">
        <v>0</v>
      </c>
      <c r="G103" s="95" t="b">
        <v>0</v>
      </c>
      <c r="H103" s="95" t="b">
        <v>0</v>
      </c>
      <c r="I103" s="95" t="b">
        <v>0</v>
      </c>
      <c r="J103" s="98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1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21.5" x14ac:dyDescent="0.9">
      <c r="A104" s="103">
        <f>'PLANTILLA V6'!A104</f>
        <v>0</v>
      </c>
      <c r="B104" s="103">
        <f>'PLANTILLA V6'!B104</f>
        <v>0</v>
      </c>
      <c r="C104" s="104">
        <f>'PLANTILLA V6'!C104</f>
        <v>1</v>
      </c>
      <c r="D104" s="95" t="str">
        <f>'PLANTILLA V6'!D104</f>
        <v>pza</v>
      </c>
      <c r="E104" s="104">
        <v>0</v>
      </c>
      <c r="F104" s="95" t="b">
        <v>0</v>
      </c>
      <c r="G104" s="95" t="b">
        <v>0</v>
      </c>
      <c r="H104" s="95" t="b">
        <v>0</v>
      </c>
      <c r="I104" s="95" t="b">
        <v>0</v>
      </c>
      <c r="J104" s="98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1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21.5" x14ac:dyDescent="0.9">
      <c r="A105" s="103">
        <f>'PLANTILLA V6'!A105</f>
        <v>0</v>
      </c>
      <c r="B105" s="103">
        <f>'PLANTILLA V6'!B105</f>
        <v>0</v>
      </c>
      <c r="C105" s="104">
        <f>'PLANTILLA V6'!C105</f>
        <v>1</v>
      </c>
      <c r="D105" s="95" t="str">
        <f>'PLANTILLA V6'!D105</f>
        <v>pza</v>
      </c>
      <c r="E105" s="104">
        <v>0</v>
      </c>
      <c r="F105" s="95" t="b">
        <v>0</v>
      </c>
      <c r="G105" s="95" t="b">
        <v>0</v>
      </c>
      <c r="H105" s="95" t="b">
        <v>0</v>
      </c>
      <c r="I105" s="95" t="b">
        <v>0</v>
      </c>
      <c r="J105" s="98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1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21.5" x14ac:dyDescent="0.9">
      <c r="A106" s="103">
        <f>'PLANTILLA V6'!A106</f>
        <v>0</v>
      </c>
      <c r="B106" s="103">
        <f>'PLANTILLA V6'!B106</f>
        <v>0</v>
      </c>
      <c r="C106" s="104">
        <f>'PLANTILLA V6'!C106</f>
        <v>1</v>
      </c>
      <c r="D106" s="95" t="str">
        <f>'PLANTILLA V6'!D106</f>
        <v>pza</v>
      </c>
      <c r="E106" s="104">
        <v>0</v>
      </c>
      <c r="F106" s="95" t="b">
        <v>0</v>
      </c>
      <c r="G106" s="95" t="b">
        <v>0</v>
      </c>
      <c r="H106" s="95" t="b">
        <v>0</v>
      </c>
      <c r="I106" s="95" t="b">
        <v>0</v>
      </c>
      <c r="J106" s="98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1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21.5" x14ac:dyDescent="0.9">
      <c r="A107" s="103">
        <f>'PLANTILLA V6'!A107</f>
        <v>0</v>
      </c>
      <c r="B107" s="103">
        <f>'PLANTILLA V6'!B107</f>
        <v>0</v>
      </c>
      <c r="C107" s="104">
        <f>'PLANTILLA V6'!C107</f>
        <v>1</v>
      </c>
      <c r="D107" s="95" t="str">
        <f>'PLANTILLA V6'!D107</f>
        <v>pza</v>
      </c>
      <c r="E107" s="104">
        <v>0</v>
      </c>
      <c r="F107" s="95" t="b">
        <v>0</v>
      </c>
      <c r="G107" s="95" t="b">
        <v>0</v>
      </c>
      <c r="H107" s="95" t="b">
        <v>0</v>
      </c>
      <c r="I107" s="95" t="b">
        <v>0</v>
      </c>
      <c r="J107" s="98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1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21.5" x14ac:dyDescent="0.9">
      <c r="A108" s="103">
        <f>'PLANTILLA V6'!A108</f>
        <v>0</v>
      </c>
      <c r="B108" s="103">
        <f>'PLANTILLA V6'!B108</f>
        <v>0</v>
      </c>
      <c r="C108" s="104">
        <f>'PLANTILLA V6'!C108</f>
        <v>1</v>
      </c>
      <c r="D108" s="95" t="str">
        <f>'PLANTILLA V6'!D108</f>
        <v>pza</v>
      </c>
      <c r="E108" s="104">
        <v>0</v>
      </c>
      <c r="F108" s="95" t="b">
        <v>0</v>
      </c>
      <c r="G108" s="95" t="b">
        <v>0</v>
      </c>
      <c r="H108" s="95" t="b">
        <v>0</v>
      </c>
      <c r="I108" s="95" t="b">
        <v>0</v>
      </c>
      <c r="J108" s="98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1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21.5" x14ac:dyDescent="0.9">
      <c r="A109" s="196" t="str">
        <f>'PLANTILLA V6'!A109</f>
        <v>Baterías</v>
      </c>
      <c r="B109" s="167"/>
      <c r="C109" s="104">
        <f>'PLANTILLA V6'!C109</f>
        <v>0</v>
      </c>
      <c r="D109" s="95">
        <f>'PLANTILLA V6'!D109</f>
        <v>0</v>
      </c>
      <c r="E109" s="104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102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1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21.5" x14ac:dyDescent="0.9">
      <c r="A110" s="103" t="str">
        <f>'PLANTILLA V6'!A110</f>
        <v>Ba</v>
      </c>
      <c r="B110" s="103" t="str">
        <f>'PLANTILLA V6'!B110</f>
        <v>Batería recargable 1.5V (AA)</v>
      </c>
      <c r="C110" s="104">
        <f>'PLANTILLA V6'!C110</f>
        <v>1</v>
      </c>
      <c r="D110" s="95" t="str">
        <f>'PLANTILLA V6'!D110</f>
        <v>pza</v>
      </c>
      <c r="E110" s="104">
        <v>0</v>
      </c>
      <c r="F110" s="95" t="b">
        <v>0</v>
      </c>
      <c r="G110" s="95" t="b">
        <v>0</v>
      </c>
      <c r="H110" s="95" t="b">
        <v>1</v>
      </c>
      <c r="I110" s="95" t="b">
        <v>0</v>
      </c>
      <c r="J110" s="98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21.5" x14ac:dyDescent="0.9">
      <c r="A111" s="103" t="str">
        <f>'PLANTILLA V6'!A111</f>
        <v>Ba</v>
      </c>
      <c r="B111" s="103" t="str">
        <f>'PLANTILLA V6'!B111</f>
        <v>Batería recargable 1.5V (AAA)</v>
      </c>
      <c r="C111" s="104">
        <f>'PLANTILLA V6'!C111</f>
        <v>1</v>
      </c>
      <c r="D111" s="95" t="str">
        <f>'PLANTILLA V6'!D111</f>
        <v>pza</v>
      </c>
      <c r="E111" s="104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98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21.5" x14ac:dyDescent="0.9">
      <c r="A112" s="103" t="str">
        <f>'PLANTILLA V6'!A112</f>
        <v>Ba</v>
      </c>
      <c r="B112" s="103" t="str">
        <f>'PLANTILLA V6'!B112</f>
        <v>Batería recargable 9V Volteck</v>
      </c>
      <c r="C112" s="104">
        <f>'PLANTILLA V6'!C112</f>
        <v>1</v>
      </c>
      <c r="D112" s="95" t="str">
        <f>'PLANTILLA V6'!D112</f>
        <v>pza</v>
      </c>
      <c r="E112" s="104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98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21.5" x14ac:dyDescent="0.9">
      <c r="A113" s="103" t="str">
        <f>'PLANTILLA V6'!A113</f>
        <v>Ba</v>
      </c>
      <c r="B113" s="103" t="str">
        <f>'PLANTILLA V6'!B113</f>
        <v>Baterías alcalinas AAA de 1.5 V (no recargable) para microbit</v>
      </c>
      <c r="C113" s="104">
        <f>'PLANTILLA V6'!C113</f>
        <v>1</v>
      </c>
      <c r="D113" s="95" t="str">
        <f>'PLANTILLA V6'!D113</f>
        <v>pza</v>
      </c>
      <c r="E113" s="104">
        <v>0</v>
      </c>
      <c r="F113" s="95" t="b">
        <v>0</v>
      </c>
      <c r="G113" s="95" t="b">
        <v>0</v>
      </c>
      <c r="H113" s="95" t="b">
        <v>1</v>
      </c>
      <c r="I113" s="95" t="b">
        <v>0</v>
      </c>
      <c r="J113" s="98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21.5" x14ac:dyDescent="0.9">
      <c r="A114" s="103" t="str">
        <f>'PLANTILLA V6'!A114</f>
        <v>Ba</v>
      </c>
      <c r="B114" s="103" t="str">
        <f>'PLANTILLA V6'!B114</f>
        <v>Batería de 3V tipo CR2032</v>
      </c>
      <c r="C114" s="104">
        <f>'PLANTILLA V6'!C114</f>
        <v>1</v>
      </c>
      <c r="D114" s="95" t="str">
        <f>'PLANTILLA V6'!D114</f>
        <v>pza</v>
      </c>
      <c r="E114" s="104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98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21.5" x14ac:dyDescent="0.9">
      <c r="A115" s="103" t="str">
        <f>'PLANTILLA V6'!A115</f>
        <v>Ba</v>
      </c>
      <c r="B115" s="103" t="str">
        <f>'PLANTILLA V6'!B115</f>
        <v>Cargador universal de pilas recargable (9V, AA y AAA)</v>
      </c>
      <c r="C115" s="104">
        <f>'PLANTILLA V6'!C115</f>
        <v>1</v>
      </c>
      <c r="D115" s="95" t="str">
        <f>'PLANTILLA V6'!D115</f>
        <v>pza</v>
      </c>
      <c r="E115" s="104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98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21.5" x14ac:dyDescent="0.9">
      <c r="A116" s="103" t="str">
        <f>'PLANTILLA V6'!A116</f>
        <v>Ba</v>
      </c>
      <c r="B116" s="103" t="str">
        <f>'PLANTILLA V6'!B116</f>
        <v xml:space="preserve">Portapilas para 2 pilas en serie "AA" </v>
      </c>
      <c r="C116" s="104">
        <f>'PLANTILLA V6'!C116</f>
        <v>1</v>
      </c>
      <c r="D116" s="95" t="str">
        <f>'PLANTILLA V6'!D116</f>
        <v>pza</v>
      </c>
      <c r="E116" s="104">
        <v>0</v>
      </c>
      <c r="F116" s="95" t="b">
        <v>0</v>
      </c>
      <c r="G116" s="95" t="b">
        <v>0</v>
      </c>
      <c r="H116" s="95" t="b">
        <v>1</v>
      </c>
      <c r="I116" s="95" t="b">
        <v>0</v>
      </c>
      <c r="J116" s="98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21.5" x14ac:dyDescent="0.9">
      <c r="A117" s="103" t="str">
        <f>'PLANTILLA V6'!A117</f>
        <v>Ba</v>
      </c>
      <c r="B117" s="103" t="str">
        <f>'PLANTILLA V6'!B117</f>
        <v>Broche para pila de 9V</v>
      </c>
      <c r="C117" s="104">
        <f>'PLANTILLA V6'!C117</f>
        <v>1</v>
      </c>
      <c r="D117" s="95" t="str">
        <f>'PLANTILLA V6'!D117</f>
        <v>pza</v>
      </c>
      <c r="E117" s="104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98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21.5" x14ac:dyDescent="0.9">
      <c r="A118" s="103" t="str">
        <f>'PLANTILLA V6'!A118</f>
        <v>Ba</v>
      </c>
      <c r="B118" s="103" t="str">
        <f>'PLANTILLA V6'!B118</f>
        <v>Pila CR2032 tipo moneda</v>
      </c>
      <c r="C118" s="104">
        <f>'PLANTILLA V6'!C118</f>
        <v>1</v>
      </c>
      <c r="D118" s="95" t="str">
        <f>'PLANTILLA V6'!D118</f>
        <v>pza</v>
      </c>
      <c r="E118" s="104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98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21.5" x14ac:dyDescent="0.9">
      <c r="A119" s="20">
        <f>'PLANTILLA V6'!A119</f>
        <v>0</v>
      </c>
      <c r="B119" s="20">
        <f>'PLANTILLA V6'!B119</f>
        <v>0</v>
      </c>
      <c r="C119" s="104">
        <f>'PLANTILLA V6'!C119</f>
        <v>0</v>
      </c>
      <c r="D119" s="95">
        <f>'PLANTILLA V6'!D119</f>
        <v>0</v>
      </c>
      <c r="E119" s="104">
        <v>0</v>
      </c>
      <c r="F119" s="95" t="b">
        <v>0</v>
      </c>
      <c r="G119" s="95" t="b">
        <v>0</v>
      </c>
      <c r="H119" s="95" t="b">
        <v>0</v>
      </c>
      <c r="I119" s="95" t="b">
        <v>0</v>
      </c>
      <c r="J119" s="98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0">
        <f>'PLANTILLA V6'!A120</f>
        <v>0</v>
      </c>
      <c r="B120" s="20">
        <f>'PLANTILLA V6'!B120</f>
        <v>0</v>
      </c>
      <c r="C120" s="104">
        <f>'PLANTILLA V6'!C120</f>
        <v>0</v>
      </c>
      <c r="D120" s="95">
        <f>'PLANTILLA V6'!D120</f>
        <v>0</v>
      </c>
      <c r="E120" s="104">
        <v>0</v>
      </c>
      <c r="F120" s="95" t="b">
        <v>0</v>
      </c>
      <c r="G120" s="95" t="b">
        <v>0</v>
      </c>
      <c r="H120" s="95" t="b">
        <v>0</v>
      </c>
      <c r="I120" s="95" t="b">
        <v>0</v>
      </c>
      <c r="J120" s="98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0">
        <f>'PLANTILLA V6'!A121</f>
        <v>0</v>
      </c>
      <c r="B121" s="20">
        <f>'PLANTILLA V6'!B121</f>
        <v>0</v>
      </c>
      <c r="C121" s="104">
        <f>'PLANTILLA V6'!C121</f>
        <v>0</v>
      </c>
      <c r="D121" s="95">
        <f>'PLANTILLA V6'!D121</f>
        <v>0</v>
      </c>
      <c r="E121" s="104">
        <v>0</v>
      </c>
      <c r="F121" s="95" t="b">
        <v>0</v>
      </c>
      <c r="G121" s="95" t="b">
        <v>0</v>
      </c>
      <c r="H121" s="95" t="b">
        <v>0</v>
      </c>
      <c r="I121" s="95" t="b">
        <v>0</v>
      </c>
      <c r="J121" s="98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0">
        <f>'PLANTILLA V6'!A122</f>
        <v>0</v>
      </c>
      <c r="B122" s="20">
        <f>'PLANTILLA V6'!B122</f>
        <v>0</v>
      </c>
      <c r="C122" s="104">
        <f>'PLANTILLA V6'!C122</f>
        <v>0</v>
      </c>
      <c r="D122" s="95">
        <f>'PLANTILLA V6'!D122</f>
        <v>0</v>
      </c>
      <c r="E122" s="104">
        <v>0</v>
      </c>
      <c r="F122" s="95" t="b">
        <v>0</v>
      </c>
      <c r="G122" s="95" t="b">
        <v>0</v>
      </c>
      <c r="H122" s="95" t="b">
        <v>0</v>
      </c>
      <c r="I122" s="95" t="b">
        <v>0</v>
      </c>
      <c r="J122" s="98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0">
        <f>'PLANTILLA V6'!A123</f>
        <v>0</v>
      </c>
      <c r="B123" s="20">
        <f>'PLANTILLA V6'!B123</f>
        <v>0</v>
      </c>
      <c r="C123" s="104">
        <f>'PLANTILLA V6'!C123</f>
        <v>0</v>
      </c>
      <c r="D123" s="95">
        <f>'PLANTILLA V6'!D123</f>
        <v>0</v>
      </c>
      <c r="E123" s="104">
        <v>0</v>
      </c>
      <c r="F123" s="95" t="b">
        <v>0</v>
      </c>
      <c r="G123" s="95" t="b">
        <v>0</v>
      </c>
      <c r="H123" s="95" t="b">
        <v>0</v>
      </c>
      <c r="I123" s="95" t="b">
        <v>0</v>
      </c>
      <c r="J123" s="98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0">
        <f>'PLANTILLA V6'!A124</f>
        <v>0</v>
      </c>
      <c r="B124" s="20">
        <f>'PLANTILLA V6'!B124</f>
        <v>0</v>
      </c>
      <c r="C124" s="104">
        <f>'PLANTILLA V6'!C124</f>
        <v>0</v>
      </c>
      <c r="D124" s="95">
        <f>'PLANTILLA V6'!D124</f>
        <v>0</v>
      </c>
      <c r="E124" s="104">
        <v>0</v>
      </c>
      <c r="F124" s="95" t="b">
        <v>0</v>
      </c>
      <c r="G124" s="95" t="b">
        <v>0</v>
      </c>
      <c r="H124" s="95" t="b">
        <v>0</v>
      </c>
      <c r="I124" s="95" t="b">
        <v>0</v>
      </c>
      <c r="J124" s="98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0">
        <f>'PLANTILLA V6'!A125</f>
        <v>0</v>
      </c>
      <c r="B125" s="20">
        <f>'PLANTILLA V6'!B125</f>
        <v>0</v>
      </c>
      <c r="C125" s="104">
        <f>'PLANTILLA V6'!C125</f>
        <v>0</v>
      </c>
      <c r="D125" s="95">
        <f>'PLANTILLA V6'!D125</f>
        <v>0</v>
      </c>
      <c r="E125" s="104">
        <v>0</v>
      </c>
      <c r="F125" s="95" t="b">
        <v>0</v>
      </c>
      <c r="G125" s="95" t="b">
        <v>0</v>
      </c>
      <c r="H125" s="95" t="b">
        <v>0</v>
      </c>
      <c r="I125" s="95" t="b">
        <v>0</v>
      </c>
      <c r="J125" s="98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0">
        <f>'PLANTILLA V6'!A126</f>
        <v>0</v>
      </c>
      <c r="B126" s="20">
        <f>'PLANTILLA V6'!B126</f>
        <v>0</v>
      </c>
      <c r="C126" s="104">
        <f>'PLANTILLA V6'!C126</f>
        <v>0</v>
      </c>
      <c r="D126" s="95">
        <f>'PLANTILLA V6'!D126</f>
        <v>0</v>
      </c>
      <c r="E126" s="104">
        <v>0</v>
      </c>
      <c r="F126" s="95" t="b">
        <v>0</v>
      </c>
      <c r="G126" s="95" t="b">
        <v>0</v>
      </c>
      <c r="H126" s="95" t="b">
        <v>0</v>
      </c>
      <c r="I126" s="95" t="b">
        <v>0</v>
      </c>
      <c r="J126" s="98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0">
        <f>'PLANTILLA V6'!A127</f>
        <v>0</v>
      </c>
      <c r="B127" s="20">
        <f>'PLANTILLA V6'!B127</f>
        <v>0</v>
      </c>
      <c r="C127" s="104">
        <f>'PLANTILLA V6'!C127</f>
        <v>0</v>
      </c>
      <c r="D127" s="95">
        <f>'PLANTILLA V6'!D127</f>
        <v>0</v>
      </c>
      <c r="E127" s="104">
        <v>0</v>
      </c>
      <c r="F127" s="95" t="b">
        <v>0</v>
      </c>
      <c r="G127" s="95" t="b">
        <v>0</v>
      </c>
      <c r="H127" s="95" t="b">
        <v>0</v>
      </c>
      <c r="I127" s="95" t="b">
        <v>0</v>
      </c>
      <c r="J127" s="98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0">
        <f>'PLANTILLA V6'!A128</f>
        <v>0</v>
      </c>
      <c r="B128" s="20">
        <f>'PLANTILLA V6'!B128</f>
        <v>0</v>
      </c>
      <c r="C128" s="104">
        <f>'PLANTILLA V6'!C128</f>
        <v>0</v>
      </c>
      <c r="D128" s="95">
        <f>'PLANTILLA V6'!D128</f>
        <v>0</v>
      </c>
      <c r="E128" s="104">
        <v>0</v>
      </c>
      <c r="F128" s="95" t="b">
        <v>0</v>
      </c>
      <c r="G128" s="95" t="b">
        <v>0</v>
      </c>
      <c r="H128" s="95" t="b">
        <v>0</v>
      </c>
      <c r="I128" s="95" t="b">
        <v>0</v>
      </c>
      <c r="J128" s="98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0">
        <f>'PLANTILLA V6'!A129</f>
        <v>0</v>
      </c>
      <c r="B129" s="20">
        <f>'PLANTILLA V6'!B129</f>
        <v>0</v>
      </c>
      <c r="C129" s="104">
        <f>'PLANTILLA V6'!C129</f>
        <v>0</v>
      </c>
      <c r="D129" s="95">
        <f>'PLANTILLA V6'!D129</f>
        <v>0</v>
      </c>
      <c r="E129" s="104">
        <v>0</v>
      </c>
      <c r="F129" s="95" t="b">
        <v>0</v>
      </c>
      <c r="G129" s="95" t="b">
        <v>0</v>
      </c>
      <c r="H129" s="95" t="b">
        <v>0</v>
      </c>
      <c r="I129" s="95" t="b">
        <v>0</v>
      </c>
      <c r="J129" s="98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0">
        <f>'PLANTILLA V6'!A130</f>
        <v>0</v>
      </c>
      <c r="B130" s="20">
        <f>'PLANTILLA V6'!B130</f>
        <v>0</v>
      </c>
      <c r="C130" s="104">
        <f>'PLANTILLA V6'!C130</f>
        <v>0</v>
      </c>
      <c r="D130" s="95">
        <f>'PLANTILLA V6'!D130</f>
        <v>0</v>
      </c>
      <c r="E130" s="104">
        <v>0</v>
      </c>
      <c r="F130" s="95" t="b">
        <v>0</v>
      </c>
      <c r="G130" s="95" t="b">
        <v>0</v>
      </c>
      <c r="H130" s="95" t="b">
        <v>0</v>
      </c>
      <c r="I130" s="95" t="b">
        <v>0</v>
      </c>
      <c r="J130" s="98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0">
        <f>'PLANTILLA V6'!A131</f>
        <v>0</v>
      </c>
      <c r="B131" s="20">
        <f>'PLANTILLA V6'!B131</f>
        <v>0</v>
      </c>
      <c r="C131" s="104">
        <f>'PLANTILLA V6'!C131</f>
        <v>0</v>
      </c>
      <c r="D131" s="95">
        <f>'PLANTILLA V6'!D131</f>
        <v>0</v>
      </c>
      <c r="E131" s="104">
        <v>0</v>
      </c>
      <c r="F131" s="95" t="b">
        <v>0</v>
      </c>
      <c r="G131" s="95" t="b">
        <v>0</v>
      </c>
      <c r="H131" s="95" t="b">
        <v>0</v>
      </c>
      <c r="I131" s="95" t="b">
        <v>0</v>
      </c>
      <c r="J131" s="98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0">
        <f>'PLANTILLA V6'!A132</f>
        <v>0</v>
      </c>
      <c r="B132" s="20">
        <f>'PLANTILLA V6'!B132</f>
        <v>0</v>
      </c>
      <c r="C132" s="104">
        <f>'PLANTILLA V6'!C132</f>
        <v>0</v>
      </c>
      <c r="D132" s="95">
        <f>'PLANTILLA V6'!D132</f>
        <v>0</v>
      </c>
      <c r="E132" s="104">
        <v>0</v>
      </c>
      <c r="F132" s="95" t="b">
        <v>0</v>
      </c>
      <c r="G132" s="95" t="b">
        <v>0</v>
      </c>
      <c r="H132" s="95" t="b">
        <v>0</v>
      </c>
      <c r="I132" s="95" t="b">
        <v>0</v>
      </c>
      <c r="J132" s="98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0">
        <f>'PLANTILLA V6'!A133</f>
        <v>0</v>
      </c>
      <c r="B133" s="20">
        <f>'PLANTILLA V6'!B133</f>
        <v>0</v>
      </c>
      <c r="C133" s="104">
        <f>'PLANTILLA V6'!C133</f>
        <v>0</v>
      </c>
      <c r="D133" s="95">
        <f>'PLANTILLA V6'!D133</f>
        <v>0</v>
      </c>
      <c r="E133" s="104">
        <v>0</v>
      </c>
      <c r="F133" s="95" t="b">
        <v>0</v>
      </c>
      <c r="G133" s="95" t="b">
        <v>0</v>
      </c>
      <c r="H133" s="95" t="b">
        <v>0</v>
      </c>
      <c r="I133" s="95" t="b">
        <v>0</v>
      </c>
      <c r="J133" s="98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0">
        <f>'PLANTILLA V6'!A134</f>
        <v>0</v>
      </c>
      <c r="B134" s="20">
        <f>'PLANTILLA V6'!B134</f>
        <v>0</v>
      </c>
      <c r="C134" s="104">
        <f>'PLANTILLA V6'!C134</f>
        <v>0</v>
      </c>
      <c r="D134" s="95">
        <f>'PLANTILLA V6'!D134</f>
        <v>0</v>
      </c>
      <c r="E134" s="104">
        <v>0</v>
      </c>
      <c r="F134" s="95" t="b">
        <v>0</v>
      </c>
      <c r="G134" s="95" t="b">
        <v>0</v>
      </c>
      <c r="H134" s="95" t="b">
        <v>0</v>
      </c>
      <c r="I134" s="95" t="b">
        <v>0</v>
      </c>
      <c r="J134" s="98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0">
        <f>'PLANTILLA V6'!A135</f>
        <v>0</v>
      </c>
      <c r="B135" s="20">
        <f>'PLANTILLA V6'!B135</f>
        <v>0</v>
      </c>
      <c r="C135" s="104">
        <f>'PLANTILLA V6'!C135</f>
        <v>0</v>
      </c>
      <c r="D135" s="95">
        <f>'PLANTILLA V6'!D135</f>
        <v>0</v>
      </c>
      <c r="E135" s="104">
        <v>0</v>
      </c>
      <c r="F135" s="95" t="b">
        <v>0</v>
      </c>
      <c r="G135" s="95" t="b">
        <v>0</v>
      </c>
      <c r="H135" s="95" t="b">
        <v>0</v>
      </c>
      <c r="I135" s="95" t="b">
        <v>0</v>
      </c>
      <c r="J135" s="98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0">
        <f>'PLANTILLA V6'!A136</f>
        <v>0</v>
      </c>
      <c r="B136" s="20">
        <f>'PLANTILLA V6'!B136</f>
        <v>0</v>
      </c>
      <c r="C136" s="104">
        <f>'PLANTILLA V6'!C136</f>
        <v>0</v>
      </c>
      <c r="D136" s="95">
        <f>'PLANTILLA V6'!D136</f>
        <v>0</v>
      </c>
      <c r="E136" s="104">
        <v>0</v>
      </c>
      <c r="F136" s="95" t="b">
        <v>0</v>
      </c>
      <c r="G136" s="95" t="b">
        <v>0</v>
      </c>
      <c r="H136" s="95" t="b">
        <v>0</v>
      </c>
      <c r="I136" s="95" t="b">
        <v>0</v>
      </c>
      <c r="J136" s="98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0">
        <f>'PLANTILLA V6'!A137</f>
        <v>0</v>
      </c>
      <c r="B137" s="20">
        <f>'PLANTILLA V6'!B137</f>
        <v>0</v>
      </c>
      <c r="C137" s="104">
        <f>'PLANTILLA V6'!C137</f>
        <v>0</v>
      </c>
      <c r="D137" s="95">
        <f>'PLANTILLA V6'!D137</f>
        <v>0</v>
      </c>
      <c r="E137" s="104">
        <v>0</v>
      </c>
      <c r="F137" s="95" t="b">
        <v>0</v>
      </c>
      <c r="G137" s="95" t="b">
        <v>0</v>
      </c>
      <c r="H137" s="95" t="b">
        <v>0</v>
      </c>
      <c r="I137" s="95" t="b">
        <v>0</v>
      </c>
      <c r="J137" s="98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0">
        <f>'PLANTILLA V6'!A138</f>
        <v>0</v>
      </c>
      <c r="B138" s="20">
        <f>'PLANTILLA V6'!B138</f>
        <v>0</v>
      </c>
      <c r="C138" s="104">
        <f>'PLANTILLA V6'!C138</f>
        <v>0</v>
      </c>
      <c r="D138" s="95">
        <f>'PLANTILLA V6'!D138</f>
        <v>0</v>
      </c>
      <c r="E138" s="104">
        <v>0</v>
      </c>
      <c r="F138" s="95" t="b">
        <v>0</v>
      </c>
      <c r="G138" s="95" t="b">
        <v>0</v>
      </c>
      <c r="H138" s="95" t="b">
        <v>0</v>
      </c>
      <c r="I138" s="95" t="b">
        <v>0</v>
      </c>
      <c r="J138" s="98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95" t="str">
        <f>'PLANTILLA V6'!A139</f>
        <v>Seguridad y Orden</v>
      </c>
      <c r="B139" s="167"/>
      <c r="C139" s="104"/>
      <c r="D139" s="95"/>
      <c r="E139" s="104"/>
      <c r="F139" s="101"/>
      <c r="G139" s="101"/>
      <c r="H139" s="101"/>
      <c r="I139" s="101"/>
      <c r="J139" s="102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21.5" x14ac:dyDescent="0.9">
      <c r="A140" s="51" t="str">
        <f>'PLANTILLA V6'!A140</f>
        <v>So</v>
      </c>
      <c r="B140" s="51" t="str">
        <f>'PLANTILLA V6'!B140</f>
        <v>Cubrebocas industrial N95 o similar</v>
      </c>
      <c r="C140" s="22">
        <f>'PLANTILLA V6'!C140</f>
        <v>1</v>
      </c>
      <c r="D140" s="54" t="str">
        <f>'PLANTILLA V6'!D140</f>
        <v>pza</v>
      </c>
      <c r="E140" s="22">
        <v>1</v>
      </c>
      <c r="F140" s="54" t="b">
        <v>1</v>
      </c>
      <c r="G140" s="54" t="b">
        <v>0</v>
      </c>
      <c r="H140" s="54" t="b">
        <v>0</v>
      </c>
      <c r="I140" s="54" t="b">
        <v>0</v>
      </c>
      <c r="J140" s="98" cm="1">
        <f t="array" ref="J140">_xlfn.IFS(LEN(A140)&gt;2,A141,SUM(E140:I140)=0,0,F140,$F$7*F140*E140,G140,$G$7*G140*E140,AND(H140,A140="Co"),$H$7*H140*E140,AND(H140,A140="Re"),$H$7*H140*E140,H140,$J$7*H140*E140,I140,$I$7*I140*E140)</f>
        <v>50</v>
      </c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21.5" x14ac:dyDescent="0.9">
      <c r="A141" s="51" t="str">
        <f>'PLANTILLA V6'!A141</f>
        <v>So</v>
      </c>
      <c r="B141" s="51" t="str">
        <f>'PLANTILLA V6'!B141</f>
        <v>Lentes de seguridad</v>
      </c>
      <c r="C141" s="22">
        <f>'PLANTILLA V6'!C141</f>
        <v>1</v>
      </c>
      <c r="D141" s="54" t="str">
        <f>'PLANTILLA V6'!D141</f>
        <v>pza</v>
      </c>
      <c r="E141" s="22">
        <v>1</v>
      </c>
      <c r="F141" s="54" t="b">
        <v>0</v>
      </c>
      <c r="G141" s="54" t="b">
        <v>0</v>
      </c>
      <c r="H141" s="54" t="b">
        <v>1</v>
      </c>
      <c r="I141" s="54" t="b">
        <v>0</v>
      </c>
      <c r="J141" s="98" cm="1">
        <f t="array" ref="J141">_xlfn.IFS(LEN(A141)&gt;2,A142,SUM(E141:I141)=0,0,F141,$F$7*F141*E141,G141,$G$7*G141*E141,AND(H141,A141="Co"),$H$7*H141*E141,AND(H141,A141="Re"),$H$7*H141*E141,H141,$J$7*H141*E141,I141,$I$7*I141*E141)</f>
        <v>5</v>
      </c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21.5" x14ac:dyDescent="0.9">
      <c r="A142" s="51" t="str">
        <f>'PLANTILLA V6'!A142</f>
        <v>So</v>
      </c>
      <c r="B142" s="51" t="str">
        <f>'PLANTILLA V6'!B142</f>
        <v>Guantes de seguridad</v>
      </c>
      <c r="C142" s="22">
        <f>'PLANTILLA V6'!C142</f>
        <v>1</v>
      </c>
      <c r="D142" s="54" t="str">
        <f>'PLANTILLA V6'!D142</f>
        <v>pza</v>
      </c>
      <c r="E142" s="22">
        <v>1</v>
      </c>
      <c r="F142" s="54" t="b">
        <v>0</v>
      </c>
      <c r="G142" s="54" t="b">
        <v>0</v>
      </c>
      <c r="H142" s="54" t="b">
        <v>1</v>
      </c>
      <c r="I142" s="54" t="b">
        <v>0</v>
      </c>
      <c r="J142" s="98" cm="1">
        <f t="array" ref="J142">_xlfn.IFS(LEN(A142)&gt;2,A143,SUM(E142:I142)=0,0,F142,$F$7*F142*E142,G142,$G$7*G142*E142,AND(H142,A142="Co"),$H$7*H142*E142,AND(H142,A142="Re"),$H$7*H142*E142,H142,$J$7*H142*E142,I142,$I$7*I142*E142)</f>
        <v>5</v>
      </c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37.5" x14ac:dyDescent="0.9">
      <c r="A143" s="51" t="str">
        <f>'PLANTILLA V6'!A143</f>
        <v>So</v>
      </c>
      <c r="B143" s="81" t="str">
        <f>'PLANTILLA V6'!B143</f>
        <v>Botiquín de primeros auxilios (caja con algodón, alcohol, gasas, antiséptico, agua oxigenada, vendas)</v>
      </c>
      <c r="C143" s="22">
        <f>'PLANTILLA V6'!C143</f>
        <v>1</v>
      </c>
      <c r="D143" s="54" t="str">
        <f>'PLANTILLA V6'!D143</f>
        <v>pza</v>
      </c>
      <c r="E143" s="22">
        <v>1</v>
      </c>
      <c r="F143" s="54" t="b">
        <v>0</v>
      </c>
      <c r="G143" s="54" t="b">
        <v>0</v>
      </c>
      <c r="H143" s="54" t="b">
        <v>0</v>
      </c>
      <c r="I143" s="54" t="b">
        <v>1</v>
      </c>
      <c r="J143" s="98" cm="1">
        <f t="array" ref="J143">_xlfn.IFS(LEN(A143)&gt;2,A144,SUM(E143:I143)=0,0,F143,$F$7*F143*E143,G143,$G$7*G143*E143,AND(H143,A143="Co"),$H$7*H143*E143,AND(H143,A143="Re"),$H$7*H143*E143,H143,$J$7*H143*E143,I143,$I$7*I143*E143)</f>
        <v>1</v>
      </c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21.5" x14ac:dyDescent="0.9">
      <c r="A144" s="51" t="str">
        <f>'PLANTILLA V6'!A144</f>
        <v>So</v>
      </c>
      <c r="B144" s="51" t="str">
        <f>'PLANTILLA V6'!B144</f>
        <v>Trapo de limpieza/franela</v>
      </c>
      <c r="C144" s="22">
        <f>'PLANTILLA V6'!C144</f>
        <v>1</v>
      </c>
      <c r="D144" s="54" t="str">
        <f>'PLANTILLA V6'!D144</f>
        <v>pza</v>
      </c>
      <c r="E144" s="22">
        <v>1</v>
      </c>
      <c r="F144" s="54" t="b">
        <v>0</v>
      </c>
      <c r="G144" s="54" t="b">
        <v>0</v>
      </c>
      <c r="H144" s="54" t="b">
        <v>1</v>
      </c>
      <c r="I144" s="54" t="b">
        <v>0</v>
      </c>
      <c r="J144" s="98" cm="1">
        <f t="array" ref="J144">_xlfn.IFS(LEN(A144)&gt;2,A145,SUM(E144:I144)=0,0,F144,$F$7*F144*E144,G144,$G$7*G144*E144,AND(H144,A144="Co"),$H$7*H144*E144,AND(H144,A144="Re"),$H$7*H144*E144,H144,$J$7*H144*E144,I144,$I$7*I144*E144)</f>
        <v>5</v>
      </c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21.5" x14ac:dyDescent="0.9">
      <c r="A145" s="103">
        <f>'PLANTILLA V6'!A145</f>
        <v>0</v>
      </c>
      <c r="B145" s="95">
        <f>'PLANTILLA V6'!B145</f>
        <v>0</v>
      </c>
      <c r="C145" s="104">
        <f>'PLANTILLA V6'!C145</f>
        <v>1</v>
      </c>
      <c r="D145" s="95" t="str">
        <f>'PLANTILLA V6'!D145</f>
        <v>pza</v>
      </c>
      <c r="E145" s="104">
        <v>0</v>
      </c>
      <c r="F145" s="95" t="b">
        <v>0</v>
      </c>
      <c r="G145" s="95" t="b">
        <v>0</v>
      </c>
      <c r="H145" s="95" t="b">
        <v>0</v>
      </c>
      <c r="I145" s="95" t="b">
        <v>0</v>
      </c>
      <c r="J145" s="98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21.5" x14ac:dyDescent="0.9">
      <c r="A146" s="103">
        <f>'PLANTILLA V6'!A146</f>
        <v>0</v>
      </c>
      <c r="B146" s="95">
        <f>'PLANTILLA V6'!B146</f>
        <v>0</v>
      </c>
      <c r="C146" s="104">
        <f>'PLANTILLA V6'!C146</f>
        <v>1</v>
      </c>
      <c r="D146" s="95" t="str">
        <f>'PLANTILLA V6'!D146</f>
        <v>pza</v>
      </c>
      <c r="E146" s="104">
        <v>0</v>
      </c>
      <c r="F146" s="95" t="b">
        <v>0</v>
      </c>
      <c r="G146" s="95" t="b">
        <v>0</v>
      </c>
      <c r="H146" s="95" t="b">
        <v>0</v>
      </c>
      <c r="I146" s="95" t="b">
        <v>0</v>
      </c>
      <c r="J146" s="98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21.5" x14ac:dyDescent="0.9">
      <c r="A147" s="103">
        <f>'PLANTILLA V6'!A147</f>
        <v>0</v>
      </c>
      <c r="B147" s="95">
        <f>'PLANTILLA V6'!B147</f>
        <v>0</v>
      </c>
      <c r="C147" s="104">
        <f>'PLANTILLA V6'!C147</f>
        <v>1</v>
      </c>
      <c r="D147" s="95" t="str">
        <f>'PLANTILLA V6'!D147</f>
        <v>pza</v>
      </c>
      <c r="E147" s="104">
        <v>0</v>
      </c>
      <c r="F147" s="95" t="b">
        <v>0</v>
      </c>
      <c r="G147" s="95" t="b">
        <v>0</v>
      </c>
      <c r="H147" s="95" t="b">
        <v>0</v>
      </c>
      <c r="I147" s="95" t="b">
        <v>0</v>
      </c>
      <c r="J147" s="98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21.5" x14ac:dyDescent="0.9">
      <c r="A148" s="103">
        <f>'PLANTILLA V6'!A148</f>
        <v>0</v>
      </c>
      <c r="B148" s="95">
        <f>'PLANTILLA V6'!B148</f>
        <v>0</v>
      </c>
      <c r="C148" s="104">
        <f>'PLANTILLA V6'!C148</f>
        <v>1</v>
      </c>
      <c r="D148" s="95" t="str">
        <f>'PLANTILLA V6'!D148</f>
        <v>pza</v>
      </c>
      <c r="E148" s="104">
        <v>0</v>
      </c>
      <c r="F148" s="95" t="b">
        <v>0</v>
      </c>
      <c r="G148" s="95" t="b">
        <v>0</v>
      </c>
      <c r="H148" s="95" t="b">
        <v>0</v>
      </c>
      <c r="I148" s="95" t="b">
        <v>0</v>
      </c>
      <c r="J148" s="98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21.5" x14ac:dyDescent="0.9">
      <c r="A149" s="103">
        <f>'PLANTILLA V6'!A149</f>
        <v>0</v>
      </c>
      <c r="B149" s="95">
        <f>'PLANTILLA V6'!B149</f>
        <v>0</v>
      </c>
      <c r="C149" s="104">
        <f>'PLANTILLA V6'!C149</f>
        <v>1</v>
      </c>
      <c r="D149" s="95" t="str">
        <f>'PLANTILLA V6'!D149</f>
        <v>pza</v>
      </c>
      <c r="E149" s="104">
        <v>0</v>
      </c>
      <c r="F149" s="95" t="b">
        <v>0</v>
      </c>
      <c r="G149" s="95" t="b">
        <v>0</v>
      </c>
      <c r="H149" s="95" t="b">
        <v>0</v>
      </c>
      <c r="I149" s="95" t="b">
        <v>0</v>
      </c>
      <c r="J149" s="98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21.5" x14ac:dyDescent="0.9">
      <c r="A150" s="103">
        <f>'PLANTILLA V6'!A150</f>
        <v>0</v>
      </c>
      <c r="B150" s="95">
        <f>'PLANTILLA V6'!B150</f>
        <v>0</v>
      </c>
      <c r="C150" s="104">
        <f>'PLANTILLA V6'!C150</f>
        <v>1</v>
      </c>
      <c r="D150" s="95" t="str">
        <f>'PLANTILLA V6'!D150</f>
        <v>pza</v>
      </c>
      <c r="E150" s="104">
        <v>0</v>
      </c>
      <c r="F150" s="95" t="b">
        <v>0</v>
      </c>
      <c r="G150" s="95" t="b">
        <v>0</v>
      </c>
      <c r="H150" s="95" t="b">
        <v>0</v>
      </c>
      <c r="I150" s="95" t="b">
        <v>0</v>
      </c>
      <c r="J150" s="98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21.5" x14ac:dyDescent="0.9">
      <c r="A151" s="103">
        <f>'PLANTILLA V6'!A151</f>
        <v>0</v>
      </c>
      <c r="B151" s="95">
        <f>'PLANTILLA V6'!B151</f>
        <v>0</v>
      </c>
      <c r="C151" s="104">
        <f>'PLANTILLA V6'!C151</f>
        <v>1</v>
      </c>
      <c r="D151" s="95" t="str">
        <f>'PLANTILLA V6'!D151</f>
        <v>pza</v>
      </c>
      <c r="E151" s="104">
        <v>0</v>
      </c>
      <c r="F151" s="95" t="b">
        <v>0</v>
      </c>
      <c r="G151" s="95" t="b">
        <v>0</v>
      </c>
      <c r="H151" s="95" t="b">
        <v>0</v>
      </c>
      <c r="I151" s="95" t="b">
        <v>0</v>
      </c>
      <c r="J151" s="98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21.5" x14ac:dyDescent="0.9">
      <c r="A152" s="103">
        <f>'PLANTILLA V6'!A152</f>
        <v>0</v>
      </c>
      <c r="B152" s="95">
        <f>'PLANTILLA V6'!B152</f>
        <v>0</v>
      </c>
      <c r="C152" s="104">
        <f>'PLANTILLA V6'!C152</f>
        <v>1</v>
      </c>
      <c r="D152" s="95" t="str">
        <f>'PLANTILLA V6'!D152</f>
        <v>pza</v>
      </c>
      <c r="E152" s="104">
        <v>0</v>
      </c>
      <c r="F152" s="95" t="b">
        <v>0</v>
      </c>
      <c r="G152" s="95" t="b">
        <v>0</v>
      </c>
      <c r="H152" s="95" t="b">
        <v>0</v>
      </c>
      <c r="I152" s="95" t="b">
        <v>0</v>
      </c>
      <c r="J152" s="98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21.5" x14ac:dyDescent="0.9">
      <c r="A153" s="103">
        <f>'PLANTILLA V6'!A153</f>
        <v>0</v>
      </c>
      <c r="B153" s="95">
        <f>'PLANTILLA V6'!B153</f>
        <v>0</v>
      </c>
      <c r="C153" s="104">
        <f>'PLANTILLA V6'!C153</f>
        <v>1</v>
      </c>
      <c r="D153" s="95" t="str">
        <f>'PLANTILLA V6'!D153</f>
        <v>pza</v>
      </c>
      <c r="E153" s="104">
        <v>0</v>
      </c>
      <c r="F153" s="95" t="b">
        <v>0</v>
      </c>
      <c r="G153" s="95" t="b">
        <v>0</v>
      </c>
      <c r="H153" s="95" t="b">
        <v>0</v>
      </c>
      <c r="I153" s="95" t="b">
        <v>0</v>
      </c>
      <c r="J153" s="98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21.5" x14ac:dyDescent="0.9">
      <c r="A154" s="103">
        <f>'PLANTILLA V6'!A154</f>
        <v>0</v>
      </c>
      <c r="B154" s="95">
        <f>'PLANTILLA V6'!B154</f>
        <v>0</v>
      </c>
      <c r="C154" s="104">
        <f>'PLANTILLA V6'!C154</f>
        <v>1</v>
      </c>
      <c r="D154" s="95" t="str">
        <f>'PLANTILLA V6'!D154</f>
        <v>pza</v>
      </c>
      <c r="E154" s="104">
        <v>0</v>
      </c>
      <c r="F154" s="95" t="b">
        <v>0</v>
      </c>
      <c r="G154" s="95" t="b">
        <v>0</v>
      </c>
      <c r="H154" s="95" t="b">
        <v>0</v>
      </c>
      <c r="I154" s="95" t="b">
        <v>0</v>
      </c>
      <c r="J154" s="98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21.5" x14ac:dyDescent="0.9">
      <c r="A155" s="103">
        <f>'PLANTILLA V6'!A155</f>
        <v>0</v>
      </c>
      <c r="B155" s="95">
        <f>'PLANTILLA V6'!B155</f>
        <v>0</v>
      </c>
      <c r="C155" s="104">
        <f>'PLANTILLA V6'!C155</f>
        <v>1</v>
      </c>
      <c r="D155" s="95" t="str">
        <f>'PLANTILLA V6'!D155</f>
        <v>pza</v>
      </c>
      <c r="E155" s="104">
        <v>0</v>
      </c>
      <c r="F155" s="95" t="b">
        <v>0</v>
      </c>
      <c r="G155" s="95" t="b">
        <v>0</v>
      </c>
      <c r="H155" s="95" t="b">
        <v>0</v>
      </c>
      <c r="I155" s="95" t="b">
        <v>0</v>
      </c>
      <c r="J155" s="98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21.5" x14ac:dyDescent="0.9">
      <c r="A156" s="103">
        <f>'PLANTILLA V6'!A156</f>
        <v>0</v>
      </c>
      <c r="B156" s="95">
        <f>'PLANTILLA V6'!B156</f>
        <v>0</v>
      </c>
      <c r="C156" s="104">
        <f>'PLANTILLA V6'!C156</f>
        <v>1</v>
      </c>
      <c r="D156" s="95" t="str">
        <f>'PLANTILLA V6'!D156</f>
        <v>pza</v>
      </c>
      <c r="E156" s="104">
        <v>0</v>
      </c>
      <c r="F156" s="95" t="b">
        <v>0</v>
      </c>
      <c r="G156" s="95" t="b">
        <v>0</v>
      </c>
      <c r="H156" s="95" t="b">
        <v>0</v>
      </c>
      <c r="I156" s="95" t="b">
        <v>0</v>
      </c>
      <c r="J156" s="98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21.5" x14ac:dyDescent="0.9">
      <c r="A157" s="103">
        <f>'PLANTILLA V6'!A157</f>
        <v>0</v>
      </c>
      <c r="B157" s="95">
        <f>'PLANTILLA V6'!B157</f>
        <v>0</v>
      </c>
      <c r="C157" s="104">
        <f>'PLANTILLA V6'!C157</f>
        <v>1</v>
      </c>
      <c r="D157" s="95" t="str">
        <f>'PLANTILLA V6'!D157</f>
        <v>pza</v>
      </c>
      <c r="E157" s="104">
        <v>0</v>
      </c>
      <c r="F157" s="95" t="b">
        <v>0</v>
      </c>
      <c r="G157" s="95" t="b">
        <v>0</v>
      </c>
      <c r="H157" s="95" t="b">
        <v>0</v>
      </c>
      <c r="I157" s="95" t="b">
        <v>0</v>
      </c>
      <c r="J157" s="98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21.5" x14ac:dyDescent="0.9">
      <c r="A158" s="103">
        <f>'PLANTILLA V6'!A158</f>
        <v>0</v>
      </c>
      <c r="B158" s="95">
        <f>'PLANTILLA V6'!B158</f>
        <v>0</v>
      </c>
      <c r="C158" s="104">
        <f>'PLANTILLA V6'!C158</f>
        <v>1</v>
      </c>
      <c r="D158" s="95" t="str">
        <f>'PLANTILLA V6'!D158</f>
        <v>pza</v>
      </c>
      <c r="E158" s="104">
        <v>0</v>
      </c>
      <c r="F158" s="95" t="b">
        <v>0</v>
      </c>
      <c r="G158" s="95" t="b">
        <v>0</v>
      </c>
      <c r="H158" s="95" t="b">
        <v>0</v>
      </c>
      <c r="I158" s="95" t="b">
        <v>0</v>
      </c>
      <c r="J158" s="98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21.5" x14ac:dyDescent="0.9">
      <c r="A159" s="103">
        <f>'PLANTILLA V6'!A159</f>
        <v>0</v>
      </c>
      <c r="B159" s="95">
        <f>'PLANTILLA V6'!B159</f>
        <v>0</v>
      </c>
      <c r="C159" s="104">
        <f>'PLANTILLA V6'!C159</f>
        <v>1</v>
      </c>
      <c r="D159" s="95" t="str">
        <f>'PLANTILLA V6'!D159</f>
        <v>pza</v>
      </c>
      <c r="E159" s="104">
        <v>0</v>
      </c>
      <c r="F159" s="95" t="b">
        <v>0</v>
      </c>
      <c r="G159" s="95" t="b">
        <v>0</v>
      </c>
      <c r="H159" s="95" t="b">
        <v>0</v>
      </c>
      <c r="I159" s="95" t="b">
        <v>0</v>
      </c>
      <c r="J159" s="98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21.5" x14ac:dyDescent="0.9">
      <c r="A160" s="103">
        <f>'PLANTILLA V6'!A160</f>
        <v>0</v>
      </c>
      <c r="B160" s="95">
        <f>'PLANTILLA V6'!B160</f>
        <v>0</v>
      </c>
      <c r="C160" s="104">
        <f>'PLANTILLA V6'!C160</f>
        <v>1</v>
      </c>
      <c r="D160" s="95" t="str">
        <f>'PLANTILLA V6'!D160</f>
        <v>pza</v>
      </c>
      <c r="E160" s="104">
        <v>0</v>
      </c>
      <c r="F160" s="95" t="b">
        <v>0</v>
      </c>
      <c r="G160" s="95" t="b">
        <v>0</v>
      </c>
      <c r="H160" s="95" t="b">
        <v>0</v>
      </c>
      <c r="I160" s="95" t="b">
        <v>0</v>
      </c>
      <c r="J160" s="98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21.5" x14ac:dyDescent="0.9">
      <c r="A161" s="195" t="str">
        <f>'PLANTILLA V6'!A161</f>
        <v>Estuche Individual</v>
      </c>
      <c r="B161" s="167"/>
      <c r="C161" s="104"/>
      <c r="D161" s="95"/>
      <c r="E161" s="104"/>
      <c r="F161" s="101"/>
      <c r="G161" s="101"/>
      <c r="H161" s="101"/>
      <c r="I161" s="101"/>
      <c r="J161" s="102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1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21.5" x14ac:dyDescent="0.9">
      <c r="A162" s="103" t="str">
        <f>'PLANTILLA V6'!A162</f>
        <v>In</v>
      </c>
      <c r="B162" s="103" t="str">
        <f>'PLANTILLA V6'!B162</f>
        <v>Lápiz</v>
      </c>
      <c r="C162" s="104">
        <f>'PLANTILLA V6'!C162</f>
        <v>1</v>
      </c>
      <c r="D162" s="95" t="str">
        <f>'PLANTILLA V6'!D162</f>
        <v>pza</v>
      </c>
      <c r="E162" s="104">
        <v>0</v>
      </c>
      <c r="F162" s="95" t="b">
        <v>1</v>
      </c>
      <c r="G162" s="95" t="b">
        <v>0</v>
      </c>
      <c r="H162" s="95" t="b">
        <v>0</v>
      </c>
      <c r="I162" s="95" t="b">
        <v>0</v>
      </c>
      <c r="J162" s="98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21.5" x14ac:dyDescent="0.9">
      <c r="A163" s="103" t="str">
        <f>'PLANTILLA V6'!A163</f>
        <v>In</v>
      </c>
      <c r="B163" s="103" t="str">
        <f>'PLANTILLA V6'!B163</f>
        <v>Goma</v>
      </c>
      <c r="C163" s="104">
        <f>'PLANTILLA V6'!C163</f>
        <v>1</v>
      </c>
      <c r="D163" s="95" t="str">
        <f>'PLANTILLA V6'!D163</f>
        <v>pza</v>
      </c>
      <c r="E163" s="104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98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21.5" x14ac:dyDescent="0.9">
      <c r="A164" s="103" t="str">
        <f>'PLANTILLA V6'!A164</f>
        <v>In</v>
      </c>
      <c r="B164" s="103" t="str">
        <f>'PLANTILLA V6'!B164</f>
        <v>Sacapuntas</v>
      </c>
      <c r="C164" s="104">
        <f>'PLANTILLA V6'!C164</f>
        <v>1</v>
      </c>
      <c r="D164" s="95" t="str">
        <f>'PLANTILLA V6'!D164</f>
        <v>pza</v>
      </c>
      <c r="E164" s="104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98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21.5" x14ac:dyDescent="0.9">
      <c r="A165" s="103" t="str">
        <f>'PLANTILLA V6'!A165</f>
        <v>In</v>
      </c>
      <c r="B165" s="103" t="str">
        <f>'PLANTILLA V6'!B165</f>
        <v>Bolígrafo</v>
      </c>
      <c r="C165" s="104">
        <f>'PLANTILLA V6'!C165</f>
        <v>1</v>
      </c>
      <c r="D165" s="95" t="str">
        <f>'PLANTILLA V6'!D165</f>
        <v>pza</v>
      </c>
      <c r="E165" s="104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98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21.5" x14ac:dyDescent="0.9">
      <c r="A166" s="51" t="str">
        <f>'PLANTILLA V6'!A166</f>
        <v>In</v>
      </c>
      <c r="B166" s="51" t="str">
        <f>'PLANTILLA V6'!B166</f>
        <v>Tijeras</v>
      </c>
      <c r="C166" s="22">
        <f>'PLANTILLA V6'!C166</f>
        <v>1</v>
      </c>
      <c r="D166" s="54" t="str">
        <f>'PLANTILLA V6'!D166</f>
        <v>pza</v>
      </c>
      <c r="E166" s="22">
        <v>1</v>
      </c>
      <c r="F166" s="54" t="b">
        <v>0</v>
      </c>
      <c r="G166" s="54" t="b">
        <v>0</v>
      </c>
      <c r="H166" s="54" t="b">
        <v>1</v>
      </c>
      <c r="I166" s="54" t="b">
        <v>0</v>
      </c>
      <c r="J166" s="98" cm="1">
        <f t="array" ref="J166">_xlfn.IFS(LEN(A166)&gt;2,A167,SUM(E166:I166)=0,0,F166,$F$7*F166*E166,G166,$G$7*G166*E166,AND(H166,A166="Co"),$H$7*H166*E166,AND(H166,A166="Re"),$H$7*H166*E166,H166,$J$7*H166*E166,I166,$I$7*I166*E166)</f>
        <v>5</v>
      </c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21.5" x14ac:dyDescent="0.9">
      <c r="A167" s="103" t="str">
        <f>'PLANTILLA V6'!A167</f>
        <v>In</v>
      </c>
      <c r="B167" s="103" t="str">
        <f>'PLANTILLA V6'!B167</f>
        <v>Pegamento en barra (Pritt) de 8 g</v>
      </c>
      <c r="C167" s="104">
        <f>'PLANTILLA V6'!C167</f>
        <v>1</v>
      </c>
      <c r="D167" s="95" t="str">
        <f>'PLANTILLA V6'!D167</f>
        <v>pza</v>
      </c>
      <c r="E167" s="104">
        <v>0</v>
      </c>
      <c r="F167" s="95" t="b">
        <v>1</v>
      </c>
      <c r="G167" s="95" t="b">
        <v>0</v>
      </c>
      <c r="H167" s="95" t="b">
        <v>0</v>
      </c>
      <c r="I167" s="95" t="b">
        <v>0</v>
      </c>
      <c r="J167" s="98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21.5" x14ac:dyDescent="0.9">
      <c r="A168" s="103" t="str">
        <f>'PLANTILLA V6'!A168</f>
        <v>In</v>
      </c>
      <c r="B168" s="103" t="str">
        <f>'PLANTILLA V6'!B168</f>
        <v>Caja de 12 colores de madera</v>
      </c>
      <c r="C168" s="104">
        <f>'PLANTILLA V6'!C168</f>
        <v>1</v>
      </c>
      <c r="D168" s="95" t="str">
        <f>'PLANTILLA V6'!D168</f>
        <v>caja</v>
      </c>
      <c r="E168" s="104">
        <v>0</v>
      </c>
      <c r="F168" s="95" t="b">
        <v>1</v>
      </c>
      <c r="G168" s="95" t="b">
        <v>0</v>
      </c>
      <c r="H168" s="95" t="b">
        <v>0</v>
      </c>
      <c r="I168" s="95" t="b">
        <v>0</v>
      </c>
      <c r="J168" s="98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21.5" x14ac:dyDescent="0.9">
      <c r="A169" s="103" t="str">
        <f>'PLANTILLA V6'!A169</f>
        <v>In</v>
      </c>
      <c r="B169" s="103" t="str">
        <f>'PLANTILLA V6'!B169</f>
        <v>Plumón marcador permanente punto fino (Sharpie)</v>
      </c>
      <c r="C169" s="104">
        <f>'PLANTILLA V6'!C169</f>
        <v>1</v>
      </c>
      <c r="D169" s="95" t="str">
        <f>'PLANTILLA V6'!D169</f>
        <v>pza</v>
      </c>
      <c r="E169" s="104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98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21.5" x14ac:dyDescent="0.9">
      <c r="A170" s="103" t="str">
        <f>'PLANTILLA V6'!A170</f>
        <v>In</v>
      </c>
      <c r="B170" s="103" t="str">
        <f>'PLANTILLA V6'!B170</f>
        <v xml:space="preserve">Juego de geometría (regla, escuadra 45°,  escuadra 60°, 1 compás, transportador) </v>
      </c>
      <c r="C170" s="104">
        <f>'PLANTILLA V6'!C170</f>
        <v>1</v>
      </c>
      <c r="D170" s="95" t="str">
        <f>'PLANTILLA V6'!D170</f>
        <v>juego</v>
      </c>
      <c r="E170" s="104">
        <v>0</v>
      </c>
      <c r="F170" s="95" t="b">
        <v>1</v>
      </c>
      <c r="G170" s="95" t="b">
        <v>0</v>
      </c>
      <c r="H170" s="95" t="b">
        <v>0</v>
      </c>
      <c r="I170" s="95" t="b">
        <v>0</v>
      </c>
      <c r="J170" s="98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21.5" x14ac:dyDescent="0.9">
      <c r="A171" s="103" t="str">
        <f>'PLANTILLA V6'!A171</f>
        <v>In</v>
      </c>
      <c r="B171" s="103" t="str">
        <f>'PLANTILLA V6'!B171</f>
        <v xml:space="preserve">Paquete de plumones de color </v>
      </c>
      <c r="C171" s="104">
        <f>'PLANTILLA V6'!C171</f>
        <v>1</v>
      </c>
      <c r="D171" s="95" t="str">
        <f>'PLANTILLA V6'!D171</f>
        <v>pza</v>
      </c>
      <c r="E171" s="104">
        <v>0</v>
      </c>
      <c r="F171" s="95" t="b">
        <v>0</v>
      </c>
      <c r="G171" s="95" t="b">
        <v>0</v>
      </c>
      <c r="H171" s="95" t="b">
        <v>0</v>
      </c>
      <c r="I171" s="95" t="b">
        <v>0</v>
      </c>
      <c r="J171" s="98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1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21.5" x14ac:dyDescent="0.9">
      <c r="A172" s="103" t="str">
        <f>'PLANTILLA V6'!A172</f>
        <v>In</v>
      </c>
      <c r="B172" s="103">
        <f>'PLANTILLA V6'!B172</f>
        <v>0</v>
      </c>
      <c r="C172" s="104">
        <f>'PLANTILLA V6'!C172</f>
        <v>1</v>
      </c>
      <c r="D172" s="95" t="str">
        <f>'PLANTILLA V6'!D172</f>
        <v>pza</v>
      </c>
      <c r="E172" s="104">
        <v>0</v>
      </c>
      <c r="F172" s="95" t="b">
        <v>0</v>
      </c>
      <c r="G172" s="95" t="b">
        <v>0</v>
      </c>
      <c r="H172" s="95" t="b">
        <v>0</v>
      </c>
      <c r="I172" s="95" t="b">
        <v>0</v>
      </c>
      <c r="J172" s="98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1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21.5" x14ac:dyDescent="0.9">
      <c r="A173" s="103">
        <f>'PLANTILLA V6'!A173</f>
        <v>0</v>
      </c>
      <c r="B173" s="103">
        <f>'PLANTILLA V6'!B173</f>
        <v>0</v>
      </c>
      <c r="C173" s="104">
        <f>'PLANTILLA V6'!C173</f>
        <v>1</v>
      </c>
      <c r="D173" s="95" t="str">
        <f>'PLANTILLA V6'!D173</f>
        <v>pza</v>
      </c>
      <c r="E173" s="104">
        <v>0</v>
      </c>
      <c r="F173" s="95" t="b">
        <v>0</v>
      </c>
      <c r="G173" s="95" t="b">
        <v>0</v>
      </c>
      <c r="H173" s="95" t="b">
        <v>0</v>
      </c>
      <c r="I173" s="95" t="b">
        <v>0</v>
      </c>
      <c r="J173" s="98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1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21.5" x14ac:dyDescent="0.9">
      <c r="A174" s="103">
        <f>'PLANTILLA V6'!A174</f>
        <v>0</v>
      </c>
      <c r="B174" s="103">
        <f>'PLANTILLA V6'!B174</f>
        <v>0</v>
      </c>
      <c r="C174" s="104">
        <f>'PLANTILLA V6'!C174</f>
        <v>1</v>
      </c>
      <c r="D174" s="95" t="str">
        <f>'PLANTILLA V6'!D174</f>
        <v>pza</v>
      </c>
      <c r="E174" s="104">
        <v>0</v>
      </c>
      <c r="F174" s="95" t="b">
        <v>0</v>
      </c>
      <c r="G174" s="95" t="b">
        <v>0</v>
      </c>
      <c r="H174" s="95" t="b">
        <v>0</v>
      </c>
      <c r="I174" s="95" t="b">
        <v>0</v>
      </c>
      <c r="J174" s="98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1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21.5" x14ac:dyDescent="0.9">
      <c r="A175" s="103">
        <f>'PLANTILLA V6'!A175</f>
        <v>0</v>
      </c>
      <c r="B175" s="103">
        <f>'PLANTILLA V6'!B175</f>
        <v>0</v>
      </c>
      <c r="C175" s="104">
        <f>'PLANTILLA V6'!C175</f>
        <v>1</v>
      </c>
      <c r="D175" s="95" t="str">
        <f>'PLANTILLA V6'!D175</f>
        <v>pza</v>
      </c>
      <c r="E175" s="104">
        <v>0</v>
      </c>
      <c r="F175" s="95" t="b">
        <v>0</v>
      </c>
      <c r="G175" s="95" t="b">
        <v>0</v>
      </c>
      <c r="H175" s="95" t="b">
        <v>0</v>
      </c>
      <c r="I175" s="95" t="b">
        <v>0</v>
      </c>
      <c r="J175" s="98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1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21.5" x14ac:dyDescent="0.9">
      <c r="A176" s="103">
        <f>'PLANTILLA V6'!A176</f>
        <v>0</v>
      </c>
      <c r="B176" s="103">
        <f>'PLANTILLA V6'!B176</f>
        <v>0</v>
      </c>
      <c r="C176" s="104">
        <f>'PLANTILLA V6'!C176</f>
        <v>1</v>
      </c>
      <c r="D176" s="95" t="str">
        <f>'PLANTILLA V6'!D176</f>
        <v>pza</v>
      </c>
      <c r="E176" s="104">
        <v>0</v>
      </c>
      <c r="F176" s="95" t="b">
        <v>0</v>
      </c>
      <c r="G176" s="95" t="b">
        <v>0</v>
      </c>
      <c r="H176" s="95" t="b">
        <v>0</v>
      </c>
      <c r="I176" s="95" t="b">
        <v>0</v>
      </c>
      <c r="J176" s="98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1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21.5" x14ac:dyDescent="0.9">
      <c r="A177" s="103">
        <f>'PLANTILLA V6'!A177</f>
        <v>0</v>
      </c>
      <c r="B177" s="103">
        <f>'PLANTILLA V6'!B177</f>
        <v>0</v>
      </c>
      <c r="C177" s="104">
        <f>'PLANTILLA V6'!C177</f>
        <v>1</v>
      </c>
      <c r="D177" s="95" t="str">
        <f>'PLANTILLA V6'!D177</f>
        <v>pza</v>
      </c>
      <c r="E177" s="104">
        <v>0</v>
      </c>
      <c r="F177" s="95" t="b">
        <v>0</v>
      </c>
      <c r="G177" s="95" t="b">
        <v>0</v>
      </c>
      <c r="H177" s="95" t="b">
        <v>0</v>
      </c>
      <c r="I177" s="95" t="b">
        <v>0</v>
      </c>
      <c r="J177" s="98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1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21.5" x14ac:dyDescent="0.9">
      <c r="A178" s="103">
        <f>'PLANTILLA V6'!A178</f>
        <v>0</v>
      </c>
      <c r="B178" s="103">
        <f>'PLANTILLA V6'!B178</f>
        <v>0</v>
      </c>
      <c r="C178" s="104">
        <f>'PLANTILLA V6'!C178</f>
        <v>1</v>
      </c>
      <c r="D178" s="95" t="str">
        <f>'PLANTILLA V6'!D178</f>
        <v>pza</v>
      </c>
      <c r="E178" s="104">
        <v>0</v>
      </c>
      <c r="F178" s="95" t="b">
        <v>0</v>
      </c>
      <c r="G178" s="95" t="b">
        <v>0</v>
      </c>
      <c r="H178" s="95" t="b">
        <v>0</v>
      </c>
      <c r="I178" s="95" t="b">
        <v>0</v>
      </c>
      <c r="J178" s="98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1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21.5" x14ac:dyDescent="0.9">
      <c r="A179" s="103">
        <f>'PLANTILLA V6'!A179</f>
        <v>0</v>
      </c>
      <c r="B179" s="103">
        <f>'PLANTILLA V6'!B179</f>
        <v>0</v>
      </c>
      <c r="C179" s="104">
        <f>'PLANTILLA V6'!C179</f>
        <v>1</v>
      </c>
      <c r="D179" s="95" t="str">
        <f>'PLANTILLA V6'!D179</f>
        <v>pza</v>
      </c>
      <c r="E179" s="104">
        <v>0</v>
      </c>
      <c r="F179" s="95" t="b">
        <v>0</v>
      </c>
      <c r="G179" s="95" t="b">
        <v>0</v>
      </c>
      <c r="H179" s="95" t="b">
        <v>0</v>
      </c>
      <c r="I179" s="95" t="b">
        <v>0</v>
      </c>
      <c r="J179" s="98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1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21.5" x14ac:dyDescent="0.9">
      <c r="A180" s="103">
        <f>'PLANTILLA V6'!A180</f>
        <v>0</v>
      </c>
      <c r="B180" s="103">
        <f>'PLANTILLA V6'!B180</f>
        <v>0</v>
      </c>
      <c r="C180" s="104">
        <f>'PLANTILLA V6'!C180</f>
        <v>1</v>
      </c>
      <c r="D180" s="95" t="str">
        <f>'PLANTILLA V6'!D180</f>
        <v>pza</v>
      </c>
      <c r="E180" s="104">
        <v>0</v>
      </c>
      <c r="F180" s="95" t="b">
        <v>0</v>
      </c>
      <c r="G180" s="95" t="b">
        <v>0</v>
      </c>
      <c r="H180" s="95" t="b">
        <v>0</v>
      </c>
      <c r="I180" s="95" t="b">
        <v>0</v>
      </c>
      <c r="J180" s="98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1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21.5" x14ac:dyDescent="0.9">
      <c r="A181" s="103">
        <f>'PLANTILLA V6'!A181</f>
        <v>0</v>
      </c>
      <c r="B181" s="103">
        <f>'PLANTILLA V6'!B181</f>
        <v>0</v>
      </c>
      <c r="C181" s="104">
        <f>'PLANTILLA V6'!C181</f>
        <v>1</v>
      </c>
      <c r="D181" s="95" t="str">
        <f>'PLANTILLA V6'!D181</f>
        <v>pza</v>
      </c>
      <c r="E181" s="104">
        <v>0</v>
      </c>
      <c r="F181" s="95" t="b">
        <v>0</v>
      </c>
      <c r="G181" s="95" t="b">
        <v>0</v>
      </c>
      <c r="H181" s="95" t="b">
        <v>0</v>
      </c>
      <c r="I181" s="95" t="b">
        <v>0</v>
      </c>
      <c r="J181" s="98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1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21.5" x14ac:dyDescent="0.9">
      <c r="A182" s="103">
        <f>'PLANTILLA V6'!A182</f>
        <v>0</v>
      </c>
      <c r="B182" s="103">
        <f>'PLANTILLA V6'!B182</f>
        <v>0</v>
      </c>
      <c r="C182" s="104">
        <f>'PLANTILLA V6'!C182</f>
        <v>1</v>
      </c>
      <c r="D182" s="95" t="str">
        <f>'PLANTILLA V6'!D182</f>
        <v>pza</v>
      </c>
      <c r="E182" s="104">
        <v>0</v>
      </c>
      <c r="F182" s="95" t="b">
        <v>0</v>
      </c>
      <c r="G182" s="95" t="b">
        <v>0</v>
      </c>
      <c r="H182" s="95" t="b">
        <v>0</v>
      </c>
      <c r="I182" s="95" t="b">
        <v>0</v>
      </c>
      <c r="J182" s="98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1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21.5" x14ac:dyDescent="0.9">
      <c r="A183" s="91">
        <f>'PLANTILLA V6'!A183</f>
        <v>0</v>
      </c>
      <c r="B183" s="103">
        <f>'PLANTILLA V6'!B183</f>
        <v>0</v>
      </c>
      <c r="C183" s="104">
        <f>'PLANTILLA V6'!C183</f>
        <v>1</v>
      </c>
      <c r="D183" s="95" t="str">
        <f>'PLANTILLA V6'!D183</f>
        <v>pza</v>
      </c>
      <c r="E183" s="104">
        <v>0</v>
      </c>
      <c r="F183" s="95" t="b">
        <v>0</v>
      </c>
      <c r="G183" s="95" t="b">
        <v>0</v>
      </c>
      <c r="H183" s="95" t="b">
        <v>0</v>
      </c>
      <c r="I183" s="95" t="b">
        <v>0</v>
      </c>
      <c r="J183" s="98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1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21.5" x14ac:dyDescent="0.9">
      <c r="A184" s="91">
        <f>'PLANTILLA V6'!A184</f>
        <v>0</v>
      </c>
      <c r="B184" s="103">
        <f>'PLANTILLA V6'!B184</f>
        <v>0</v>
      </c>
      <c r="C184" s="104">
        <f>'PLANTILLA V6'!C184</f>
        <v>1</v>
      </c>
      <c r="D184" s="95" t="str">
        <f>'PLANTILLA V6'!D184</f>
        <v>pza</v>
      </c>
      <c r="E184" s="104">
        <v>0</v>
      </c>
      <c r="F184" s="95" t="b">
        <v>0</v>
      </c>
      <c r="G184" s="95" t="b">
        <v>0</v>
      </c>
      <c r="H184" s="95" t="b">
        <v>0</v>
      </c>
      <c r="I184" s="95" t="b">
        <v>0</v>
      </c>
      <c r="J184" s="98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1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21.5" x14ac:dyDescent="0.9">
      <c r="A185" s="195" t="str">
        <f>'PLANTILLA V6'!A185</f>
        <v>Materiales Consumibles</v>
      </c>
      <c r="B185" s="167"/>
      <c r="C185" s="104">
        <f>'PLANTILLA V6'!C185</f>
        <v>0</v>
      </c>
      <c r="D185" s="95"/>
      <c r="E185" s="104"/>
      <c r="F185" s="95"/>
      <c r="G185" s="95"/>
      <c r="H185" s="95"/>
      <c r="I185" s="95"/>
      <c r="J185" s="102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1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21.5" x14ac:dyDescent="0.9">
      <c r="A186" s="51" t="str">
        <f>'PLANTILLA V6'!A186</f>
        <v>Co</v>
      </c>
      <c r="B186" s="51" t="str">
        <f>'PLANTILLA V6'!B186</f>
        <v>MDF 3 mm de espesor de 30 x 30 cm</v>
      </c>
      <c r="C186" s="22">
        <f>'PLANTILLA V6'!C186</f>
        <v>1</v>
      </c>
      <c r="D186" s="54" t="str">
        <f>'PLANTILLA V6'!D186</f>
        <v>pza</v>
      </c>
      <c r="E186" s="22">
        <v>1</v>
      </c>
      <c r="F186" s="54" t="b">
        <v>0</v>
      </c>
      <c r="G186" s="54" t="b">
        <v>0</v>
      </c>
      <c r="H186" s="54" t="b">
        <v>1</v>
      </c>
      <c r="I186" s="54" t="b">
        <v>0</v>
      </c>
      <c r="J186" s="98" cm="1">
        <f t="array" ref="J186">_xlfn.IFS(LEN(A186)&gt;2,A187,SUM(E186:I186)=0,0,F186,$F$7*F186*E186,G186,$G$7*G186*E186,AND(H186,A186="Co"),$H$7*H186*E186,AND(H186,A186="Re"),$H$7*H186*E186,H186,$J$7*H186*E186,I186,$I$7*I186*E186)</f>
        <v>12.5</v>
      </c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21.5" x14ac:dyDescent="0.9">
      <c r="A187" s="103" t="str">
        <f>'PLANTILLA V6'!A187</f>
        <v>Co</v>
      </c>
      <c r="B187" s="103" t="str">
        <f>'PLANTILLA V6'!B187</f>
        <v>Cartulina blanca</v>
      </c>
      <c r="C187" s="104">
        <f>'PLANTILLA V6'!C187</f>
        <v>1</v>
      </c>
      <c r="D187" s="95" t="str">
        <f>'PLANTILLA V6'!D187</f>
        <v>pza</v>
      </c>
      <c r="E187" s="104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98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21.5" x14ac:dyDescent="0.9">
      <c r="A188" s="103" t="str">
        <f>'PLANTILLA V6'!A188</f>
        <v>Co</v>
      </c>
      <c r="B188" s="103" t="str">
        <f>'PLANTILLA V6'!B188</f>
        <v>Hojas blancas tamaño carta</v>
      </c>
      <c r="C188" s="104">
        <f>'PLANTILLA V6'!C188</f>
        <v>1</v>
      </c>
      <c r="D188" s="95" t="str">
        <f>'PLANTILLA V6'!D188</f>
        <v>hoja</v>
      </c>
      <c r="E188" s="104">
        <v>0</v>
      </c>
      <c r="F188" s="95" t="b">
        <v>0</v>
      </c>
      <c r="G188" s="95" t="b">
        <v>0</v>
      </c>
      <c r="H188" s="95" t="b">
        <v>0</v>
      </c>
      <c r="I188" s="95" t="b">
        <v>0</v>
      </c>
      <c r="J188" s="98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21.5" x14ac:dyDescent="0.9">
      <c r="A189" s="103" t="str">
        <f>'PLANTILLA V6'!A189</f>
        <v>Co</v>
      </c>
      <c r="B189" s="103" t="str">
        <f>'PLANTILLA V6'!B189</f>
        <v>Hojas de colores (varios) tamaño carta</v>
      </c>
      <c r="C189" s="104">
        <f>'PLANTILLA V6'!C189</f>
        <v>1</v>
      </c>
      <c r="D189" s="95" t="str">
        <f>'PLANTILLA V6'!D189</f>
        <v>hoja</v>
      </c>
      <c r="E189" s="104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98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21.5" x14ac:dyDescent="0.9">
      <c r="A190" s="103" t="str">
        <f>'PLANTILLA V6'!A190</f>
        <v>Co</v>
      </c>
      <c r="B190" s="103" t="str">
        <f>'PLANTILLA V6'!B190</f>
        <v>Post-it</v>
      </c>
      <c r="C190" s="104">
        <f>'PLANTILLA V6'!C190</f>
        <v>1</v>
      </c>
      <c r="D190" s="95" t="str">
        <f>'PLANTILLA V6'!D190</f>
        <v>bloc de 100 hojas</v>
      </c>
      <c r="E190" s="104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98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21.5" x14ac:dyDescent="0.9">
      <c r="A191" s="103" t="str">
        <f>'PLANTILLA V6'!A191</f>
        <v>Co</v>
      </c>
      <c r="B191" s="103" t="str">
        <f>'PLANTILLA V6'!B191</f>
        <v>Fomi tamaño carta</v>
      </c>
      <c r="C191" s="104">
        <f>'PLANTILLA V6'!C191</f>
        <v>1</v>
      </c>
      <c r="D191" s="95" t="str">
        <f>'PLANTILLA V6'!D191</f>
        <v>hoja</v>
      </c>
      <c r="E191" s="104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98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21.5" x14ac:dyDescent="0.9">
      <c r="A192" s="103" t="str">
        <f>'PLANTILLA V6'!A192</f>
        <v>Co</v>
      </c>
      <c r="B192" s="103" t="str">
        <f>'PLANTILLA V6'!B192</f>
        <v>Papel aluminio</v>
      </c>
      <c r="C192" s="104">
        <f>'PLANTILLA V6'!C192</f>
        <v>1</v>
      </c>
      <c r="D192" s="95" t="str">
        <f>'PLANTILLA V6'!D192</f>
        <v>rollo</v>
      </c>
      <c r="E192" s="104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98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21.5" x14ac:dyDescent="0.9">
      <c r="A193" s="103" t="str">
        <f>'PLANTILLA V6'!A193</f>
        <v>Co</v>
      </c>
      <c r="B193" s="103" t="str">
        <f>'PLANTILLA V6'!B193</f>
        <v>Abatelenguas (palitos planos) 15 cm largo x 18 mm ancho</v>
      </c>
      <c r="C193" s="104">
        <f>'PLANTILLA V6'!C193</f>
        <v>1</v>
      </c>
      <c r="D193" s="95" t="str">
        <f>'PLANTILLA V6'!D193</f>
        <v>pza</v>
      </c>
      <c r="E193" s="104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98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21.5" x14ac:dyDescent="0.9">
      <c r="A194" s="103" t="str">
        <f>'PLANTILLA V6'!A194</f>
        <v>Co</v>
      </c>
      <c r="B194" s="103" t="str">
        <f>'PLANTILLA V6'!B194</f>
        <v xml:space="preserve">Palito de madera redondo 60 largo x 1 cm de diámetro </v>
      </c>
      <c r="C194" s="104">
        <f>'PLANTILLA V6'!C194</f>
        <v>1</v>
      </c>
      <c r="D194" s="95" t="str">
        <f>'PLANTILLA V6'!D194</f>
        <v>pza</v>
      </c>
      <c r="E194" s="104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98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21.5" x14ac:dyDescent="0.9">
      <c r="A195" s="103" t="str">
        <f>'PLANTILLA V6'!A195</f>
        <v>Co</v>
      </c>
      <c r="B195" s="103" t="str">
        <f>'PLANTILLA V6'!B195</f>
        <v xml:space="preserve">Palito de madera redondo 30 largo x 1 cm de diámetro  </v>
      </c>
      <c r="C195" s="104">
        <f>'PLANTILLA V6'!C195</f>
        <v>1</v>
      </c>
      <c r="D195" s="95" t="str">
        <f>'PLANTILLA V6'!D195</f>
        <v>pza</v>
      </c>
      <c r="E195" s="104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98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21.5" x14ac:dyDescent="0.9">
      <c r="A196" s="103" t="str">
        <f>'PLANTILLA V6'!A196</f>
        <v>Co</v>
      </c>
      <c r="B196" s="107" t="str">
        <f>'PLANTILLA V6'!B196</f>
        <v>Cuerda</v>
      </c>
      <c r="C196" s="104">
        <f>'PLANTILLA V6'!C196</f>
        <v>1</v>
      </c>
      <c r="D196" s="95" t="str">
        <f>'PLANTILLA V6'!D196</f>
        <v>metro</v>
      </c>
      <c r="E196" s="104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98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21.5" x14ac:dyDescent="0.9">
      <c r="A197" s="103" t="str">
        <f>'PLANTILLA V6'!A197</f>
        <v>Co</v>
      </c>
      <c r="B197" s="107" t="str">
        <f>'PLANTILLA V6'!B197</f>
        <v>Hilo de coser</v>
      </c>
      <c r="C197" s="104">
        <f>'PLANTILLA V6'!C197</f>
        <v>1</v>
      </c>
      <c r="D197" s="95" t="str">
        <f>'PLANTILLA V6'!D197</f>
        <v>carrete</v>
      </c>
      <c r="E197" s="104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98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21.5" x14ac:dyDescent="0.9">
      <c r="A198" s="103" t="str">
        <f>'PLANTILLA V6'!A198</f>
        <v>Co</v>
      </c>
      <c r="B198" s="107" t="str">
        <f>'PLANTILLA V6'!B198</f>
        <v>Estambre</v>
      </c>
      <c r="C198" s="104">
        <f>'PLANTILLA V6'!C198</f>
        <v>1</v>
      </c>
      <c r="D198" s="95" t="str">
        <f>'PLANTILLA V6'!D198</f>
        <v>metro</v>
      </c>
      <c r="E198" s="104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98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21.5" x14ac:dyDescent="0.9">
      <c r="A199" s="103" t="str">
        <f>'PLANTILLA V6'!A199</f>
        <v>Co</v>
      </c>
      <c r="B199" s="103" t="str">
        <f>'PLANTILLA V6'!B199</f>
        <v>Globos de tamaño # 9</v>
      </c>
      <c r="C199" s="104">
        <f>'PLANTILLA V6'!C199</f>
        <v>1</v>
      </c>
      <c r="D199" s="95" t="str">
        <f>'PLANTILLA V6'!D199</f>
        <v>pza</v>
      </c>
      <c r="E199" s="104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98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21.5" x14ac:dyDescent="0.9">
      <c r="A200" s="103" t="str">
        <f>'PLANTILLA V6'!A200</f>
        <v>Co</v>
      </c>
      <c r="B200" s="103" t="str">
        <f>'PLANTILLA V6'!B200</f>
        <v>Limpiapipas</v>
      </c>
      <c r="C200" s="104">
        <f>'PLANTILLA V6'!C200</f>
        <v>1</v>
      </c>
      <c r="D200" s="95" t="str">
        <f>'PLANTILLA V6'!D200</f>
        <v>pza</v>
      </c>
      <c r="E200" s="104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98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21.5" x14ac:dyDescent="0.9">
      <c r="A201" s="103" t="str">
        <f>'PLANTILLA V6'!A201</f>
        <v>Co</v>
      </c>
      <c r="B201" s="103" t="str">
        <f>'PLANTILLA V6'!B201</f>
        <v>Barra de plastilina 180 g</v>
      </c>
      <c r="C201" s="104">
        <f>'PLANTILLA V6'!C201</f>
        <v>1</v>
      </c>
      <c r="D201" s="95" t="str">
        <f>'PLANTILLA V6'!D201</f>
        <v>pza</v>
      </c>
      <c r="E201" s="104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98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21.5" x14ac:dyDescent="0.9">
      <c r="A202" s="103" t="str">
        <f>'PLANTILLA V6'!A202</f>
        <v>Co</v>
      </c>
      <c r="B202" s="103" t="str">
        <f>'PLANTILLA V6'!B202</f>
        <v>Paquete de 10 barritas de plastilina de colores</v>
      </c>
      <c r="C202" s="104">
        <f>'PLANTILLA V6'!C202</f>
        <v>1</v>
      </c>
      <c r="D202" s="95" t="str">
        <f>'PLANTILLA V6'!D202</f>
        <v>pza</v>
      </c>
      <c r="E202" s="104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98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21.5" x14ac:dyDescent="0.9">
      <c r="A203" s="103" t="str">
        <f>'PLANTILLA V6'!A203</f>
        <v>Co</v>
      </c>
      <c r="B203" s="103" t="str">
        <f>'PLANTILLA V6'!B203</f>
        <v>Fomi moldeable</v>
      </c>
      <c r="C203" s="104">
        <f>'PLANTILLA V6'!C203</f>
        <v>1</v>
      </c>
      <c r="D203" s="95" t="str">
        <f>'PLANTILLA V6'!D203</f>
        <v>bolsa</v>
      </c>
      <c r="E203" s="104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98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21.5" x14ac:dyDescent="0.9">
      <c r="A204" s="103" t="str">
        <f>'PLANTILLA V6'!A204</f>
        <v>Co</v>
      </c>
      <c r="B204" s="106" t="str">
        <f>'PLANTILLA V6'!B204</f>
        <v>Pasta para modelar</v>
      </c>
      <c r="C204" s="104">
        <f>'PLANTILLA V6'!C204</f>
        <v>1</v>
      </c>
      <c r="D204" s="95" t="str">
        <f>'PLANTILLA V6'!D204</f>
        <v>pza</v>
      </c>
      <c r="E204" s="104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98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21.5" x14ac:dyDescent="0.9">
      <c r="A205" s="103" t="str">
        <f>'PLANTILLA V6'!A205</f>
        <v>Co</v>
      </c>
      <c r="B205" s="103" t="str">
        <f>'PLANTILLA V6'!B205</f>
        <v>Silicón frío (bote de 250 ml)</v>
      </c>
      <c r="C205" s="104">
        <f>'PLANTILLA V6'!C205</f>
        <v>1</v>
      </c>
      <c r="D205" s="95" t="str">
        <f>'PLANTILLA V6'!D205</f>
        <v>pza</v>
      </c>
      <c r="E205" s="104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98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21.5" x14ac:dyDescent="0.9">
      <c r="A206" s="103" t="str">
        <f>'PLANTILLA V6'!A206</f>
        <v>Co</v>
      </c>
      <c r="B206" s="103" t="str">
        <f>'PLANTILLA V6'!B206</f>
        <v>Barra de silicón (tubito del diámetro de la pistola de silicón)</v>
      </c>
      <c r="C206" s="104">
        <f>'PLANTILLA V6'!C206</f>
        <v>1</v>
      </c>
      <c r="D206" s="95" t="str">
        <f>'PLANTILLA V6'!D206</f>
        <v>pza</v>
      </c>
      <c r="E206" s="104">
        <v>0</v>
      </c>
      <c r="F206" s="95" t="b">
        <v>0</v>
      </c>
      <c r="G206" s="95" t="b">
        <v>0</v>
      </c>
      <c r="H206" s="95" t="b">
        <v>0</v>
      </c>
      <c r="I206" s="95" t="b">
        <v>0</v>
      </c>
      <c r="J206" s="98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21.5" x14ac:dyDescent="0.9">
      <c r="A207" s="103" t="str">
        <f>'PLANTILLA V6'!A207</f>
        <v>Co</v>
      </c>
      <c r="B207" s="103" t="str">
        <f>'PLANTILLA V6'!B207</f>
        <v>Pegamento blanco (Resistol) bote de 250 ml</v>
      </c>
      <c r="C207" s="104">
        <f>'PLANTILLA V6'!C207</f>
        <v>1</v>
      </c>
      <c r="D207" s="95" t="str">
        <f>'PLANTILLA V6'!D207</f>
        <v>pza</v>
      </c>
      <c r="E207" s="104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98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21.5" x14ac:dyDescent="0.9">
      <c r="A208" s="103" t="str">
        <f>'PLANTILLA V6'!A208</f>
        <v>Co</v>
      </c>
      <c r="B208" s="103" t="str">
        <f>'PLANTILLA V6'!B208</f>
        <v>Cinta adhesiva (masking tape 110 o cinta azul de pintor) 12 mm ancho x 50 m o similar</v>
      </c>
      <c r="C208" s="104">
        <f>'PLANTILLA V6'!C208</f>
        <v>1</v>
      </c>
      <c r="D208" s="95" t="str">
        <f>'PLANTILLA V6'!D208</f>
        <v>pza</v>
      </c>
      <c r="E208" s="104">
        <v>0</v>
      </c>
      <c r="F208" s="95" t="b">
        <v>0</v>
      </c>
      <c r="G208" s="95" t="b">
        <v>0</v>
      </c>
      <c r="H208" s="95" t="b">
        <v>0</v>
      </c>
      <c r="I208" s="95" t="b">
        <v>0</v>
      </c>
      <c r="J208" s="98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21.5" x14ac:dyDescent="0.9">
      <c r="A209" s="103" t="str">
        <f>'PLANTILLA V6'!A209</f>
        <v>Co</v>
      </c>
      <c r="B209" s="103" t="str">
        <f>'PLANTILLA V6'!B209</f>
        <v>Cinta adhesiva transparente (diurex) 18 mm ancho x 33 m o similar</v>
      </c>
      <c r="C209" s="104">
        <f>'PLANTILLA V6'!C209</f>
        <v>1</v>
      </c>
      <c r="D209" s="95" t="str">
        <f>'PLANTILLA V6'!D209</f>
        <v>pza</v>
      </c>
      <c r="E209" s="104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98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21.5" x14ac:dyDescent="0.9">
      <c r="A210" s="103" t="str">
        <f>'PLANTILLA V6'!A210</f>
        <v>Co</v>
      </c>
      <c r="B210" s="103" t="str">
        <f>'PLANTILLA V6'!B210</f>
        <v>Liga grande #18 (8 cm largo aproximadamente)</v>
      </c>
      <c r="C210" s="104">
        <f>'PLANTILLA V6'!C210</f>
        <v>1</v>
      </c>
      <c r="D210" s="95" t="str">
        <f>'PLANTILLA V6'!D210</f>
        <v>pza</v>
      </c>
      <c r="E210" s="104">
        <v>0</v>
      </c>
      <c r="F210" s="95" t="b">
        <v>0</v>
      </c>
      <c r="G210" s="95" t="b">
        <v>0</v>
      </c>
      <c r="H210" s="95" t="b">
        <v>0</v>
      </c>
      <c r="I210" s="95" t="b">
        <v>0</v>
      </c>
      <c r="J210" s="98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21.5" x14ac:dyDescent="0.9">
      <c r="A211" s="103" t="str">
        <f>'PLANTILLA V6'!A211</f>
        <v>Co</v>
      </c>
      <c r="B211" s="103" t="str">
        <f>'PLANTILLA V6'!B211</f>
        <v>Caja de 100 clips</v>
      </c>
      <c r="C211" s="104">
        <f>'PLANTILLA V6'!C211</f>
        <v>1</v>
      </c>
      <c r="D211" s="95" t="str">
        <f>'PLANTILLA V6'!D211</f>
        <v>pza</v>
      </c>
      <c r="E211" s="104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98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21.5" x14ac:dyDescent="0.9">
      <c r="A212" s="103" t="str">
        <f>'PLANTILLA V6'!A212</f>
        <v>Co</v>
      </c>
      <c r="B212" s="103" t="str">
        <f>'PLANTILLA V6'!B212</f>
        <v>Caja de 100 chinchetas</v>
      </c>
      <c r="C212" s="104">
        <f>'PLANTILLA V6'!C212</f>
        <v>1</v>
      </c>
      <c r="D212" s="95" t="str">
        <f>'PLANTILLA V6'!D212</f>
        <v>pza</v>
      </c>
      <c r="E212" s="104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98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21.5" x14ac:dyDescent="0.9">
      <c r="A213" s="103" t="str">
        <f>'PLANTILLA V6'!A213</f>
        <v>Co</v>
      </c>
      <c r="B213" s="103" t="str">
        <f>'PLANTILLA V6'!B213</f>
        <v>Caja de 12 crayolas de diferentes colores</v>
      </c>
      <c r="C213" s="104">
        <f>'PLANTILLA V6'!C213</f>
        <v>1</v>
      </c>
      <c r="D213" s="95" t="str">
        <f>'PLANTILLA V6'!D213</f>
        <v>pza</v>
      </c>
      <c r="E213" s="104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98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21.5" x14ac:dyDescent="0.9">
      <c r="A214" s="103" t="str">
        <f>'PLANTILLA V6'!A214</f>
        <v>Co</v>
      </c>
      <c r="B214" s="103" t="str">
        <f>'PLANTILLA V6'!B214</f>
        <v>Paquete de pinturas acrílicas 20 ml (blanco, negro, rojo, azul, amarillo)</v>
      </c>
      <c r="C214" s="104">
        <f>'PLANTILLA V6'!C214</f>
        <v>1</v>
      </c>
      <c r="D214" s="95" t="str">
        <f>'PLANTILLA V6'!D214</f>
        <v>pza</v>
      </c>
      <c r="E214" s="104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98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21.5" x14ac:dyDescent="0.9">
      <c r="A215" s="103" t="str">
        <f>'PLANTILLA V6'!A215</f>
        <v>Co</v>
      </c>
      <c r="B215" s="103" t="str">
        <f>'PLANTILLA V6'!B215</f>
        <v xml:space="preserve">1 paquete de 100 mondadientes </v>
      </c>
      <c r="C215" s="104">
        <f>'PLANTILLA V6'!C215</f>
        <v>1</v>
      </c>
      <c r="D215" s="95" t="str">
        <f>'PLANTILLA V6'!D215</f>
        <v>pza</v>
      </c>
      <c r="E215" s="104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98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21.5" x14ac:dyDescent="0.9">
      <c r="A216" s="103" t="str">
        <f>'PLANTILLA V6'!A216</f>
        <v>Co</v>
      </c>
      <c r="B216" s="103" t="str">
        <f>'PLANTILLA V6'!B216</f>
        <v>Sal de mesa</v>
      </c>
      <c r="C216" s="104">
        <f>'PLANTILLA V6'!C216</f>
        <v>1</v>
      </c>
      <c r="D216" s="95" t="str">
        <f>'PLANTILLA V6'!D216</f>
        <v>bolsita</v>
      </c>
      <c r="E216" s="104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98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21.5" x14ac:dyDescent="0.9">
      <c r="A217" s="103" t="str">
        <f>'PLANTILLA V6'!A217</f>
        <v>Co</v>
      </c>
      <c r="B217" s="103" t="str">
        <f>'PLANTILLA V6'!B217</f>
        <v>Hojas tamaño carta cuadriculadas</v>
      </c>
      <c r="C217" s="104">
        <f>'PLANTILLA V6'!C217</f>
        <v>1</v>
      </c>
      <c r="D217" s="95" t="str">
        <f>'PLANTILLA V6'!D217</f>
        <v>pza</v>
      </c>
      <c r="E217" s="104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98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21.5" x14ac:dyDescent="0.9">
      <c r="A218" s="51" t="str">
        <f>'PLANTILLA V6'!A218</f>
        <v>Co</v>
      </c>
      <c r="B218" s="54" t="str">
        <f>'PLANTILLA V6'!B218</f>
        <v>Tabla de madera de 3" de espesor de 30 cm x 30 cm (tabla de sacrificio)</v>
      </c>
      <c r="C218" s="22">
        <f>'PLANTILLA V6'!C218</f>
        <v>1</v>
      </c>
      <c r="D218" s="54" t="str">
        <f>'PLANTILLA V6'!D218</f>
        <v>pza</v>
      </c>
      <c r="E218" s="22">
        <v>1</v>
      </c>
      <c r="F218" s="54" t="b">
        <v>0</v>
      </c>
      <c r="G218" s="54" t="b">
        <v>0</v>
      </c>
      <c r="H218" s="54" t="b">
        <v>0</v>
      </c>
      <c r="I218" s="54" t="b">
        <v>1</v>
      </c>
      <c r="J218" s="98" cm="1">
        <f t="array" ref="J218">_xlfn.IFS(LEN(A218)&gt;2,A219,SUM(E218:I218)=0,0,F218,$F$7*F218*E218,G218,$G$7*G218*E218,AND(H218,A218="Co"),$H$7*H218*E218,AND(H218,A218="Re"),$H$7*H218*E218,H218,$J$7*H218*E218,I218,$I$7*I218*E218)</f>
        <v>1</v>
      </c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21.5" x14ac:dyDescent="0.9">
      <c r="A219" s="103" t="str">
        <f>'PLANTILLA V6'!A219</f>
        <v>Co</v>
      </c>
      <c r="B219" s="95" t="str">
        <f>'PLANTILLA V6'!B219</f>
        <v>Tabla salvacortes de 45 x 30 cm (recomendado opcional)</v>
      </c>
      <c r="C219" s="104">
        <f>'PLANTILLA V6'!C219</f>
        <v>1</v>
      </c>
      <c r="D219" s="95" t="str">
        <f>'PLANTILLA V6'!D219</f>
        <v>pza</v>
      </c>
      <c r="E219" s="104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98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21.5" x14ac:dyDescent="0.9">
      <c r="A220" s="103" t="str">
        <f>'PLANTILLA V6'!A220</f>
        <v>Co</v>
      </c>
      <c r="B220" s="95" t="str">
        <f>'PLANTILLA V6'!B220</f>
        <v>Cronómetro</v>
      </c>
      <c r="C220" s="104">
        <f>'PLANTILLA V6'!C220</f>
        <v>1</v>
      </c>
      <c r="D220" s="95" t="str">
        <f>'PLANTILLA V6'!D220</f>
        <v>pza</v>
      </c>
      <c r="E220" s="104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98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21.5" x14ac:dyDescent="0.9">
      <c r="A221" s="103" t="str">
        <f>'PLANTILLA V6'!A221</f>
        <v>Co</v>
      </c>
      <c r="B221" s="95" t="str">
        <f>'PLANTILLA V6'!B221</f>
        <v>Pliego de papel bond</v>
      </c>
      <c r="C221" s="104">
        <f>'PLANTILLA V6'!C221</f>
        <v>1</v>
      </c>
      <c r="D221" s="95" t="str">
        <f>'PLANTILLA V6'!D221</f>
        <v>pza</v>
      </c>
      <c r="E221" s="104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98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21.5" x14ac:dyDescent="0.9">
      <c r="A222" s="103" t="str">
        <f>'PLANTILLA V6'!A222</f>
        <v>Co</v>
      </c>
      <c r="B222" s="95" t="str">
        <f>'PLANTILLA V6'!B222</f>
        <v>Dado</v>
      </c>
      <c r="C222" s="104">
        <f>'PLANTILLA V6'!C222</f>
        <v>1</v>
      </c>
      <c r="D222" s="95" t="str">
        <f>'PLANTILLA V6'!D222</f>
        <v>pza</v>
      </c>
      <c r="E222" s="104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98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21.5" x14ac:dyDescent="0.9">
      <c r="A223" s="103" t="str">
        <f>'PLANTILLA V6'!A223</f>
        <v>Co</v>
      </c>
      <c r="B223" s="95" t="str">
        <f>'PLANTILLA V6'!B223</f>
        <v>Coples de cobre de 1/2" de diámetro y 3 o 4 cm de altura</v>
      </c>
      <c r="C223" s="104">
        <f>'PLANTILLA V6'!C223</f>
        <v>1</v>
      </c>
      <c r="D223" s="95" t="str">
        <f>'PLANTILLA V6'!D223</f>
        <v>pza</v>
      </c>
      <c r="E223" s="104">
        <v>0</v>
      </c>
      <c r="F223" s="95" t="b">
        <v>0</v>
      </c>
      <c r="G223" s="95" t="b">
        <v>0</v>
      </c>
      <c r="H223" s="95" t="b">
        <v>0</v>
      </c>
      <c r="I223" s="95" t="b">
        <v>0</v>
      </c>
      <c r="J223" s="98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1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21.5" x14ac:dyDescent="0.9">
      <c r="A224" s="103" t="str">
        <f>'PLANTILLA V6'!A224</f>
        <v>Co</v>
      </c>
      <c r="B224" s="95" t="str">
        <f>'PLANTILLA V6'!B224</f>
        <v>Alambre galvanizado</v>
      </c>
      <c r="C224" s="104">
        <f>'PLANTILLA V6'!C224</f>
        <v>1</v>
      </c>
      <c r="D224" s="95" t="str">
        <f>'PLANTILLA V6'!D224</f>
        <v>metro</v>
      </c>
      <c r="E224" s="104">
        <v>0</v>
      </c>
      <c r="F224" s="95" t="b">
        <v>0</v>
      </c>
      <c r="G224" s="95" t="b">
        <v>0</v>
      </c>
      <c r="H224" s="95" t="b">
        <v>0</v>
      </c>
      <c r="I224" s="95" t="b">
        <v>0</v>
      </c>
      <c r="J224" s="98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1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21.5" x14ac:dyDescent="0.9">
      <c r="A225" s="103" t="str">
        <f>'PLANTILLA V6'!A225</f>
        <v>Co</v>
      </c>
      <c r="B225" s="95" t="str">
        <f>'PLANTILLA V6'!B225</f>
        <v>Toallitas humedas (tipo desmaquillantes o para bebe)</v>
      </c>
      <c r="C225" s="104">
        <f>'PLANTILLA V6'!C225</f>
        <v>1</v>
      </c>
      <c r="D225" s="95" t="str">
        <f>'PLANTILLA V6'!D225</f>
        <v>paquete</v>
      </c>
      <c r="E225" s="104">
        <v>0</v>
      </c>
      <c r="F225" s="95" t="b">
        <v>0</v>
      </c>
      <c r="G225" s="95" t="b">
        <v>0</v>
      </c>
      <c r="H225" s="95" t="b">
        <v>0</v>
      </c>
      <c r="I225" s="95" t="b">
        <v>0</v>
      </c>
      <c r="J225" s="98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1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21.5" x14ac:dyDescent="0.9">
      <c r="A226" s="103" t="str">
        <f>'PLANTILLA V6'!A226</f>
        <v>Co</v>
      </c>
      <c r="B226" s="95" t="str">
        <f>'PLANTILLA V6'!B226</f>
        <v>Bote de vinagre blanco de 500 ml.</v>
      </c>
      <c r="C226" s="104">
        <f>'PLANTILLA V6'!C226</f>
        <v>1</v>
      </c>
      <c r="D226" s="95" t="str">
        <f>'PLANTILLA V6'!D226</f>
        <v>pza</v>
      </c>
      <c r="E226" s="104">
        <v>0</v>
      </c>
      <c r="F226" s="95" t="b">
        <v>0</v>
      </c>
      <c r="G226" s="95" t="b">
        <v>0</v>
      </c>
      <c r="H226" s="95" t="b">
        <v>0</v>
      </c>
      <c r="I226" s="95" t="b">
        <v>0</v>
      </c>
      <c r="J226" s="98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1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21.5" x14ac:dyDescent="0.9">
      <c r="A227" s="51" t="str">
        <f>'PLANTILLA V6'!A227</f>
        <v>Co</v>
      </c>
      <c r="B227" s="54" t="str">
        <f>'PLANTILLA V6'!B227</f>
        <v>Cinta adhesiva doble cara delgada de 12mm X 50m</v>
      </c>
      <c r="C227" s="22">
        <f>'PLANTILLA V6'!C227</f>
        <v>1</v>
      </c>
      <c r="D227" s="54" t="str">
        <f>'PLANTILLA V6'!D227</f>
        <v>rollo</v>
      </c>
      <c r="E227" s="22">
        <v>1</v>
      </c>
      <c r="F227" s="54" t="b">
        <v>0</v>
      </c>
      <c r="G227" s="54" t="b">
        <v>0</v>
      </c>
      <c r="H227" s="54" t="b">
        <v>1</v>
      </c>
      <c r="I227" s="54" t="b">
        <v>0</v>
      </c>
      <c r="J227" s="98" cm="1">
        <f t="array" ref="J227">_xlfn.IFS(LEN(A227)&gt;2,A228,SUM(E227:I227)=0,0,F227,$F$7*F227*E227,G227,$G$7*G227*E227,AND(H227,A227="Co"),$H$7*H227*E227,AND(H227,A227="Re"),$H$7*H227*E227,H227,$J$7*H227*E227,I227,$I$7*I227*E227)</f>
        <v>12.5</v>
      </c>
      <c r="K227" s="75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21.5" x14ac:dyDescent="0.9">
      <c r="A228" s="51" t="str">
        <f>'PLANTILLA V6'!A228</f>
        <v>Co</v>
      </c>
      <c r="B228" s="54" t="str">
        <f>'PLANTILLA V6'!B228</f>
        <v>Tornillo y tuerca de 1/8"</v>
      </c>
      <c r="C228" s="22">
        <f>'PLANTILLA V6'!C228</f>
        <v>1</v>
      </c>
      <c r="D228" s="54" t="str">
        <f>'PLANTILLA V6'!D228</f>
        <v>pza</v>
      </c>
      <c r="E228" s="22">
        <v>1</v>
      </c>
      <c r="F228" s="54" t="b">
        <v>0</v>
      </c>
      <c r="G228" s="54" t="b">
        <v>0</v>
      </c>
      <c r="H228" s="54" t="b">
        <v>1</v>
      </c>
      <c r="I228" s="54" t="b">
        <v>0</v>
      </c>
      <c r="J228" s="98" cm="1">
        <f t="array" ref="J228">_xlfn.IFS(LEN(A228)&gt;2,A229,SUM(E228:I228)=0,0,F228,$F$7*F228*E228,G228,$G$7*G228*E228,AND(H228,A228="Co"),$H$7*H228*E228,AND(H228,A228="Re"),$H$7*H228*E228,H228,$J$7*H228*E228,I228,$I$7*I228*E228)</f>
        <v>12.5</v>
      </c>
      <c r="K228" s="75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21.5" x14ac:dyDescent="0.9">
      <c r="A229" s="51" t="str">
        <f>'PLANTILLA V6'!A229</f>
        <v>Co</v>
      </c>
      <c r="B229" s="54" t="str">
        <f>'PLANTILLA V6'!B229</f>
        <v>Tornillo y tuerca de 3/16"</v>
      </c>
      <c r="C229" s="22">
        <f>'PLANTILLA V6'!C229</f>
        <v>1</v>
      </c>
      <c r="D229" s="54" t="str">
        <f>'PLANTILLA V6'!D229</f>
        <v>pza</v>
      </c>
      <c r="E229" s="22">
        <v>1</v>
      </c>
      <c r="F229" s="54" t="b">
        <v>0</v>
      </c>
      <c r="G229" s="54" t="b">
        <v>0</v>
      </c>
      <c r="H229" s="54" t="b">
        <v>1</v>
      </c>
      <c r="I229" s="54" t="b">
        <v>0</v>
      </c>
      <c r="J229" s="98" cm="1">
        <f t="array" ref="J229">_xlfn.IFS(LEN(A229)&gt;2,A230,SUM(E229:I229)=0,0,F229,$F$7*F229*E229,G229,$G$7*G229*E229,AND(H229,A229="Co"),$H$7*H229*E229,AND(H229,A229="Re"),$H$7*H229*E229,H229,$J$7*H229*E229,I229,$I$7*I229*E229)</f>
        <v>12.5</v>
      </c>
      <c r="K229" s="75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21.5" x14ac:dyDescent="0.9">
      <c r="A230" s="51" t="str">
        <f>'PLANTILLA V6'!A230</f>
        <v>Co</v>
      </c>
      <c r="B230" s="54" t="str">
        <f>'PLANTILLA V6'!B230</f>
        <v>Tornillo y tuerca de 1/4"</v>
      </c>
      <c r="C230" s="22">
        <f>'PLANTILLA V6'!C230</f>
        <v>1</v>
      </c>
      <c r="D230" s="54" t="str">
        <f>'PLANTILLA V6'!D230</f>
        <v>pza</v>
      </c>
      <c r="E230" s="22">
        <v>1</v>
      </c>
      <c r="F230" s="54" t="b">
        <v>0</v>
      </c>
      <c r="G230" s="54" t="b">
        <v>0</v>
      </c>
      <c r="H230" s="54" t="b">
        <v>1</v>
      </c>
      <c r="I230" s="54" t="b">
        <v>0</v>
      </c>
      <c r="J230" s="98" cm="1">
        <f t="array" ref="J230">_xlfn.IFS(LEN(A230)&gt;2,A231,SUM(E230:I230)=0,0,F230,$F$7*F230*E230,G230,$G$7*G230*E230,AND(H230,A230="Co"),$H$7*H230*E230,AND(H230,A230="Re"),$H$7*H230*E230,H230,$J$7*H230*E230,I230,$I$7*I230*E230)</f>
        <v>12.5</v>
      </c>
      <c r="K230" s="75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21.5" x14ac:dyDescent="0.9">
      <c r="A231" s="103" t="str">
        <f>'PLANTILLA V6'!A231</f>
        <v>Co</v>
      </c>
      <c r="B231" s="95" t="str">
        <f>'PLANTILLA V6'!B231</f>
        <v>Paquete de 1 Kg de semillas(arroz, frijol, lentejas o similar)</v>
      </c>
      <c r="C231" s="104">
        <f>'PLANTILLA V6'!C231</f>
        <v>1</v>
      </c>
      <c r="D231" s="95" t="str">
        <f>'PLANTILLA V6'!D231</f>
        <v>pza</v>
      </c>
      <c r="E231" s="104">
        <v>0</v>
      </c>
      <c r="F231" s="95" t="b">
        <v>0</v>
      </c>
      <c r="G231" s="95" t="b">
        <v>0</v>
      </c>
      <c r="H231" s="95" t="b">
        <v>0</v>
      </c>
      <c r="I231" s="95" t="b">
        <v>0</v>
      </c>
      <c r="J231" s="98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1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21.5" x14ac:dyDescent="0.9">
      <c r="A232" s="103" t="str">
        <f>'PLANTILLA V6'!A232</f>
        <v>Co</v>
      </c>
      <c r="B232" s="95" t="str">
        <f>'PLANTILLA V6'!B232</f>
        <v>Contenedor de agua grande tipo palangana (50 cm de diametro aprox)</v>
      </c>
      <c r="C232" s="104">
        <f>'PLANTILLA V6'!C232</f>
        <v>1</v>
      </c>
      <c r="D232" s="95" t="str">
        <f>'PLANTILLA V6'!D232</f>
        <v>pza</v>
      </c>
      <c r="E232" s="104">
        <v>0</v>
      </c>
      <c r="F232" s="95" t="b">
        <v>0</v>
      </c>
      <c r="G232" s="95" t="b">
        <v>0</v>
      </c>
      <c r="H232" s="95" t="b">
        <v>0</v>
      </c>
      <c r="I232" s="95" t="b">
        <v>0</v>
      </c>
      <c r="J232" s="98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1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21.5" x14ac:dyDescent="0.9">
      <c r="A233" s="103" t="str">
        <f>'PLANTILLA V6'!A233</f>
        <v>Co</v>
      </c>
      <c r="B233" s="95" t="str">
        <f>'PLANTILLA V6'!B233</f>
        <v>Hoja tamaño carta de foami o hule eva color liso</v>
      </c>
      <c r="C233" s="104">
        <f>'PLANTILLA V6'!C233</f>
        <v>1</v>
      </c>
      <c r="D233" s="95" t="str">
        <f>'PLANTILLA V6'!D233</f>
        <v>pza</v>
      </c>
      <c r="E233" s="104">
        <v>0</v>
      </c>
      <c r="F233" s="95" t="b">
        <v>0</v>
      </c>
      <c r="G233" s="95" t="b">
        <v>0</v>
      </c>
      <c r="H233" s="95" t="b">
        <v>0</v>
      </c>
      <c r="I233" s="95" t="b">
        <v>0</v>
      </c>
      <c r="J233" s="98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1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21.5" x14ac:dyDescent="0.9">
      <c r="A234" s="103" t="str">
        <f>'PLANTILLA V6'!A234</f>
        <v>Co</v>
      </c>
      <c r="B234" s="95" t="str">
        <f>'PLANTILLA V6'!B234</f>
        <v>Hoja tamaño carta de foami o hule eva con brillantina</v>
      </c>
      <c r="C234" s="104">
        <f>'PLANTILLA V6'!C234</f>
        <v>1</v>
      </c>
      <c r="D234" s="95" t="str">
        <f>'PLANTILLA V6'!D234</f>
        <v>pza</v>
      </c>
      <c r="E234" s="104">
        <v>0</v>
      </c>
      <c r="F234" s="95" t="b">
        <v>0</v>
      </c>
      <c r="G234" s="95" t="b">
        <v>0</v>
      </c>
      <c r="H234" s="95" t="b">
        <v>0</v>
      </c>
      <c r="I234" s="95" t="b">
        <v>0</v>
      </c>
      <c r="J234" s="98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1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21.5" x14ac:dyDescent="0.9">
      <c r="A235" s="103">
        <f>'PLANTILLA V6'!A235</f>
        <v>0</v>
      </c>
      <c r="B235" s="95">
        <f>'PLANTILLA V6'!B235</f>
        <v>0</v>
      </c>
      <c r="C235" s="104">
        <f>'PLANTILLA V6'!C235</f>
        <v>1</v>
      </c>
      <c r="D235" s="95" t="str">
        <f>'PLANTILLA V6'!D235</f>
        <v>pza</v>
      </c>
      <c r="E235" s="104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98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1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21.5" x14ac:dyDescent="0.9">
      <c r="A236" s="103">
        <f>'PLANTILLA V6'!A236</f>
        <v>0</v>
      </c>
      <c r="B236" s="95">
        <f>'PLANTILLA V6'!B236</f>
        <v>0</v>
      </c>
      <c r="C236" s="104">
        <f>'PLANTILLA V6'!C236</f>
        <v>1</v>
      </c>
      <c r="D236" s="95" t="str">
        <f>'PLANTILLA V6'!D236</f>
        <v>pza</v>
      </c>
      <c r="E236" s="104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98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1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21.5" x14ac:dyDescent="0.9">
      <c r="A237" s="103">
        <f>'PLANTILLA V6'!A237</f>
        <v>0</v>
      </c>
      <c r="B237" s="95">
        <f>'PLANTILLA V6'!B237</f>
        <v>0</v>
      </c>
      <c r="C237" s="104">
        <f>'PLANTILLA V6'!C237</f>
        <v>1</v>
      </c>
      <c r="D237" s="95" t="str">
        <f>'PLANTILLA V6'!D237</f>
        <v>pza</v>
      </c>
      <c r="E237" s="104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98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1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21.5" x14ac:dyDescent="0.9">
      <c r="A238" s="103">
        <f>'PLANTILLA V6'!A238</f>
        <v>0</v>
      </c>
      <c r="B238" s="95">
        <f>'PLANTILLA V6'!B238</f>
        <v>0</v>
      </c>
      <c r="C238" s="104">
        <f>'PLANTILLA V6'!C238</f>
        <v>1</v>
      </c>
      <c r="D238" s="95" t="str">
        <f>'PLANTILLA V6'!D238</f>
        <v>pza</v>
      </c>
      <c r="E238" s="104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98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1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21.5" x14ac:dyDescent="0.9">
      <c r="A239" s="103">
        <f>'PLANTILLA V6'!A239</f>
        <v>0</v>
      </c>
      <c r="B239" s="95">
        <f>'PLANTILLA V6'!B239</f>
        <v>0</v>
      </c>
      <c r="C239" s="104">
        <f>'PLANTILLA V6'!C239</f>
        <v>1</v>
      </c>
      <c r="D239" s="95" t="str">
        <f>'PLANTILLA V6'!D239</f>
        <v>pza</v>
      </c>
      <c r="E239" s="104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98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1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21.5" x14ac:dyDescent="0.9">
      <c r="A240" s="103">
        <f>'PLANTILLA V6'!A240</f>
        <v>0</v>
      </c>
      <c r="B240" s="95">
        <f>'PLANTILLA V6'!B240</f>
        <v>0</v>
      </c>
      <c r="C240" s="104">
        <f>'PLANTILLA V6'!C240</f>
        <v>1</v>
      </c>
      <c r="D240" s="95" t="str">
        <f>'PLANTILLA V6'!D240</f>
        <v>pza</v>
      </c>
      <c r="E240" s="104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98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1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21.5" x14ac:dyDescent="0.9">
      <c r="A241" s="103">
        <f>'PLANTILLA V6'!A241</f>
        <v>0</v>
      </c>
      <c r="B241" s="95">
        <f>'PLANTILLA V6'!B241</f>
        <v>0</v>
      </c>
      <c r="C241" s="104">
        <f>'PLANTILLA V6'!C241</f>
        <v>1</v>
      </c>
      <c r="D241" s="95" t="str">
        <f>'PLANTILLA V6'!D241</f>
        <v>pza</v>
      </c>
      <c r="E241" s="104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98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1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21.5" x14ac:dyDescent="0.9">
      <c r="A242" s="91">
        <f>'PLANTILLA V6'!A242</f>
        <v>0</v>
      </c>
      <c r="B242" s="91">
        <f>'PLANTILLA V6'!B242</f>
        <v>0</v>
      </c>
      <c r="C242" s="104">
        <f>'PLANTILLA V6'!C242</f>
        <v>1</v>
      </c>
      <c r="D242" s="95" t="str">
        <f>'PLANTILLA V6'!D242</f>
        <v>pza</v>
      </c>
      <c r="E242" s="104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98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1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21.5" x14ac:dyDescent="0.9">
      <c r="A243" s="91">
        <f>'PLANTILLA V6'!A243</f>
        <v>0</v>
      </c>
      <c r="B243" s="91">
        <f>'PLANTILLA V6'!B243</f>
        <v>0</v>
      </c>
      <c r="C243" s="104">
        <f>'PLANTILLA V6'!C243</f>
        <v>1</v>
      </c>
      <c r="D243" s="95" t="str">
        <f>'PLANTILLA V6'!D243</f>
        <v>pza</v>
      </c>
      <c r="E243" s="104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98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1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21.5" x14ac:dyDescent="0.9">
      <c r="A244" s="91">
        <f>'PLANTILLA V6'!A244</f>
        <v>0</v>
      </c>
      <c r="B244" s="91">
        <f>'PLANTILLA V6'!B244</f>
        <v>0</v>
      </c>
      <c r="C244" s="104">
        <f>'PLANTILLA V6'!C244</f>
        <v>1</v>
      </c>
      <c r="D244" s="95" t="str">
        <f>'PLANTILLA V6'!D244</f>
        <v>pza</v>
      </c>
      <c r="E244" s="104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98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1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21.5" x14ac:dyDescent="0.9">
      <c r="A245" s="91">
        <f>'PLANTILLA V6'!A245</f>
        <v>0</v>
      </c>
      <c r="B245" s="91">
        <f>'PLANTILLA V6'!B245</f>
        <v>0</v>
      </c>
      <c r="C245" s="104">
        <f>'PLANTILLA V6'!C245</f>
        <v>1</v>
      </c>
      <c r="D245" s="95" t="str">
        <f>'PLANTILLA V6'!D245</f>
        <v>pza</v>
      </c>
      <c r="E245" s="104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98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1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21.5" x14ac:dyDescent="0.9">
      <c r="A246" s="91">
        <f>'PLANTILLA V6'!A246</f>
        <v>0</v>
      </c>
      <c r="B246" s="91">
        <f>'PLANTILLA V6'!B246</f>
        <v>0</v>
      </c>
      <c r="C246" s="104">
        <f>'PLANTILLA V6'!C246</f>
        <v>1</v>
      </c>
      <c r="D246" s="95" t="str">
        <f>'PLANTILLA V6'!D246</f>
        <v>pza</v>
      </c>
      <c r="E246" s="104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98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1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21.5" x14ac:dyDescent="0.9">
      <c r="A247" s="91">
        <f>'PLANTILLA V6'!A247</f>
        <v>0</v>
      </c>
      <c r="B247" s="91">
        <f>'PLANTILLA V6'!B247</f>
        <v>0</v>
      </c>
      <c r="C247" s="104">
        <f>'PLANTILLA V6'!C247</f>
        <v>1</v>
      </c>
      <c r="D247" s="95" t="str">
        <f>'PLANTILLA V6'!D247</f>
        <v>pza</v>
      </c>
      <c r="E247" s="104">
        <v>0</v>
      </c>
      <c r="F247" s="95" t="b">
        <v>0</v>
      </c>
      <c r="G247" s="95" t="b">
        <v>0</v>
      </c>
      <c r="H247" s="95" t="b">
        <v>0</v>
      </c>
      <c r="I247" s="95" t="b">
        <v>0</v>
      </c>
      <c r="J247" s="98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1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21.5" x14ac:dyDescent="0.9">
      <c r="A248" s="91">
        <f>'PLANTILLA V6'!A248</f>
        <v>0</v>
      </c>
      <c r="B248" s="91">
        <f>'PLANTILLA V6'!B248</f>
        <v>0</v>
      </c>
      <c r="C248" s="104">
        <f>'PLANTILLA V6'!C248</f>
        <v>1</v>
      </c>
      <c r="D248" s="95" t="str">
        <f>'PLANTILLA V6'!D248</f>
        <v>pza</v>
      </c>
      <c r="E248" s="104">
        <v>0</v>
      </c>
      <c r="F248" s="95" t="b">
        <v>0</v>
      </c>
      <c r="G248" s="95" t="b">
        <v>0</v>
      </c>
      <c r="H248" s="95" t="b">
        <v>0</v>
      </c>
      <c r="I248" s="95" t="b">
        <v>0</v>
      </c>
      <c r="J248" s="98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1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21.5" x14ac:dyDescent="0.9">
      <c r="A249" s="91">
        <f>'PLANTILLA V6'!A249</f>
        <v>0</v>
      </c>
      <c r="B249" s="91">
        <f>'PLANTILLA V6'!B249</f>
        <v>0</v>
      </c>
      <c r="C249" s="104">
        <f>'PLANTILLA V6'!C249</f>
        <v>1</v>
      </c>
      <c r="D249" s="95" t="str">
        <f>'PLANTILLA V6'!D249</f>
        <v>pza</v>
      </c>
      <c r="E249" s="104">
        <v>0</v>
      </c>
      <c r="F249" s="95" t="b">
        <v>0</v>
      </c>
      <c r="G249" s="95" t="b">
        <v>0</v>
      </c>
      <c r="H249" s="95" t="b">
        <v>0</v>
      </c>
      <c r="I249" s="95" t="b">
        <v>0</v>
      </c>
      <c r="J249" s="98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1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21.5" x14ac:dyDescent="0.9">
      <c r="A250" s="91">
        <f>'PLANTILLA V6'!A250</f>
        <v>0</v>
      </c>
      <c r="B250" s="91">
        <f>'PLANTILLA V6'!B250</f>
        <v>0</v>
      </c>
      <c r="C250" s="104">
        <f>'PLANTILLA V6'!C250</f>
        <v>1</v>
      </c>
      <c r="D250" s="95" t="str">
        <f>'PLANTILLA V6'!D250</f>
        <v>pza</v>
      </c>
      <c r="E250" s="104">
        <v>0</v>
      </c>
      <c r="F250" s="95" t="b">
        <v>0</v>
      </c>
      <c r="G250" s="95" t="b">
        <v>0</v>
      </c>
      <c r="H250" s="95" t="b">
        <v>0</v>
      </c>
      <c r="I250" s="95" t="b">
        <v>0</v>
      </c>
      <c r="J250" s="98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1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21.5" x14ac:dyDescent="0.9">
      <c r="A251" s="91">
        <f>'PLANTILLA V6'!A251</f>
        <v>0</v>
      </c>
      <c r="B251" s="91">
        <f>'PLANTILLA V6'!B251</f>
        <v>0</v>
      </c>
      <c r="C251" s="104">
        <f>'PLANTILLA V6'!C251</f>
        <v>1</v>
      </c>
      <c r="D251" s="95" t="str">
        <f>'PLANTILLA V6'!D251</f>
        <v>pza</v>
      </c>
      <c r="E251" s="104">
        <v>0</v>
      </c>
      <c r="F251" s="95" t="b">
        <v>0</v>
      </c>
      <c r="G251" s="95" t="b">
        <v>0</v>
      </c>
      <c r="H251" s="95" t="b">
        <v>0</v>
      </c>
      <c r="I251" s="95" t="b">
        <v>0</v>
      </c>
      <c r="J251" s="98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1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21.5" x14ac:dyDescent="0.9">
      <c r="A252" s="91">
        <f>'PLANTILLA V6'!A252</f>
        <v>0</v>
      </c>
      <c r="B252" s="91">
        <f>'PLANTILLA V6'!B252</f>
        <v>0</v>
      </c>
      <c r="C252" s="104">
        <f>'PLANTILLA V6'!C252</f>
        <v>1</v>
      </c>
      <c r="D252" s="95" t="str">
        <f>'PLANTILLA V6'!D252</f>
        <v>pza</v>
      </c>
      <c r="E252" s="104">
        <v>0</v>
      </c>
      <c r="F252" s="95" t="b">
        <v>0</v>
      </c>
      <c r="G252" s="95" t="b">
        <v>0</v>
      </c>
      <c r="H252" s="95" t="b">
        <v>0</v>
      </c>
      <c r="I252" s="95" t="b">
        <v>0</v>
      </c>
      <c r="J252" s="98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1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21.5" x14ac:dyDescent="0.9">
      <c r="A253" s="91">
        <f>'PLANTILLA V6'!A253</f>
        <v>0</v>
      </c>
      <c r="B253" s="91">
        <f>'PLANTILLA V6'!B253</f>
        <v>0</v>
      </c>
      <c r="C253" s="104">
        <f>'PLANTILLA V6'!C253</f>
        <v>1</v>
      </c>
      <c r="D253" s="95" t="str">
        <f>'PLANTILLA V6'!D253</f>
        <v>pza</v>
      </c>
      <c r="E253" s="104">
        <v>0</v>
      </c>
      <c r="F253" s="95" t="b">
        <v>0</v>
      </c>
      <c r="G253" s="95" t="b">
        <v>0</v>
      </c>
      <c r="H253" s="95" t="b">
        <v>0</v>
      </c>
      <c r="I253" s="95" t="b">
        <v>0</v>
      </c>
      <c r="J253" s="98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1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21.5" x14ac:dyDescent="0.9">
      <c r="A254" s="91">
        <f>'PLANTILLA V6'!A254</f>
        <v>0</v>
      </c>
      <c r="B254" s="91">
        <f>'PLANTILLA V6'!B254</f>
        <v>0</v>
      </c>
      <c r="C254" s="104">
        <f>'PLANTILLA V6'!C254</f>
        <v>1</v>
      </c>
      <c r="D254" s="95" t="str">
        <f>'PLANTILLA V6'!D254</f>
        <v>pza</v>
      </c>
      <c r="E254" s="104">
        <v>0</v>
      </c>
      <c r="F254" s="95" t="b">
        <v>0</v>
      </c>
      <c r="G254" s="95" t="b">
        <v>0</v>
      </c>
      <c r="H254" s="95" t="b">
        <v>0</v>
      </c>
      <c r="I254" s="95" t="b">
        <v>0</v>
      </c>
      <c r="J254" s="98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1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21.5" x14ac:dyDescent="0.9">
      <c r="A255" s="91">
        <f>'PLANTILLA V6'!A255</f>
        <v>0</v>
      </c>
      <c r="B255" s="91">
        <f>'PLANTILLA V6'!B255</f>
        <v>0</v>
      </c>
      <c r="C255" s="104">
        <f>'PLANTILLA V6'!C255</f>
        <v>1</v>
      </c>
      <c r="D255" s="95" t="str">
        <f>'PLANTILLA V6'!D255</f>
        <v>pza</v>
      </c>
      <c r="E255" s="104">
        <v>0</v>
      </c>
      <c r="F255" s="95" t="b">
        <v>0</v>
      </c>
      <c r="G255" s="95" t="b">
        <v>0</v>
      </c>
      <c r="H255" s="95" t="b">
        <v>0</v>
      </c>
      <c r="I255" s="95" t="b">
        <v>0</v>
      </c>
      <c r="J255" s="98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1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21.5" x14ac:dyDescent="0.9">
      <c r="A256" s="91">
        <f>'PLANTILLA V6'!A256</f>
        <v>0</v>
      </c>
      <c r="B256" s="91">
        <f>'PLANTILLA V6'!B256</f>
        <v>0</v>
      </c>
      <c r="C256" s="104">
        <f>'PLANTILLA V6'!C256</f>
        <v>1</v>
      </c>
      <c r="D256" s="95" t="str">
        <f>'PLANTILLA V6'!D256</f>
        <v>pza</v>
      </c>
      <c r="E256" s="104">
        <v>0</v>
      </c>
      <c r="F256" s="95" t="b">
        <v>0</v>
      </c>
      <c r="G256" s="95" t="b">
        <v>0</v>
      </c>
      <c r="H256" s="95" t="b">
        <v>0</v>
      </c>
      <c r="I256" s="95" t="b">
        <v>0</v>
      </c>
      <c r="J256" s="98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1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21.5" x14ac:dyDescent="0.9">
      <c r="A257" s="91">
        <f>'PLANTILLA V6'!A257</f>
        <v>0</v>
      </c>
      <c r="B257" s="91">
        <f>'PLANTILLA V6'!B257</f>
        <v>0</v>
      </c>
      <c r="C257" s="104">
        <f>'PLANTILLA V6'!C257</f>
        <v>1</v>
      </c>
      <c r="D257" s="95" t="str">
        <f>'PLANTILLA V6'!D257</f>
        <v>pza</v>
      </c>
      <c r="E257" s="104">
        <v>0</v>
      </c>
      <c r="F257" s="95" t="b">
        <v>0</v>
      </c>
      <c r="G257" s="95" t="b">
        <v>0</v>
      </c>
      <c r="H257" s="95" t="b">
        <v>0</v>
      </c>
      <c r="I257" s="95" t="b">
        <v>0</v>
      </c>
      <c r="J257" s="98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1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21.5" x14ac:dyDescent="0.9">
      <c r="A258" s="91">
        <f>'PLANTILLA V6'!A258</f>
        <v>0</v>
      </c>
      <c r="B258" s="91">
        <f>'PLANTILLA V6'!B258</f>
        <v>0</v>
      </c>
      <c r="C258" s="104">
        <f>'PLANTILLA V6'!C258</f>
        <v>1</v>
      </c>
      <c r="D258" s="95" t="str">
        <f>'PLANTILLA V6'!D258</f>
        <v>pza</v>
      </c>
      <c r="E258" s="104">
        <v>0</v>
      </c>
      <c r="F258" s="95" t="b">
        <v>0</v>
      </c>
      <c r="G258" s="95" t="b">
        <v>0</v>
      </c>
      <c r="H258" s="95" t="b">
        <v>0</v>
      </c>
      <c r="I258" s="95" t="b">
        <v>0</v>
      </c>
      <c r="J258" s="98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1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21.5" x14ac:dyDescent="0.9">
      <c r="A259" s="91">
        <f>'PLANTILLA V6'!A259</f>
        <v>0</v>
      </c>
      <c r="B259" s="91">
        <f>'PLANTILLA V6'!B259</f>
        <v>0</v>
      </c>
      <c r="C259" s="104">
        <f>'PLANTILLA V6'!C259</f>
        <v>1</v>
      </c>
      <c r="D259" s="95" t="str">
        <f>'PLANTILLA V6'!D259</f>
        <v>pza</v>
      </c>
      <c r="E259" s="104">
        <v>0</v>
      </c>
      <c r="F259" s="95" t="b">
        <v>0</v>
      </c>
      <c r="G259" s="95" t="b">
        <v>0</v>
      </c>
      <c r="H259" s="95" t="b">
        <v>0</v>
      </c>
      <c r="I259" s="95" t="b">
        <v>0</v>
      </c>
      <c r="J259" s="98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1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21.5" x14ac:dyDescent="0.9">
      <c r="A260" s="91">
        <f>'PLANTILLA V6'!A260</f>
        <v>0</v>
      </c>
      <c r="B260" s="91">
        <f>'PLANTILLA V6'!B260</f>
        <v>0</v>
      </c>
      <c r="C260" s="104">
        <f>'PLANTILLA V6'!C260</f>
        <v>1</v>
      </c>
      <c r="D260" s="95" t="str">
        <f>'PLANTILLA V6'!D260</f>
        <v>pza</v>
      </c>
      <c r="E260" s="104">
        <v>0</v>
      </c>
      <c r="F260" s="95" t="b">
        <v>0</v>
      </c>
      <c r="G260" s="95" t="b">
        <v>0</v>
      </c>
      <c r="H260" s="95" t="b">
        <v>0</v>
      </c>
      <c r="I260" s="95" t="b">
        <v>0</v>
      </c>
      <c r="J260" s="98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1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21.5" x14ac:dyDescent="0.9">
      <c r="A261" s="91">
        <f>'PLANTILLA V6'!A261</f>
        <v>0</v>
      </c>
      <c r="B261" s="91">
        <f>'PLANTILLA V6'!B261</f>
        <v>0</v>
      </c>
      <c r="C261" s="104">
        <f>'PLANTILLA V6'!C261</f>
        <v>1</v>
      </c>
      <c r="D261" s="95" t="str">
        <f>'PLANTILLA V6'!D261</f>
        <v>pza</v>
      </c>
      <c r="E261" s="104">
        <v>0</v>
      </c>
      <c r="F261" s="95" t="b">
        <v>0</v>
      </c>
      <c r="G261" s="95" t="b">
        <v>0</v>
      </c>
      <c r="H261" s="95" t="b">
        <v>0</v>
      </c>
      <c r="I261" s="95" t="b">
        <v>0</v>
      </c>
      <c r="J261" s="98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1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21.5" x14ac:dyDescent="0.9">
      <c r="A262" s="91">
        <f>'PLANTILLA V6'!A262</f>
        <v>0</v>
      </c>
      <c r="B262" s="91">
        <f>'PLANTILLA V6'!B262</f>
        <v>0</v>
      </c>
      <c r="C262" s="104">
        <f>'PLANTILLA V6'!C262</f>
        <v>1</v>
      </c>
      <c r="D262" s="95" t="str">
        <f>'PLANTILLA V6'!D262</f>
        <v>pza</v>
      </c>
      <c r="E262" s="104">
        <v>0</v>
      </c>
      <c r="F262" s="95" t="b">
        <v>0</v>
      </c>
      <c r="G262" s="95" t="b">
        <v>0</v>
      </c>
      <c r="H262" s="95" t="b">
        <v>0</v>
      </c>
      <c r="I262" s="95" t="b">
        <v>0</v>
      </c>
      <c r="J262" s="98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1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21.5" x14ac:dyDescent="0.9">
      <c r="A263" s="91">
        <f>'PLANTILLA V6'!A263</f>
        <v>0</v>
      </c>
      <c r="B263" s="91">
        <f>'PLANTILLA V6'!B263</f>
        <v>0</v>
      </c>
      <c r="C263" s="104">
        <f>'PLANTILLA V6'!C263</f>
        <v>1</v>
      </c>
      <c r="D263" s="95" t="str">
        <f>'PLANTILLA V6'!D263</f>
        <v>pza</v>
      </c>
      <c r="E263" s="104">
        <v>0</v>
      </c>
      <c r="F263" s="95" t="b">
        <v>0</v>
      </c>
      <c r="G263" s="95" t="b">
        <v>0</v>
      </c>
      <c r="H263" s="95" t="b">
        <v>0</v>
      </c>
      <c r="I263" s="95" t="b">
        <v>0</v>
      </c>
      <c r="J263" s="98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1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21.5" x14ac:dyDescent="0.9">
      <c r="A264" s="91">
        <f>'PLANTILLA V6'!A264</f>
        <v>0</v>
      </c>
      <c r="B264" s="91">
        <f>'PLANTILLA V6'!B264</f>
        <v>0</v>
      </c>
      <c r="C264" s="104">
        <f>'PLANTILLA V6'!C264</f>
        <v>1</v>
      </c>
      <c r="D264" s="95" t="str">
        <f>'PLANTILLA V6'!D264</f>
        <v>pza</v>
      </c>
      <c r="E264" s="104">
        <v>0</v>
      </c>
      <c r="F264" s="95" t="b">
        <v>0</v>
      </c>
      <c r="G264" s="95" t="b">
        <v>0</v>
      </c>
      <c r="H264" s="95" t="b">
        <v>0</v>
      </c>
      <c r="I264" s="95" t="b">
        <v>0</v>
      </c>
      <c r="J264" s="98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1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21.5" x14ac:dyDescent="0.9">
      <c r="A265" s="91">
        <f>'PLANTILLA V6'!A265</f>
        <v>0</v>
      </c>
      <c r="B265" s="91">
        <f>'PLANTILLA V6'!B265</f>
        <v>0</v>
      </c>
      <c r="C265" s="104">
        <f>'PLANTILLA V6'!C265</f>
        <v>1</v>
      </c>
      <c r="D265" s="95" t="str">
        <f>'PLANTILLA V6'!D265</f>
        <v>pza</v>
      </c>
      <c r="E265" s="104">
        <v>0</v>
      </c>
      <c r="F265" s="95" t="b">
        <v>0</v>
      </c>
      <c r="G265" s="95" t="b">
        <v>0</v>
      </c>
      <c r="H265" s="95" t="b">
        <v>0</v>
      </c>
      <c r="I265" s="95" t="b">
        <v>0</v>
      </c>
      <c r="J265" s="98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1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21.5" x14ac:dyDescent="0.9">
      <c r="A266" s="91">
        <f>'PLANTILLA V6'!A266</f>
        <v>0</v>
      </c>
      <c r="B266" s="91">
        <f>'PLANTILLA V6'!B266</f>
        <v>0</v>
      </c>
      <c r="C266" s="104">
        <f>'PLANTILLA V6'!C266</f>
        <v>1</v>
      </c>
      <c r="D266" s="95" t="str">
        <f>'PLANTILLA V6'!D266</f>
        <v>pza</v>
      </c>
      <c r="E266" s="104">
        <v>0</v>
      </c>
      <c r="F266" s="95" t="b">
        <v>0</v>
      </c>
      <c r="G266" s="95" t="b">
        <v>0</v>
      </c>
      <c r="H266" s="95" t="b">
        <v>0</v>
      </c>
      <c r="I266" s="95" t="b">
        <v>0</v>
      </c>
      <c r="J266" s="98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1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21.5" x14ac:dyDescent="0.9">
      <c r="A267" s="91">
        <f>'PLANTILLA V6'!A267</f>
        <v>0</v>
      </c>
      <c r="B267" s="91">
        <f>'PLANTILLA V6'!B267</f>
        <v>0</v>
      </c>
      <c r="C267" s="104">
        <f>'PLANTILLA V6'!C267</f>
        <v>1</v>
      </c>
      <c r="D267" s="95" t="str">
        <f>'PLANTILLA V6'!D267</f>
        <v>pza</v>
      </c>
      <c r="E267" s="104">
        <v>0</v>
      </c>
      <c r="F267" s="95" t="b">
        <v>0</v>
      </c>
      <c r="G267" s="95" t="b">
        <v>0</v>
      </c>
      <c r="H267" s="95" t="b">
        <v>0</v>
      </c>
      <c r="I267" s="95" t="b">
        <v>0</v>
      </c>
      <c r="J267" s="98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1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21.5" x14ac:dyDescent="0.9">
      <c r="A268" s="91">
        <f>'PLANTILLA V6'!A268</f>
        <v>0</v>
      </c>
      <c r="B268" s="91">
        <f>'PLANTILLA V6'!B268</f>
        <v>0</v>
      </c>
      <c r="C268" s="104">
        <f>'PLANTILLA V6'!C268</f>
        <v>1</v>
      </c>
      <c r="D268" s="95" t="str">
        <f>'PLANTILLA V6'!D268</f>
        <v>pza</v>
      </c>
      <c r="E268" s="104">
        <v>0</v>
      </c>
      <c r="F268" s="95" t="b">
        <v>0</v>
      </c>
      <c r="G268" s="95" t="b">
        <v>0</v>
      </c>
      <c r="H268" s="95" t="b">
        <v>0</v>
      </c>
      <c r="I268" s="95" t="b">
        <v>0</v>
      </c>
      <c r="J268" s="98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1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21.5" x14ac:dyDescent="0.9">
      <c r="A269" s="91">
        <f>'PLANTILLA V6'!A269</f>
        <v>0</v>
      </c>
      <c r="B269" s="91">
        <f>'PLANTILLA V6'!B269</f>
        <v>0</v>
      </c>
      <c r="C269" s="104">
        <f>'PLANTILLA V6'!C269</f>
        <v>1</v>
      </c>
      <c r="D269" s="95" t="str">
        <f>'PLANTILLA V6'!D269</f>
        <v>pza</v>
      </c>
      <c r="E269" s="104">
        <v>0</v>
      </c>
      <c r="F269" s="95" t="b">
        <v>0</v>
      </c>
      <c r="G269" s="95" t="b">
        <v>0</v>
      </c>
      <c r="H269" s="95" t="b">
        <v>0</v>
      </c>
      <c r="I269" s="95" t="b">
        <v>0</v>
      </c>
      <c r="J269" s="98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1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21.5" x14ac:dyDescent="0.9">
      <c r="A270" s="195" t="str">
        <f>'PLANTILLA V6'!A270</f>
        <v>Materiales de Reuso</v>
      </c>
      <c r="B270" s="167"/>
      <c r="C270" s="104">
        <f>'PLANTILLA V6'!C270</f>
        <v>1</v>
      </c>
      <c r="D270" s="95" t="str">
        <f>'PLANTILLA V6'!D270</f>
        <v>pza</v>
      </c>
      <c r="E270" s="104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02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1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21.5" x14ac:dyDescent="0.9">
      <c r="A271" s="103" t="str">
        <f>'PLANTILLA V6'!A271</f>
        <v>Re</v>
      </c>
      <c r="B271" s="103" t="str">
        <f>'PLANTILLA V6'!B271</f>
        <v>Cartón de 3 mm de espesor de 30 x 30 cm</v>
      </c>
      <c r="C271" s="104">
        <f>'PLANTILLA V6'!C271</f>
        <v>1</v>
      </c>
      <c r="D271" s="95" t="str">
        <f>'PLANTILLA V6'!D271</f>
        <v>pza</v>
      </c>
      <c r="E271" s="104">
        <v>0</v>
      </c>
      <c r="F271" s="95" t="b">
        <v>0</v>
      </c>
      <c r="G271" s="95" t="b">
        <v>0</v>
      </c>
      <c r="H271" s="95" t="b">
        <v>0</v>
      </c>
      <c r="I271" s="95" t="b">
        <v>0</v>
      </c>
      <c r="J271" s="98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21.5" x14ac:dyDescent="0.9">
      <c r="A272" s="103" t="str">
        <f>'PLANTILLA V6'!A272</f>
        <v>Re</v>
      </c>
      <c r="B272" s="103" t="str">
        <f>'PLANTILLA V6'!B272</f>
        <v>Hojas de papel tamaño carta con un lado limpio</v>
      </c>
      <c r="C272" s="104">
        <f>'PLANTILLA V6'!C272</f>
        <v>1</v>
      </c>
      <c r="D272" s="95" t="str">
        <f>'PLANTILLA V6'!D272</f>
        <v>pza</v>
      </c>
      <c r="E272" s="104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98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21.5" x14ac:dyDescent="0.9">
      <c r="A273" s="103" t="str">
        <f>'PLANTILLA V6'!A273</f>
        <v>Re</v>
      </c>
      <c r="B273" s="103" t="str">
        <f>'PLANTILLA V6'!B273</f>
        <v>Bolsa de plástico oscura</v>
      </c>
      <c r="C273" s="104">
        <f>'PLANTILLA V6'!C273</f>
        <v>1</v>
      </c>
      <c r="D273" s="95" t="str">
        <f>'PLANTILLA V6'!D273</f>
        <v>pza</v>
      </c>
      <c r="E273" s="104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98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21.5" x14ac:dyDescent="0.9">
      <c r="A274" s="103" t="str">
        <f>'PLANTILLA V6'!A274</f>
        <v>Re</v>
      </c>
      <c r="B274" s="103" t="str">
        <f>'PLANTILLA V6'!B274</f>
        <v>Botella de PET de 250 ml</v>
      </c>
      <c r="C274" s="104">
        <f>'PLANTILLA V6'!C274</f>
        <v>1</v>
      </c>
      <c r="D274" s="95" t="str">
        <f>'PLANTILLA V6'!D274</f>
        <v>pza</v>
      </c>
      <c r="E274" s="104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98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21.5" x14ac:dyDescent="0.9">
      <c r="A275" s="103" t="str">
        <f>'PLANTILLA V6'!A275</f>
        <v>Re</v>
      </c>
      <c r="B275" s="103" t="str">
        <f>'PLANTILLA V6'!B275</f>
        <v>Botella de PET de 600 ml</v>
      </c>
      <c r="C275" s="104">
        <f>'PLANTILLA V6'!C275</f>
        <v>1</v>
      </c>
      <c r="D275" s="95" t="str">
        <f>'PLANTILLA V6'!D275</f>
        <v>pza</v>
      </c>
      <c r="E275" s="104">
        <v>0</v>
      </c>
      <c r="F275" s="95" t="b">
        <v>0</v>
      </c>
      <c r="G275" s="95" t="b">
        <v>0</v>
      </c>
      <c r="H275" s="95" t="b">
        <v>0</v>
      </c>
      <c r="I275" s="95" t="b">
        <v>0</v>
      </c>
      <c r="J275" s="98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21.5" x14ac:dyDescent="0.9">
      <c r="A276" s="103" t="str">
        <f>'PLANTILLA V6'!A276</f>
        <v>Re</v>
      </c>
      <c r="B276" s="103" t="str">
        <f>'PLANTILLA V6'!B276</f>
        <v>Botella de PET de 1 l</v>
      </c>
      <c r="C276" s="104">
        <f>'PLANTILLA V6'!C276</f>
        <v>1</v>
      </c>
      <c r="D276" s="95" t="str">
        <f>'PLANTILLA V6'!D276</f>
        <v>pza</v>
      </c>
      <c r="E276" s="104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98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21.5" x14ac:dyDescent="0.9">
      <c r="A277" s="103" t="str">
        <f>'PLANTILLA V6'!A277</f>
        <v>Re</v>
      </c>
      <c r="B277" s="108" t="str">
        <f>'PLANTILLA V6'!B277</f>
        <v>Vaso de plástico desechable (250 ml)</v>
      </c>
      <c r="C277" s="104">
        <f>'PLANTILLA V6'!C277</f>
        <v>1</v>
      </c>
      <c r="D277" s="95" t="str">
        <f>'PLANTILLA V6'!D277</f>
        <v>pza</v>
      </c>
      <c r="E277" s="104">
        <v>0</v>
      </c>
      <c r="F277" s="95" t="b">
        <v>0</v>
      </c>
      <c r="G277" s="95" t="b">
        <v>0</v>
      </c>
      <c r="H277" s="95" t="b">
        <v>0</v>
      </c>
      <c r="I277" s="95" t="b">
        <v>0</v>
      </c>
      <c r="J277" s="98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21.5" x14ac:dyDescent="0.9">
      <c r="A278" s="103" t="str">
        <f>'PLANTILLA V6'!A278</f>
        <v>Re</v>
      </c>
      <c r="B278" s="103" t="str">
        <f>'PLANTILLA V6'!B278</f>
        <v>Tetrapack de 250 ml</v>
      </c>
      <c r="C278" s="104">
        <f>'PLANTILLA V6'!C278</f>
        <v>1</v>
      </c>
      <c r="D278" s="95" t="str">
        <f>'PLANTILLA V6'!D278</f>
        <v>pza</v>
      </c>
      <c r="E278" s="104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98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21.5" x14ac:dyDescent="0.9">
      <c r="A279" s="103" t="str">
        <f>'PLANTILLA V6'!A279</f>
        <v>Re</v>
      </c>
      <c r="B279" s="103" t="str">
        <f>'PLANTILLA V6'!B279</f>
        <v>Tetrapack de 500 ml</v>
      </c>
      <c r="C279" s="104">
        <f>'PLANTILLA V6'!C279</f>
        <v>1</v>
      </c>
      <c r="D279" s="95" t="str">
        <f>'PLANTILLA V6'!D279</f>
        <v>pza</v>
      </c>
      <c r="E279" s="104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98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21.5" x14ac:dyDescent="0.9">
      <c r="A280" s="103" t="str">
        <f>'PLANTILLA V6'!A280</f>
        <v>Re</v>
      </c>
      <c r="B280" s="103" t="str">
        <f>'PLANTILLA V6'!B280</f>
        <v>Tetrapack de 1 l</v>
      </c>
      <c r="C280" s="104">
        <f>'PLANTILLA V6'!C280</f>
        <v>1</v>
      </c>
      <c r="D280" s="95" t="str">
        <f>'PLANTILLA V6'!D280</f>
        <v>pza</v>
      </c>
      <c r="E280" s="104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98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21.5" x14ac:dyDescent="0.9">
      <c r="A281" s="103" t="str">
        <f>'PLANTILLA V6'!A281</f>
        <v>Re</v>
      </c>
      <c r="B281" s="103" t="str">
        <f>'PLANTILLA V6'!B281</f>
        <v>Tubo de cartón de papel de baño</v>
      </c>
      <c r="C281" s="104">
        <f>'PLANTILLA V6'!C281</f>
        <v>1</v>
      </c>
      <c r="D281" s="95" t="str">
        <f>'PLANTILLA V6'!D281</f>
        <v>pza</v>
      </c>
      <c r="E281" s="104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98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21.5" x14ac:dyDescent="0.9">
      <c r="A282" s="103" t="str">
        <f>'PLANTILLA V6'!A282</f>
        <v>Re</v>
      </c>
      <c r="B282" s="103" t="str">
        <f>'PLANTILLA V6'!B282</f>
        <v>Periódico</v>
      </c>
      <c r="C282" s="104">
        <f>'PLANTILLA V6'!C282</f>
        <v>1</v>
      </c>
      <c r="D282" s="95" t="str">
        <f>'PLANTILLA V6'!D282</f>
        <v>pza</v>
      </c>
      <c r="E282" s="104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98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21.5" x14ac:dyDescent="0.9">
      <c r="A283" s="103" t="str">
        <f>'PLANTILLA V6'!A283</f>
        <v>Re</v>
      </c>
      <c r="B283" s="103" t="str">
        <f>'PLANTILLA V6'!B283</f>
        <v>Tela de reúso (tamaño de 1 playera aproximadamente)</v>
      </c>
      <c r="C283" s="104">
        <f>'PLANTILLA V6'!C283</f>
        <v>1</v>
      </c>
      <c r="D283" s="95" t="str">
        <f>'PLANTILLA V6'!D283</f>
        <v>pza</v>
      </c>
      <c r="E283" s="104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98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21.5" x14ac:dyDescent="0.9">
      <c r="A284" s="103" t="str">
        <f>'PLANTILLA V6'!A284</f>
        <v>Re</v>
      </c>
      <c r="B284" s="103" t="str">
        <f>'PLANTILLA V6'!B284</f>
        <v>Caja de cereal o cartón delgado (caja de 300 g) aproximadamente</v>
      </c>
      <c r="C284" s="104">
        <f>'PLANTILLA V6'!C284</f>
        <v>1</v>
      </c>
      <c r="D284" s="95" t="str">
        <f>'PLANTILLA V6'!D284</f>
        <v>pza</v>
      </c>
      <c r="E284" s="104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98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21.5" x14ac:dyDescent="0.9">
      <c r="A285" s="103" t="str">
        <f>'PLANTILLA V6'!A285</f>
        <v>Re</v>
      </c>
      <c r="B285" s="103" t="str">
        <f>'PLANTILLA V6'!B285</f>
        <v xml:space="preserve">Taparrosca de botella de PET 3 cm de diámetro </v>
      </c>
      <c r="C285" s="104">
        <f>'PLANTILLA V6'!C285</f>
        <v>1</v>
      </c>
      <c r="D285" s="95" t="str">
        <f>'PLANTILLA V6'!D285</f>
        <v>pza</v>
      </c>
      <c r="E285" s="104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98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21.5" x14ac:dyDescent="0.9">
      <c r="A286" s="103" t="str">
        <f>'PLANTILLA V6'!A286</f>
        <v>Re</v>
      </c>
      <c r="B286" s="103" t="str">
        <f>'PLANTILLA V6'!B286</f>
        <v>Taparrosca de 5 cm de diámetro aproximadamente</v>
      </c>
      <c r="C286" s="104">
        <f>'PLANTILLA V6'!C286</f>
        <v>1</v>
      </c>
      <c r="D286" s="95" t="str">
        <f>'PLANTILLA V6'!D286</f>
        <v>pza</v>
      </c>
      <c r="E286" s="104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98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21.5" x14ac:dyDescent="0.9">
      <c r="A287" s="103" t="str">
        <f>'PLANTILLA V6'!A287</f>
        <v>Re</v>
      </c>
      <c r="B287" s="103" t="str">
        <f>'PLANTILLA V6'!B287</f>
        <v>Tapa de 10 cm de diámetro  aproximadamente</v>
      </c>
      <c r="C287" s="104">
        <f>'PLANTILLA V6'!C287</f>
        <v>1</v>
      </c>
      <c r="D287" s="95" t="str">
        <f>'PLANTILLA V6'!D287</f>
        <v>pza</v>
      </c>
      <c r="E287" s="104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98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21.5" x14ac:dyDescent="0.9">
      <c r="A288" s="103" t="str">
        <f>'PLANTILLA V6'!A288</f>
        <v>Re</v>
      </c>
      <c r="B288" s="103" t="str">
        <f>'PLANTILLA V6'!B288</f>
        <v>Lija para madera grado 60</v>
      </c>
      <c r="C288" s="104">
        <f>'PLANTILLA V6'!C288</f>
        <v>1</v>
      </c>
      <c r="D288" s="95" t="str">
        <f>'PLANTILLA V6'!D288</f>
        <v>pza</v>
      </c>
      <c r="E288" s="104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98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21.5" x14ac:dyDescent="0.9">
      <c r="A289" s="103" t="str">
        <f>'PLANTILLA V6'!A289</f>
        <v>Re</v>
      </c>
      <c r="B289" s="103" t="str">
        <f>'PLANTILLA V6'!B289</f>
        <v>Pieza de tela reciclado (Pieza de ropa en desuso)</v>
      </c>
      <c r="C289" s="104">
        <f>'PLANTILLA V6'!C289</f>
        <v>1</v>
      </c>
      <c r="D289" s="95" t="str">
        <f>'PLANTILLA V6'!D289</f>
        <v>pza</v>
      </c>
      <c r="E289" s="104">
        <v>0</v>
      </c>
      <c r="F289" s="95" t="b">
        <v>0</v>
      </c>
      <c r="G289" s="95" t="b">
        <v>0</v>
      </c>
      <c r="H289" s="95" t="b">
        <v>0</v>
      </c>
      <c r="I289" s="95" t="b">
        <v>0</v>
      </c>
      <c r="J289" s="98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1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21.5" x14ac:dyDescent="0.9">
      <c r="A290" s="103" t="str">
        <f>'PLANTILLA V6'!A290</f>
        <v>Re</v>
      </c>
      <c r="B290" s="103" t="str">
        <f>'PLANTILLA V6'!B290</f>
        <v>Planta o cultivo pequeño</v>
      </c>
      <c r="C290" s="104">
        <f>'PLANTILLA V6'!C290</f>
        <v>1</v>
      </c>
      <c r="D290" s="95" t="str">
        <f>'PLANTILLA V6'!D290</f>
        <v>pza</v>
      </c>
      <c r="E290" s="104">
        <v>0</v>
      </c>
      <c r="F290" s="95" t="b">
        <v>0</v>
      </c>
      <c r="G290" s="95" t="b">
        <v>0</v>
      </c>
      <c r="H290" s="95" t="b">
        <v>0</v>
      </c>
      <c r="I290" s="95" t="b">
        <v>0</v>
      </c>
      <c r="J290" s="98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21.5" x14ac:dyDescent="0.9">
      <c r="A291" s="103" t="str">
        <f>'PLANTILLA V6'!A291</f>
        <v>Re</v>
      </c>
      <c r="B291" s="103">
        <f>'PLANTILLA V6'!B291</f>
        <v>0</v>
      </c>
      <c r="C291" s="104">
        <f>'PLANTILLA V6'!C291</f>
        <v>1</v>
      </c>
      <c r="D291" s="95" t="str">
        <f>'PLANTILLA V6'!D291</f>
        <v>pza</v>
      </c>
      <c r="E291" s="104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98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21.5" x14ac:dyDescent="0.9">
      <c r="A292" s="103">
        <f>'PLANTILLA V6'!A292</f>
        <v>0</v>
      </c>
      <c r="B292" s="103">
        <f>'PLANTILLA V6'!B292</f>
        <v>0</v>
      </c>
      <c r="C292" s="104">
        <f>'PLANTILLA V6'!C292</f>
        <v>1</v>
      </c>
      <c r="D292" s="95" t="str">
        <f>'PLANTILLA V6'!D292</f>
        <v>pza</v>
      </c>
      <c r="E292" s="104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98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21.5" x14ac:dyDescent="0.9">
      <c r="A293" s="103">
        <f>'PLANTILLA V6'!A293</f>
        <v>0</v>
      </c>
      <c r="B293" s="103">
        <f>'PLANTILLA V6'!B293</f>
        <v>0</v>
      </c>
      <c r="C293" s="104">
        <f>'PLANTILLA V6'!C293</f>
        <v>1</v>
      </c>
      <c r="D293" s="95" t="str">
        <f>'PLANTILLA V6'!D293</f>
        <v>pza</v>
      </c>
      <c r="E293" s="104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98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21.5" x14ac:dyDescent="0.9">
      <c r="A294" s="103">
        <f>'PLANTILLA V6'!A294</f>
        <v>0</v>
      </c>
      <c r="B294" s="103">
        <f>'PLANTILLA V6'!B294</f>
        <v>0</v>
      </c>
      <c r="C294" s="104">
        <f>'PLANTILLA V6'!C294</f>
        <v>1</v>
      </c>
      <c r="D294" s="95" t="str">
        <f>'PLANTILLA V6'!D294</f>
        <v>pza</v>
      </c>
      <c r="E294" s="104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98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21.5" x14ac:dyDescent="0.9">
      <c r="A295" s="103">
        <f>'PLANTILLA V6'!A295</f>
        <v>0</v>
      </c>
      <c r="B295" s="103">
        <f>'PLANTILLA V6'!B295</f>
        <v>0</v>
      </c>
      <c r="C295" s="104">
        <f>'PLANTILLA V6'!C295</f>
        <v>1</v>
      </c>
      <c r="D295" s="95" t="str">
        <f>'PLANTILLA V6'!D295</f>
        <v>pza</v>
      </c>
      <c r="E295" s="104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98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21.5" x14ac:dyDescent="0.9">
      <c r="A296" s="103">
        <f>'PLANTILLA V6'!A296</f>
        <v>0</v>
      </c>
      <c r="B296" s="103">
        <f>'PLANTILLA V6'!B296</f>
        <v>0</v>
      </c>
      <c r="C296" s="104">
        <f>'PLANTILLA V6'!C296</f>
        <v>1</v>
      </c>
      <c r="D296" s="95" t="str">
        <f>'PLANTILLA V6'!D296</f>
        <v>pza</v>
      </c>
      <c r="E296" s="104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98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21.5" x14ac:dyDescent="0.9">
      <c r="A297" s="103">
        <f>'PLANTILLA V6'!A297</f>
        <v>0</v>
      </c>
      <c r="B297" s="103">
        <f>'PLANTILLA V6'!B297</f>
        <v>0</v>
      </c>
      <c r="C297" s="104">
        <f>'PLANTILLA V6'!C297</f>
        <v>1</v>
      </c>
      <c r="D297" s="95" t="str">
        <f>'PLANTILLA V6'!D297</f>
        <v>pza</v>
      </c>
      <c r="E297" s="104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98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21.5" x14ac:dyDescent="0.9">
      <c r="A298" s="103">
        <f>'PLANTILLA V6'!A298</f>
        <v>0</v>
      </c>
      <c r="B298" s="103">
        <f>'PLANTILLA V6'!B298</f>
        <v>0</v>
      </c>
      <c r="C298" s="104">
        <f>'PLANTILLA V6'!C298</f>
        <v>1</v>
      </c>
      <c r="D298" s="95" t="str">
        <f>'PLANTILLA V6'!D298</f>
        <v>pza</v>
      </c>
      <c r="E298" s="104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98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21.5" x14ac:dyDescent="0.9">
      <c r="A299" s="103">
        <f>'PLANTILLA V6'!A299</f>
        <v>0</v>
      </c>
      <c r="B299" s="103">
        <f>'PLANTILLA V6'!B299</f>
        <v>0</v>
      </c>
      <c r="C299" s="104">
        <f>'PLANTILLA V6'!C299</f>
        <v>1</v>
      </c>
      <c r="D299" s="95" t="str">
        <f>'PLANTILLA V6'!D299</f>
        <v>pza</v>
      </c>
      <c r="E299" s="104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98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21.5" x14ac:dyDescent="0.9">
      <c r="A300" s="103">
        <f>'PLANTILLA V6'!A300</f>
        <v>0</v>
      </c>
      <c r="B300" s="103">
        <f>'PLANTILLA V6'!B300</f>
        <v>0</v>
      </c>
      <c r="C300" s="104">
        <f>'PLANTILLA V6'!C300</f>
        <v>1</v>
      </c>
      <c r="D300" s="95" t="str">
        <f>'PLANTILLA V6'!D300</f>
        <v>pza</v>
      </c>
      <c r="E300" s="104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98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1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21.5" x14ac:dyDescent="0.9">
      <c r="A301" s="91">
        <f>'PLANTILLA V6'!A301</f>
        <v>0</v>
      </c>
      <c r="B301" s="91">
        <f>'PLANTILLA V6'!B301</f>
        <v>0</v>
      </c>
      <c r="C301" s="104">
        <f>'PLANTILLA V6'!C301</f>
        <v>1</v>
      </c>
      <c r="D301" s="95" t="str">
        <f>'PLANTILLA V6'!D301</f>
        <v>pza</v>
      </c>
      <c r="E301" s="104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98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1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21.5" x14ac:dyDescent="0.9">
      <c r="A302" s="95">
        <f>'PLANTILLA V6'!A302</f>
        <v>0</v>
      </c>
      <c r="B302" s="95">
        <f>'PLANTILLA V6'!B302</f>
        <v>0</v>
      </c>
      <c r="C302" s="104">
        <f>'PLANTILLA V6'!C302</f>
        <v>1</v>
      </c>
      <c r="D302" s="95" t="str">
        <f>'PLANTILLA V6'!D302</f>
        <v>pza</v>
      </c>
      <c r="E302" s="104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98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21.5" x14ac:dyDescent="0.9">
      <c r="A303" s="95">
        <f>'PLANTILLA V6'!A303</f>
        <v>0</v>
      </c>
      <c r="B303" s="95">
        <f>'PLANTILLA V6'!B303</f>
        <v>0</v>
      </c>
      <c r="C303" s="104">
        <f>'PLANTILLA V6'!C303</f>
        <v>1</v>
      </c>
      <c r="D303" s="95" t="str">
        <f>'PLANTILLA V6'!D303</f>
        <v>pza</v>
      </c>
      <c r="E303" s="104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98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21.5" x14ac:dyDescent="0.9">
      <c r="A304" s="95">
        <f>'PLANTILLA V6'!A304</f>
        <v>0</v>
      </c>
      <c r="B304" s="95">
        <f>'PLANTILLA V6'!B304</f>
        <v>0</v>
      </c>
      <c r="C304" s="104">
        <f>'PLANTILLA V6'!C304</f>
        <v>1</v>
      </c>
      <c r="D304" s="95" t="str">
        <f>'PLANTILLA V6'!D304</f>
        <v>pza</v>
      </c>
      <c r="E304" s="104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98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21.5" x14ac:dyDescent="0.9">
      <c r="A305" s="95">
        <f>'PLANTILLA V6'!A305</f>
        <v>0</v>
      </c>
      <c r="B305" s="95">
        <f>'PLANTILLA V6'!B305</f>
        <v>0</v>
      </c>
      <c r="C305" s="104">
        <f>'PLANTILLA V6'!C305</f>
        <v>1</v>
      </c>
      <c r="D305" s="95" t="str">
        <f>'PLANTILLA V6'!D305</f>
        <v>pza</v>
      </c>
      <c r="E305" s="104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98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21.5" x14ac:dyDescent="0.9">
      <c r="A306" s="95">
        <f>'PLANTILLA V6'!A306</f>
        <v>0</v>
      </c>
      <c r="B306" s="95">
        <f>'PLANTILLA V6'!B306</f>
        <v>0</v>
      </c>
      <c r="C306" s="104">
        <f>'PLANTILLA V6'!C306</f>
        <v>1</v>
      </c>
      <c r="D306" s="95" t="str">
        <f>'PLANTILLA V6'!D306</f>
        <v>pza</v>
      </c>
      <c r="E306" s="104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98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21.5" x14ac:dyDescent="0.9">
      <c r="A307" s="95">
        <f>'PLANTILLA V6'!A307</f>
        <v>0</v>
      </c>
      <c r="B307" s="95">
        <f>'PLANTILLA V6'!B307</f>
        <v>0</v>
      </c>
      <c r="C307" s="104">
        <f>'PLANTILLA V6'!C307</f>
        <v>1</v>
      </c>
      <c r="D307" s="95" t="str">
        <f>'PLANTILLA V6'!D307</f>
        <v>pza</v>
      </c>
      <c r="E307" s="104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98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21.5" x14ac:dyDescent="0.9">
      <c r="A308" s="95">
        <f>'PLANTILLA V6'!A308</f>
        <v>0</v>
      </c>
      <c r="B308" s="95">
        <f>'PLANTILLA V6'!B308</f>
        <v>0</v>
      </c>
      <c r="C308" s="104">
        <f>'PLANTILLA V6'!C308</f>
        <v>1</v>
      </c>
      <c r="D308" s="95" t="str">
        <f>'PLANTILLA V6'!D308</f>
        <v>pza</v>
      </c>
      <c r="E308" s="104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98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21.5" x14ac:dyDescent="0.9">
      <c r="A309" s="95">
        <f>'PLANTILLA V6'!A309</f>
        <v>0</v>
      </c>
      <c r="B309" s="95">
        <f>'PLANTILLA V6'!B309</f>
        <v>0</v>
      </c>
      <c r="C309" s="104">
        <f>'PLANTILLA V6'!C309</f>
        <v>1</v>
      </c>
      <c r="D309" s="95" t="str">
        <f>'PLANTILLA V6'!D309</f>
        <v>pza</v>
      </c>
      <c r="E309" s="104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98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21.5" x14ac:dyDescent="0.9">
      <c r="A310" s="103">
        <f>'PLANTILLA V6'!A310</f>
        <v>0</v>
      </c>
      <c r="B310" s="95">
        <f>'PLANTILLA V6'!B310</f>
        <v>0</v>
      </c>
      <c r="C310" s="104">
        <f>'PLANTILLA V6'!C310</f>
        <v>1</v>
      </c>
      <c r="D310" s="95" t="str">
        <f>'PLANTILLA V6'!D310</f>
        <v>pza</v>
      </c>
      <c r="E310" s="104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98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21.5" x14ac:dyDescent="0.9">
      <c r="A311" s="95">
        <f>'PLANTILLA V6'!A311</f>
        <v>0</v>
      </c>
      <c r="B311" s="95">
        <f>'PLANTILLA V6'!B311</f>
        <v>0</v>
      </c>
      <c r="C311" s="104">
        <f>'PLANTILLA V6'!C311</f>
        <v>1</v>
      </c>
      <c r="D311" s="95" t="str">
        <f>'PLANTILLA V6'!D311</f>
        <v>pza</v>
      </c>
      <c r="E311" s="104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98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21.5" x14ac:dyDescent="0.9">
      <c r="A312" s="95">
        <f>'PLANTILLA V6'!A312</f>
        <v>0</v>
      </c>
      <c r="B312" s="95">
        <f>'PLANTILLA V6'!B312</f>
        <v>0</v>
      </c>
      <c r="C312" s="104">
        <f>'PLANTILLA V6'!C312</f>
        <v>1</v>
      </c>
      <c r="D312" s="95" t="str">
        <f>'PLANTILLA V6'!D312</f>
        <v>pza</v>
      </c>
      <c r="E312" s="104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98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21.5" x14ac:dyDescent="0.9">
      <c r="A313" s="95">
        <f>'PLANTILLA V6'!A313</f>
        <v>0</v>
      </c>
      <c r="B313" s="95">
        <f>'PLANTILLA V6'!B313</f>
        <v>0</v>
      </c>
      <c r="C313" s="104">
        <f>'PLANTILLA V6'!C313</f>
        <v>1</v>
      </c>
      <c r="D313" s="95" t="str">
        <f>'PLANTILLA V6'!D313</f>
        <v>pza</v>
      </c>
      <c r="E313" s="104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98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21.5" x14ac:dyDescent="0.9">
      <c r="A314" s="95">
        <f>'PLANTILLA V6'!A314</f>
        <v>0</v>
      </c>
      <c r="B314" s="95">
        <f>'PLANTILLA V6'!B314</f>
        <v>0</v>
      </c>
      <c r="C314" s="104">
        <f>'PLANTILLA V6'!C314</f>
        <v>1</v>
      </c>
      <c r="D314" s="95" t="str">
        <f>'PLANTILLA V6'!D314</f>
        <v>pza</v>
      </c>
      <c r="E314" s="104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98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21.5" x14ac:dyDescent="0.9">
      <c r="A315" s="95">
        <f>'PLANTILLA V6'!A315</f>
        <v>0</v>
      </c>
      <c r="B315" s="95">
        <f>'PLANTILLA V6'!B315</f>
        <v>0</v>
      </c>
      <c r="C315" s="104">
        <f>'PLANTILLA V6'!C315</f>
        <v>1</v>
      </c>
      <c r="D315" s="95" t="str">
        <f>'PLANTILLA V6'!D315</f>
        <v>pza</v>
      </c>
      <c r="E315" s="104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98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21.5" x14ac:dyDescent="0.9">
      <c r="A316" s="95">
        <f>'PLANTILLA V6'!A316</f>
        <v>0</v>
      </c>
      <c r="B316" s="95">
        <f>'PLANTILLA V6'!B316</f>
        <v>0</v>
      </c>
      <c r="C316" s="104">
        <f>'PLANTILLA V6'!C316</f>
        <v>1</v>
      </c>
      <c r="D316" s="95" t="str">
        <f>'PLANTILLA V6'!D316</f>
        <v>pza</v>
      </c>
      <c r="E316" s="104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98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21.5" x14ac:dyDescent="0.9">
      <c r="A317" s="95">
        <f>'PLANTILLA V6'!A317</f>
        <v>0</v>
      </c>
      <c r="B317" s="95">
        <f>'PLANTILLA V6'!B317</f>
        <v>0</v>
      </c>
      <c r="C317" s="104">
        <f>'PLANTILLA V6'!C317</f>
        <v>1</v>
      </c>
      <c r="D317" s="95" t="str">
        <f>'PLANTILLA V6'!D317</f>
        <v>pza</v>
      </c>
      <c r="E317" s="104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98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21.5" x14ac:dyDescent="0.9">
      <c r="A318" s="95">
        <f>'PLANTILLA V6'!A318</f>
        <v>0</v>
      </c>
      <c r="B318" s="95">
        <f>'PLANTILLA V6'!B318</f>
        <v>0</v>
      </c>
      <c r="C318" s="104">
        <f>'PLANTILLA V6'!C318</f>
        <v>1</v>
      </c>
      <c r="D318" s="95" t="str">
        <f>'PLANTILLA V6'!D318</f>
        <v>pza</v>
      </c>
      <c r="E318" s="104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98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21.5" x14ac:dyDescent="0.9">
      <c r="A319" s="95">
        <f>'PLANTILLA V6'!A319</f>
        <v>0</v>
      </c>
      <c r="B319" s="95">
        <f>'PLANTILLA V6'!B319</f>
        <v>0</v>
      </c>
      <c r="C319" s="104">
        <f>'PLANTILLA V6'!C319</f>
        <v>1</v>
      </c>
      <c r="D319" s="95" t="str">
        <f>'PLANTILLA V6'!D319</f>
        <v>pza</v>
      </c>
      <c r="E319" s="104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98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21.5" x14ac:dyDescent="0.9">
      <c r="A320" s="95">
        <f>'PLANTILLA V6'!A320</f>
        <v>0</v>
      </c>
      <c r="B320" s="95">
        <f>'PLANTILLA V6'!B320</f>
        <v>0</v>
      </c>
      <c r="C320" s="104">
        <f>'PLANTILLA V6'!C320</f>
        <v>1</v>
      </c>
      <c r="D320" s="95" t="str">
        <f>'PLANTILLA V6'!D320</f>
        <v>pza</v>
      </c>
      <c r="E320" s="104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98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21.5" x14ac:dyDescent="0.9">
      <c r="A321" s="95">
        <f>'PLANTILLA V6'!A321</f>
        <v>0</v>
      </c>
      <c r="B321" s="95">
        <f>'PLANTILLA V6'!B321</f>
        <v>0</v>
      </c>
      <c r="C321" s="104">
        <f>'PLANTILLA V6'!C321</f>
        <v>1</v>
      </c>
      <c r="D321" s="95" t="str">
        <f>'PLANTILLA V6'!D321</f>
        <v>pza</v>
      </c>
      <c r="E321" s="104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98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21.5" x14ac:dyDescent="0.9">
      <c r="A322" s="95">
        <f>'PLANTILLA V6'!A322</f>
        <v>0</v>
      </c>
      <c r="B322" s="95">
        <f>'PLANTILLA V6'!B322</f>
        <v>0</v>
      </c>
      <c r="C322" s="104">
        <f>'PLANTILLA V6'!C322</f>
        <v>1</v>
      </c>
      <c r="D322" s="95" t="str">
        <f>'PLANTILLA V6'!D322</f>
        <v>pza</v>
      </c>
      <c r="E322" s="104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98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21.5" x14ac:dyDescent="0.9">
      <c r="A323" s="95">
        <f>'PLANTILLA V6'!A323</f>
        <v>0</v>
      </c>
      <c r="B323" s="95">
        <f>'PLANTILLA V6'!B323</f>
        <v>0</v>
      </c>
      <c r="C323" s="104">
        <f>'PLANTILLA V6'!C323</f>
        <v>1</v>
      </c>
      <c r="D323" s="95" t="str">
        <f>'PLANTILLA V6'!D323</f>
        <v>pza</v>
      </c>
      <c r="E323" s="104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98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21.5" x14ac:dyDescent="0.9">
      <c r="A324" s="95">
        <f>'PLANTILLA V6'!A324</f>
        <v>0</v>
      </c>
      <c r="B324" s="95">
        <f>'PLANTILLA V6'!B324</f>
        <v>0</v>
      </c>
      <c r="C324" s="104">
        <f>'PLANTILLA V6'!C324</f>
        <v>1</v>
      </c>
      <c r="D324" s="95" t="str">
        <f>'PLANTILLA V6'!D324</f>
        <v>pza</v>
      </c>
      <c r="E324" s="104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98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21.5" x14ac:dyDescent="0.9">
      <c r="A325" s="95">
        <f>'PLANTILLA V6'!A325</f>
        <v>0</v>
      </c>
      <c r="B325" s="95">
        <f>'PLANTILLA V6'!B325</f>
        <v>0</v>
      </c>
      <c r="C325" s="104">
        <f>'PLANTILLA V6'!C325</f>
        <v>1</v>
      </c>
      <c r="D325" s="95" t="str">
        <f>'PLANTILLA V6'!D325</f>
        <v>pza</v>
      </c>
      <c r="E325" s="104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98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21.5" x14ac:dyDescent="0.9">
      <c r="A326" s="95">
        <f>'PLANTILLA V6'!A326</f>
        <v>0</v>
      </c>
      <c r="B326" s="95">
        <f>'PLANTILLA V6'!B326</f>
        <v>0</v>
      </c>
      <c r="C326" s="104">
        <f>'PLANTILLA V6'!C326</f>
        <v>1</v>
      </c>
      <c r="D326" s="95" t="str">
        <f>'PLANTILLA V6'!D326</f>
        <v>pza</v>
      </c>
      <c r="E326" s="104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98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21.5" x14ac:dyDescent="0.9">
      <c r="A327" s="95">
        <f>'PLANTILLA V6'!A327</f>
        <v>0</v>
      </c>
      <c r="B327" s="95">
        <f>'PLANTILLA V6'!B327</f>
        <v>0</v>
      </c>
      <c r="C327" s="104">
        <f>'PLANTILLA V6'!C327</f>
        <v>1</v>
      </c>
      <c r="D327" s="95" t="str">
        <f>'PLANTILLA V6'!D327</f>
        <v>pza</v>
      </c>
      <c r="E327" s="104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98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21.5" x14ac:dyDescent="0.9">
      <c r="A328" s="95">
        <f>'PLANTILLA V6'!A328</f>
        <v>0</v>
      </c>
      <c r="B328" s="95">
        <f>'PLANTILLA V6'!B328</f>
        <v>0</v>
      </c>
      <c r="C328" s="104">
        <f>'PLANTILLA V6'!C328</f>
        <v>1</v>
      </c>
      <c r="D328" s="95" t="str">
        <f>'PLANTILLA V6'!D328</f>
        <v>pza</v>
      </c>
      <c r="E328" s="104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98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21.5" x14ac:dyDescent="0.9">
      <c r="A329" s="95">
        <f>'PLANTILLA V6'!A329</f>
        <v>0</v>
      </c>
      <c r="B329" s="95">
        <f>'PLANTILLA V6'!B329</f>
        <v>0</v>
      </c>
      <c r="C329" s="104">
        <f>'PLANTILLA V6'!C329</f>
        <v>1</v>
      </c>
      <c r="D329" s="95" t="str">
        <f>'PLANTILLA V6'!D329</f>
        <v>pza</v>
      </c>
      <c r="E329" s="104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98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21.5" x14ac:dyDescent="0.9">
      <c r="A330" s="95">
        <f>'PLANTILLA V6'!A330</f>
        <v>0</v>
      </c>
      <c r="B330" s="95">
        <f>'PLANTILLA V6'!B330</f>
        <v>0</v>
      </c>
      <c r="C330" s="104">
        <f>'PLANTILLA V6'!C330</f>
        <v>1</v>
      </c>
      <c r="D330" s="95" t="str">
        <f>'PLANTILLA V6'!D330</f>
        <v>pza</v>
      </c>
      <c r="E330" s="104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98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21.5" x14ac:dyDescent="0.9">
      <c r="A331" s="95">
        <f>'PLANTILLA V6'!A331</f>
        <v>0</v>
      </c>
      <c r="B331" s="95">
        <f>'PLANTILLA V6'!B331</f>
        <v>0</v>
      </c>
      <c r="C331" s="104">
        <f>'PLANTILLA V6'!C331</f>
        <v>1</v>
      </c>
      <c r="D331" s="95" t="str">
        <f>'PLANTILLA V6'!D331</f>
        <v>pza</v>
      </c>
      <c r="E331" s="104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98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21.5" x14ac:dyDescent="0.9">
      <c r="A332" s="95">
        <f>'PLANTILLA V6'!A332</f>
        <v>0</v>
      </c>
      <c r="B332" s="95">
        <f>'PLANTILLA V6'!B332</f>
        <v>0</v>
      </c>
      <c r="C332" s="104">
        <f>'PLANTILLA V6'!C332</f>
        <v>1</v>
      </c>
      <c r="D332" s="95" t="str">
        <f>'PLANTILLA V6'!D332</f>
        <v>pza</v>
      </c>
      <c r="E332" s="104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98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21.5" x14ac:dyDescent="0.9">
      <c r="A333" s="95">
        <f>'PLANTILLA V6'!A333</f>
        <v>0</v>
      </c>
      <c r="B333" s="95">
        <f>'PLANTILLA V6'!B333</f>
        <v>0</v>
      </c>
      <c r="C333" s="104">
        <f>'PLANTILLA V6'!C333</f>
        <v>1</v>
      </c>
      <c r="D333" s="95" t="str">
        <f>'PLANTILLA V6'!D333</f>
        <v>pza</v>
      </c>
      <c r="E333" s="104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98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21.5" x14ac:dyDescent="0.9">
      <c r="A334" s="95">
        <f>'PLANTILLA V6'!A334</f>
        <v>0</v>
      </c>
      <c r="B334" s="95">
        <f>'PLANTILLA V6'!B334</f>
        <v>0</v>
      </c>
      <c r="C334" s="104">
        <f>'PLANTILLA V6'!C334</f>
        <v>1</v>
      </c>
      <c r="D334" s="95" t="str">
        <f>'PLANTILLA V6'!D334</f>
        <v>pza</v>
      </c>
      <c r="E334" s="104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98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21.5" x14ac:dyDescent="0.9">
      <c r="A335" s="95">
        <f>'PLANTILLA V6'!A335</f>
        <v>0</v>
      </c>
      <c r="B335" s="95">
        <f>'PLANTILLA V6'!B335</f>
        <v>0</v>
      </c>
      <c r="C335" s="104">
        <f>'PLANTILLA V6'!C335</f>
        <v>1</v>
      </c>
      <c r="D335" s="95" t="str">
        <f>'PLANTILLA V6'!D335</f>
        <v>pza</v>
      </c>
      <c r="E335" s="104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98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21.5" x14ac:dyDescent="0.9">
      <c r="A336" s="95">
        <f>'PLANTILLA V6'!A336</f>
        <v>0</v>
      </c>
      <c r="B336" s="95">
        <f>'PLANTILLA V6'!B336</f>
        <v>0</v>
      </c>
      <c r="C336" s="104">
        <f>'PLANTILLA V6'!C336</f>
        <v>1</v>
      </c>
      <c r="D336" s="95" t="str">
        <f>'PLANTILLA V6'!D336</f>
        <v>pza</v>
      </c>
      <c r="E336" s="104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98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21.5" x14ac:dyDescent="0.9">
      <c r="A337" s="95">
        <f>'PLANTILLA V6'!A337</f>
        <v>0</v>
      </c>
      <c r="B337" s="95">
        <f>'PLANTILLA V6'!B337</f>
        <v>0</v>
      </c>
      <c r="C337" s="104">
        <f>'PLANTILLA V6'!C337</f>
        <v>1</v>
      </c>
      <c r="D337" s="95" t="str">
        <f>'PLANTILLA V6'!D337</f>
        <v>pza</v>
      </c>
      <c r="E337" s="104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98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21.5" x14ac:dyDescent="0.9">
      <c r="A338" s="95">
        <f>'PLANTILLA V6'!A338</f>
        <v>0</v>
      </c>
      <c r="B338" s="95">
        <f>'PLANTILLA V6'!B338</f>
        <v>0</v>
      </c>
      <c r="C338" s="104">
        <f>'PLANTILLA V6'!C338</f>
        <v>1</v>
      </c>
      <c r="D338" s="95" t="str">
        <f>'PLANTILLA V6'!D338</f>
        <v>pza</v>
      </c>
      <c r="E338" s="104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98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21.5" x14ac:dyDescent="0.9">
      <c r="A339" s="95">
        <f>'PLANTILLA V6'!A339</f>
        <v>0</v>
      </c>
      <c r="B339" s="95">
        <f>'PLANTILLA V6'!B339</f>
        <v>0</v>
      </c>
      <c r="C339" s="95">
        <f>'PLANTILLA V6'!C339</f>
        <v>0</v>
      </c>
      <c r="D339" s="95">
        <f>'PLANTILLA V6'!D339</f>
        <v>0</v>
      </c>
      <c r="E339" s="104"/>
      <c r="F339" s="95"/>
      <c r="G339" s="95"/>
      <c r="H339" s="95"/>
      <c r="I339" s="95"/>
      <c r="J339" s="98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21.5" x14ac:dyDescent="0.9">
      <c r="A340" s="95">
        <f>'PLANTILLA V6'!A340</f>
        <v>0</v>
      </c>
      <c r="B340" s="95">
        <f>'PLANTILLA V6'!B340</f>
        <v>0</v>
      </c>
      <c r="C340" s="95">
        <f>'PLANTILLA V6'!C340</f>
        <v>0</v>
      </c>
      <c r="D340" s="95">
        <f>'PLANTILLA V6'!D340</f>
        <v>0</v>
      </c>
      <c r="E340" s="104"/>
      <c r="F340" s="95"/>
      <c r="G340" s="95"/>
      <c r="H340" s="95"/>
      <c r="I340" s="95"/>
      <c r="J340" s="98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21.5" x14ac:dyDescent="0.9">
      <c r="A341" s="95">
        <f>'PLANTILLA V6'!A341</f>
        <v>0</v>
      </c>
      <c r="B341" s="95">
        <f>'PLANTILLA V6'!B341</f>
        <v>0</v>
      </c>
      <c r="C341" s="95">
        <f>'PLANTILLA V6'!C341</f>
        <v>0</v>
      </c>
      <c r="D341" s="95">
        <f>'PLANTILLA V6'!D341</f>
        <v>0</v>
      </c>
      <c r="E341" s="104"/>
      <c r="F341" s="95"/>
      <c r="G341" s="95"/>
      <c r="H341" s="95"/>
      <c r="I341" s="95"/>
      <c r="J341" s="98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21.5" x14ac:dyDescent="0.9">
      <c r="A342" s="95">
        <f>'PLANTILLA V6'!A342</f>
        <v>0</v>
      </c>
      <c r="B342" s="95">
        <f>'PLANTILLA V6'!B342</f>
        <v>0</v>
      </c>
      <c r="C342" s="95">
        <f>'PLANTILLA V6'!C342</f>
        <v>0</v>
      </c>
      <c r="D342" s="95">
        <f>'PLANTILLA V6'!D342</f>
        <v>0</v>
      </c>
      <c r="E342" s="104"/>
      <c r="F342" s="95"/>
      <c r="G342" s="95"/>
      <c r="H342" s="95"/>
      <c r="I342" s="95"/>
      <c r="J342" s="98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21.5" x14ac:dyDescent="0.9">
      <c r="A343" s="95">
        <f>'PLANTILLA V6'!A343</f>
        <v>0</v>
      </c>
      <c r="B343" s="95">
        <f>'PLANTILLA V6'!B343</f>
        <v>0</v>
      </c>
      <c r="C343" s="95">
        <f>'PLANTILLA V6'!C343</f>
        <v>0</v>
      </c>
      <c r="D343" s="95">
        <f>'PLANTILLA V6'!D343</f>
        <v>0</v>
      </c>
      <c r="E343" s="104"/>
      <c r="F343" s="95"/>
      <c r="G343" s="95"/>
      <c r="H343" s="95"/>
      <c r="I343" s="95"/>
      <c r="J343" s="98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21.5" x14ac:dyDescent="0.9">
      <c r="A344" s="95">
        <f>'PLANTILLA V6'!A344</f>
        <v>0</v>
      </c>
      <c r="B344" s="95">
        <f>'PLANTILLA V6'!B344</f>
        <v>0</v>
      </c>
      <c r="C344" s="95">
        <f>'PLANTILLA V6'!C344</f>
        <v>0</v>
      </c>
      <c r="D344" s="95">
        <f>'PLANTILLA V6'!D344</f>
        <v>0</v>
      </c>
      <c r="E344" s="104"/>
      <c r="F344" s="95"/>
      <c r="G344" s="95"/>
      <c r="H344" s="95"/>
      <c r="I344" s="95"/>
      <c r="J344" s="98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21.5" x14ac:dyDescent="0.9">
      <c r="A345" s="95">
        <f>'PLANTILLA V6'!A345</f>
        <v>0</v>
      </c>
      <c r="B345" s="95">
        <f>'PLANTILLA V6'!B345</f>
        <v>0</v>
      </c>
      <c r="C345" s="95">
        <f>'PLANTILLA V6'!C345</f>
        <v>0</v>
      </c>
      <c r="D345" s="95">
        <f>'PLANTILLA V6'!D345</f>
        <v>0</v>
      </c>
      <c r="E345" s="104"/>
      <c r="F345" s="95"/>
      <c r="G345" s="95"/>
      <c r="H345" s="95"/>
      <c r="I345" s="95"/>
      <c r="J345" s="98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21.5" x14ac:dyDescent="0.9">
      <c r="A346" s="95">
        <f>'PLANTILLA V6'!A346</f>
        <v>0</v>
      </c>
      <c r="B346" s="95">
        <f>'PLANTILLA V6'!B346</f>
        <v>0</v>
      </c>
      <c r="C346" s="95">
        <f>'PLANTILLA V6'!C346</f>
        <v>0</v>
      </c>
      <c r="D346" s="95">
        <f>'PLANTILLA V6'!D346</f>
        <v>0</v>
      </c>
      <c r="E346" s="104"/>
      <c r="F346" s="95"/>
      <c r="G346" s="95"/>
      <c r="H346" s="95"/>
      <c r="I346" s="95"/>
      <c r="J346" s="98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21.5" x14ac:dyDescent="0.9">
      <c r="A347" s="95">
        <f>'PLANTILLA V6'!A347</f>
        <v>0</v>
      </c>
      <c r="B347" s="95">
        <f>'PLANTILLA V6'!B347</f>
        <v>0</v>
      </c>
      <c r="C347" s="95">
        <f>'PLANTILLA V6'!C347</f>
        <v>0</v>
      </c>
      <c r="D347" s="95">
        <f>'PLANTILLA V6'!D347</f>
        <v>0</v>
      </c>
      <c r="E347" s="104"/>
      <c r="F347" s="95"/>
      <c r="G347" s="95"/>
      <c r="H347" s="95"/>
      <c r="I347" s="95"/>
      <c r="J347" s="98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21.5" x14ac:dyDescent="0.9">
      <c r="A348" s="95">
        <f>'PLANTILLA V6'!A348</f>
        <v>0</v>
      </c>
      <c r="B348" s="95">
        <f>'PLANTILLA V6'!B348</f>
        <v>0</v>
      </c>
      <c r="C348" s="95">
        <f>'PLANTILLA V6'!C348</f>
        <v>0</v>
      </c>
      <c r="D348" s="95">
        <f>'PLANTILLA V6'!D348</f>
        <v>0</v>
      </c>
      <c r="E348" s="104"/>
      <c r="F348" s="95"/>
      <c r="G348" s="95"/>
      <c r="H348" s="95"/>
      <c r="I348" s="95"/>
      <c r="J348" s="98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21.5" x14ac:dyDescent="0.9">
      <c r="A349" s="95">
        <f>'PLANTILLA V6'!A349</f>
        <v>0</v>
      </c>
      <c r="B349" s="95">
        <f>'PLANTILLA V6'!B349</f>
        <v>0</v>
      </c>
      <c r="C349" s="95">
        <f>'PLANTILLA V6'!C349</f>
        <v>0</v>
      </c>
      <c r="D349" s="95">
        <f>'PLANTILLA V6'!D349</f>
        <v>0</v>
      </c>
      <c r="E349" s="104"/>
      <c r="F349" s="95"/>
      <c r="G349" s="95"/>
      <c r="H349" s="95"/>
      <c r="I349" s="95"/>
      <c r="J349" s="98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21.5" x14ac:dyDescent="0.9">
      <c r="A350" s="95">
        <f>'PLANTILLA V6'!A350</f>
        <v>0</v>
      </c>
      <c r="B350" s="95">
        <f>'PLANTILLA V6'!B350</f>
        <v>0</v>
      </c>
      <c r="C350" s="95">
        <f>'PLANTILLA V6'!C350</f>
        <v>0</v>
      </c>
      <c r="D350" s="95">
        <f>'PLANTILLA V6'!D350</f>
        <v>0</v>
      </c>
      <c r="E350" s="104"/>
      <c r="F350" s="95"/>
      <c r="G350" s="95"/>
      <c r="H350" s="95"/>
      <c r="I350" s="95"/>
      <c r="J350" s="98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B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1.36328125" customWidth="1"/>
    <col min="8" max="8" width="13.08984375" customWidth="1"/>
    <col min="9" max="9" width="9.6328125" customWidth="1"/>
    <col min="10" max="10" width="9.726562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51">
        <f>'PLANTILLA V6'!B1</f>
        <v>0</v>
      </c>
      <c r="C1" s="85" t="str">
        <f>'PLANTILLA V6'!C1</f>
        <v>Tipo:</v>
      </c>
      <c r="D1" s="188" t="str">
        <f>'PLANTILLA V6'!D1</f>
        <v>Proyecto</v>
      </c>
      <c r="E1" s="189"/>
      <c r="F1" s="191" t="str">
        <f>'PLANTILLA V6'!F1</f>
        <v>Total de alumnos:</v>
      </c>
      <c r="G1" s="192"/>
      <c r="H1" s="192"/>
      <c r="I1" s="189"/>
      <c r="J1" s="90">
        <f>'2.SELECCIÓN'!K18</f>
        <v>50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>
        <f>'PLANTILLA V6'!B2</f>
        <v>0</v>
      </c>
      <c r="C2" s="85" t="str">
        <f>'PLANTILLA V6'!C2</f>
        <v>Especialidad:</v>
      </c>
      <c r="D2" s="188" t="str">
        <f>'PLANTILLA V6'!D2</f>
        <v>Maker</v>
      </c>
      <c r="E2" s="189"/>
      <c r="F2" s="191" t="s">
        <v>341</v>
      </c>
      <c r="G2" s="192"/>
      <c r="H2" s="192"/>
      <c r="I2" s="189"/>
      <c r="J2" s="86">
        <f>'2.SELECCIÓN'!J18</f>
        <v>20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">
        <v>99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9">
      <c r="A7" s="91">
        <f>'PLANTILLA V6'!A7</f>
        <v>0</v>
      </c>
      <c r="B7" s="91">
        <f>'PLANTILLA V6'!B7</f>
        <v>0</v>
      </c>
      <c r="C7" s="91">
        <f>'PLANTILLA V6'!C7</f>
        <v>0</v>
      </c>
      <c r="D7" s="91">
        <f>'PLANTILLA V6'!D7</f>
        <v>0</v>
      </c>
      <c r="E7" s="92">
        <f>'PLANTILLA V6'!E7</f>
        <v>0</v>
      </c>
      <c r="F7" s="93">
        <f>J1</f>
        <v>50</v>
      </c>
      <c r="G7" s="29">
        <f>F7/2</f>
        <v>25</v>
      </c>
      <c r="H7" s="29">
        <f>F7/4</f>
        <v>12.5</v>
      </c>
      <c r="I7" s="29">
        <f>F7/F7</f>
        <v>1</v>
      </c>
      <c r="J7" s="94">
        <f>J2/4</f>
        <v>5</v>
      </c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21.5" x14ac:dyDescent="0.9">
      <c r="A8" s="91">
        <f>'PLANTILLA V6'!A8</f>
        <v>0</v>
      </c>
      <c r="B8" s="91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98" cm="1">
        <f t="array" ref="J8">_xlfn.IFS(LEN(A8)&gt;2,A9,SUM(E8:I8)=0,0,F8,$F$7*F8*E8,G8,$G$7*G8*E8,AND(H8,A8="Co"),$H$7*H8*E8,AND(H8,A8="Re"),$H$7*H8*E8,H8,$J$7*H8*E8,I8,$I$7*I8*E8)</f>
        <v>0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21.5" x14ac:dyDescent="0.9">
      <c r="A9" s="195" t="str">
        <f>'PLANTILLA V6'!A9</f>
        <v>Tecnología educativa</v>
      </c>
      <c r="B9" s="167"/>
      <c r="C9" s="100">
        <f>'PLANTILLA V6'!C9</f>
        <v>1</v>
      </c>
      <c r="D9" s="101" t="str">
        <f>'PLANTILLA V6'!D9</f>
        <v>pza</v>
      </c>
      <c r="E9" s="100"/>
      <c r="F9" s="101" t="b">
        <v>0</v>
      </c>
      <c r="G9" s="101" t="b">
        <v>0</v>
      </c>
      <c r="H9" s="101" t="b">
        <v>0</v>
      </c>
      <c r="I9" s="101" t="b">
        <v>0</v>
      </c>
      <c r="J9" s="102" t="str" cm="1">
        <f t="array" ref="J9">_xlfn.IFS(LEN(A9)&gt;2,A10,SUM(E9:I9)=0,0,F9,$F$7*F9*E9,G9,$G$7*G9*E9,AND(H9,A9="Co"),$H$7*H9*E9,AND(H9,A9="Re"),$H$7*H9*E9,H9,$J$7*H9*E9,I9,$I$7*I9*E9)</f>
        <v>Te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21.5" x14ac:dyDescent="0.9">
      <c r="A10" s="95" t="str">
        <f>'PLANTILLA V6'!A10</f>
        <v>Te</v>
      </c>
      <c r="B10" s="103" t="str">
        <f>'PLANTILLA V6'!B10</f>
        <v>Codey Rocky</v>
      </c>
      <c r="C10" s="104">
        <f>'PLANTILLA V6'!C10</f>
        <v>1</v>
      </c>
      <c r="D10" s="95" t="str">
        <f>'PLANTILLA V6'!D10</f>
        <v>pza</v>
      </c>
      <c r="E10" s="104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98" cm="1">
        <f t="array" ref="J10">_xlfn.IFS(LEN(A10)&gt;2,A11,SUM(E10:I10)=0,0,F10,$F$7*F10*E10,G10,$G$7*G10*E10,AND(H10,A10="Co"),$H$7*H10*E10,AND(H10,A10="Re"),$H$7*H10*E10,H10,$J$7*H10*E10,I10,$I$7*I10*E10)</f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21.5" x14ac:dyDescent="0.9">
      <c r="A11" s="95" t="str">
        <f>'PLANTILLA V6'!A11</f>
        <v>Te</v>
      </c>
      <c r="B11" s="103" t="str">
        <f>'PLANTILLA V6'!B11</f>
        <v xml:space="preserve">Lego Spike Prime </v>
      </c>
      <c r="C11" s="104">
        <f>'PLANTILLA V6'!C11</f>
        <v>1</v>
      </c>
      <c r="D11" s="95" t="str">
        <f>'PLANTILLA V6'!D11</f>
        <v>pza</v>
      </c>
      <c r="E11" s="104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98" cm="1">
        <f t="array" ref="J11">_xlfn.IFS(LEN(A11)&gt;2,A12,SUM(E11:I11)=0,0,F11,$F$7*F11*E11,G11,$G$7*G11*E11,AND(H11,A11="Co"),$H$7*H11*E11,AND(H11,A11="Re"),$H$7*H11*E11,H11,$J$7*H11*E11,I11,$I$7*I11*E11)</f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21.5" x14ac:dyDescent="0.9">
      <c r="A12" s="95" t="str">
        <f>'PLANTILLA V6'!A12</f>
        <v>Te</v>
      </c>
      <c r="B12" s="103" t="str">
        <f>'PLANTILLA V6'!B12</f>
        <v>Kit de Micro:bit V2</v>
      </c>
      <c r="C12" s="104">
        <f>'PLANTILLA V6'!C12</f>
        <v>1</v>
      </c>
      <c r="D12" s="95" t="str">
        <f>'PLANTILLA V6'!D12</f>
        <v>pza</v>
      </c>
      <c r="E12" s="104">
        <v>0</v>
      </c>
      <c r="F12" s="95" t="b">
        <v>0</v>
      </c>
      <c r="G12" s="95" t="b">
        <v>0</v>
      </c>
      <c r="H12" s="95" t="b">
        <v>1</v>
      </c>
      <c r="I12" s="95" t="b">
        <v>0</v>
      </c>
      <c r="J12" s="98" cm="1">
        <f t="array" ref="J12">_xlfn.IFS(LEN(A12)&gt;2,A13,SUM(E12:I12)=0,0,F12,$F$7*F12*E12,G12,$G$7*G12*E12,AND(H12,A12="Co"),$H$7*H12*E12,AND(H12,A12="Re"),$H$7*H12*E12,H12,$J$7*H12*E12,I12,$I$7*I12*E12)</f>
        <v>0</v>
      </c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21.5" x14ac:dyDescent="0.9">
      <c r="A13" s="95" t="str">
        <f>'PLANTILLA V6'!A13</f>
        <v>Te</v>
      </c>
      <c r="B13" s="103" t="str">
        <f>'PLANTILLA V6'!B13</f>
        <v>Micro:bit Retro Arcade**</v>
      </c>
      <c r="C13" s="104">
        <f>'PLANTILLA V6'!C13</f>
        <v>1</v>
      </c>
      <c r="D13" s="95" t="str">
        <f>'PLANTILLA V6'!D13</f>
        <v>pza</v>
      </c>
      <c r="E13" s="104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98" cm="1">
        <f t="array" ref="J13">_xlfn.IFS(LEN(A13)&gt;2,A14,SUM(E13:I13)=0,0,F13,$F$7*F13*E13,G13,$G$7*G13*E13,AND(H13,A13="Co"),$H$7*H13*E13,AND(H13,A13="Re"),$H$7*H13*E13,H13,$J$7*H13*E13,I13,$I$7*I13*E13)</f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21.5" x14ac:dyDescent="0.9">
      <c r="A14" s="95" t="str">
        <f>'PLANTILLA V6'!A14</f>
        <v>Te</v>
      </c>
      <c r="B14" s="103" t="str">
        <f>'PLANTILLA V6'!B14</f>
        <v>VEX IQ</v>
      </c>
      <c r="C14" s="104">
        <f>'PLANTILLA V6'!C14</f>
        <v>1</v>
      </c>
      <c r="D14" s="95" t="str">
        <f>'PLANTILLA V6'!D14</f>
        <v>pza</v>
      </c>
      <c r="E14" s="104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98" cm="1">
        <f t="array" ref="J14">_xlfn.IFS(LEN(A14)&gt;2,A15,SUM(E14:I14)=0,0,F14,$F$7*F14*E14,G14,$G$7*G14*E14,AND(H14,A14="Co"),$H$7*H14*E14,AND(H14,A14="Re"),$H$7*H14*E14,H14,$J$7*H14*E14,I14,$I$7*I14*E14)</f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21.5" x14ac:dyDescent="0.9">
      <c r="A15" s="95" t="str">
        <f>'PLANTILLA V6'!A15</f>
        <v>Te</v>
      </c>
      <c r="B15" s="103" t="str">
        <f>'PLANTILLA V6'!B15</f>
        <v>Arduino UNO</v>
      </c>
      <c r="C15" s="104">
        <f>'PLANTILLA V6'!C15</f>
        <v>1</v>
      </c>
      <c r="D15" s="95" t="str">
        <f>'PLANTILLA V6'!D15</f>
        <v>pza</v>
      </c>
      <c r="E15" s="104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98" cm="1">
        <f t="array" ref="J15">_xlfn.IFS(LEN(A15)&gt;2,A16,SUM(E15:I15)=0,0,F15,$F$7*F15*E15,G15,$G$7*G15*E15,AND(H15,A15="Co"),$H$7*H15*E15,AND(H15,A15="Re"),$H$7*H15*E15,H15,$J$7*H15*E15,I15,$I$7*I15*E15)</f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21.5" x14ac:dyDescent="0.9">
      <c r="A16" s="103" t="str">
        <f>'PLANTILLA V6'!A16</f>
        <v>Te</v>
      </c>
      <c r="B16" s="103" t="str">
        <f>'PLANTILLA V6'!B16</f>
        <v>Impresora 3D</v>
      </c>
      <c r="C16" s="104">
        <f>'PLANTILLA V6'!C16</f>
        <v>1</v>
      </c>
      <c r="D16" s="95" t="str">
        <f>'PLANTILLA V6'!D16</f>
        <v>pza</v>
      </c>
      <c r="E16" s="104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98" cm="1">
        <f t="array" ref="J16">_xlfn.IFS(LEN(A16)&gt;2,A17,SUM(E16:I16)=0,0,F16,$F$7*F16*E16,G16,$G$7*G16*E16,AND(H16,A16="Co"),$H$7*H16*E16,AND(H16,A16="Re"),$H$7*H16*E16,H16,$J$7*H16*E16,I16,$I$7*I16*E16)</f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21.5" x14ac:dyDescent="0.9">
      <c r="A17" s="103" t="str">
        <f>'PLANTILLA V6'!A17</f>
        <v>Te</v>
      </c>
      <c r="B17" s="103" t="str">
        <f>'PLANTILLA V6'!B17</f>
        <v>Filamento PLA 1 kg diámetro 1.75 mm</v>
      </c>
      <c r="C17" s="104">
        <f>'PLANTILLA V6'!C17</f>
        <v>1</v>
      </c>
      <c r="D17" s="95" t="str">
        <f>'PLANTILLA V6'!D17</f>
        <v>rollo</v>
      </c>
      <c r="E17" s="104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98" cm="1">
        <f t="array" ref="J17">_xlfn.IFS(LEN(A17)&gt;2,A18,SUM(E17:I17)=0,0,F17,$F$7*F17*E17,G17,$G$7*G17*E17,AND(H17,A17="Co"),$H$7*H17*E17,AND(H17,A17="Re"),$H$7*H17*E17,H17,$J$7*H17*E17,I17,$I$7*I17*E17)</f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21.5" x14ac:dyDescent="0.9">
      <c r="A18" s="20" t="str">
        <f>'PLANTILLA V6'!A18</f>
        <v>Te</v>
      </c>
      <c r="B18" s="20">
        <f>'PLANTILLA V6'!B18</f>
        <v>0</v>
      </c>
      <c r="C18" s="104">
        <f>'PLANTILLA V6'!C18</f>
        <v>1</v>
      </c>
      <c r="D18" s="95" t="str">
        <f>'PLANTILLA V6'!D18</f>
        <v>pza</v>
      </c>
      <c r="E18" s="104">
        <v>0</v>
      </c>
      <c r="F18" s="95" t="b">
        <v>0</v>
      </c>
      <c r="G18" s="95" t="b">
        <v>0</v>
      </c>
      <c r="H18" s="95" t="b">
        <v>0</v>
      </c>
      <c r="I18" s="95" t="b">
        <v>0</v>
      </c>
      <c r="J18" s="98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0">
        <f>'PLANTILLA V6'!A19</f>
        <v>0</v>
      </c>
      <c r="B19" s="20">
        <f>'PLANTILLA V6'!B19</f>
        <v>0</v>
      </c>
      <c r="C19" s="104">
        <f>'PLANTILLA V6'!C19</f>
        <v>1</v>
      </c>
      <c r="D19" s="95" t="str">
        <f>'PLANTILLA V6'!D19</f>
        <v>pza</v>
      </c>
      <c r="E19" s="104">
        <v>0</v>
      </c>
      <c r="F19" s="95" t="b">
        <v>0</v>
      </c>
      <c r="G19" s="95" t="b">
        <v>0</v>
      </c>
      <c r="H19" s="95" t="b">
        <v>0</v>
      </c>
      <c r="I19" s="95" t="b">
        <v>0</v>
      </c>
      <c r="J19" s="98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0">
        <f>'PLANTILLA V6'!A20</f>
        <v>0</v>
      </c>
      <c r="B20" s="20">
        <f>'PLANTILLA V6'!B20</f>
        <v>0</v>
      </c>
      <c r="C20" s="104">
        <f>'PLANTILLA V6'!C20</f>
        <v>1</v>
      </c>
      <c r="D20" s="95" t="str">
        <f>'PLANTILLA V6'!D20</f>
        <v>pza</v>
      </c>
      <c r="E20" s="104">
        <v>0</v>
      </c>
      <c r="F20" s="95" t="b">
        <v>0</v>
      </c>
      <c r="G20" s="95" t="b">
        <v>0</v>
      </c>
      <c r="H20" s="95" t="b">
        <v>0</v>
      </c>
      <c r="I20" s="95" t="b">
        <v>0</v>
      </c>
      <c r="J20" s="98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0">
        <f>'PLANTILLA V6'!A21</f>
        <v>0</v>
      </c>
      <c r="B21" s="20">
        <f>'PLANTILLA V6'!B21</f>
        <v>0</v>
      </c>
      <c r="C21" s="104">
        <f>'PLANTILLA V6'!C21</f>
        <v>1</v>
      </c>
      <c r="D21" s="95" t="str">
        <f>'PLANTILLA V6'!D21</f>
        <v>pza</v>
      </c>
      <c r="E21" s="104">
        <v>0</v>
      </c>
      <c r="F21" s="95" t="b">
        <v>0</v>
      </c>
      <c r="G21" s="95" t="b">
        <v>0</v>
      </c>
      <c r="H21" s="95" t="b">
        <v>0</v>
      </c>
      <c r="I21" s="95" t="b">
        <v>0</v>
      </c>
      <c r="J21" s="98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0">
        <f>'PLANTILLA V6'!A22</f>
        <v>0</v>
      </c>
      <c r="B22" s="20">
        <f>'PLANTILLA V6'!B22</f>
        <v>0</v>
      </c>
      <c r="C22" s="104">
        <f>'PLANTILLA V6'!C22</f>
        <v>1</v>
      </c>
      <c r="D22" s="95" t="str">
        <f>'PLANTILLA V6'!D22</f>
        <v>pza</v>
      </c>
      <c r="E22" s="104">
        <v>0</v>
      </c>
      <c r="F22" s="95" t="b">
        <v>0</v>
      </c>
      <c r="G22" s="95" t="b">
        <v>0</v>
      </c>
      <c r="H22" s="95" t="b">
        <v>0</v>
      </c>
      <c r="I22" s="95" t="b">
        <v>0</v>
      </c>
      <c r="J22" s="98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0">
        <f>'PLANTILLA V6'!A23</f>
        <v>0</v>
      </c>
      <c r="B23" s="20">
        <f>'PLANTILLA V6'!B23</f>
        <v>0</v>
      </c>
      <c r="C23" s="104">
        <f>'PLANTILLA V6'!C23</f>
        <v>1</v>
      </c>
      <c r="D23" s="95" t="str">
        <f>'PLANTILLA V6'!D23</f>
        <v>pza</v>
      </c>
      <c r="E23" s="104">
        <v>0</v>
      </c>
      <c r="F23" s="95" t="b">
        <v>0</v>
      </c>
      <c r="G23" s="95" t="b">
        <v>0</v>
      </c>
      <c r="H23" s="95" t="b">
        <v>0</v>
      </c>
      <c r="I23" s="95" t="b">
        <v>0</v>
      </c>
      <c r="J23" s="98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0">
        <f>'PLANTILLA V6'!A24</f>
        <v>0</v>
      </c>
      <c r="B24" s="20">
        <f>'PLANTILLA V6'!B24</f>
        <v>0</v>
      </c>
      <c r="C24" s="104">
        <f>'PLANTILLA V6'!C24</f>
        <v>1</v>
      </c>
      <c r="D24" s="95" t="str">
        <f>'PLANTILLA V6'!D24</f>
        <v>pza</v>
      </c>
      <c r="E24" s="104">
        <v>0</v>
      </c>
      <c r="F24" s="95" t="b">
        <v>0</v>
      </c>
      <c r="G24" s="95" t="b">
        <v>0</v>
      </c>
      <c r="H24" s="95" t="b">
        <v>0</v>
      </c>
      <c r="I24" s="95" t="b">
        <v>0</v>
      </c>
      <c r="J24" s="98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0">
        <f>'PLANTILLA V6'!A25</f>
        <v>0</v>
      </c>
      <c r="B25" s="20">
        <f>'PLANTILLA V6'!B25</f>
        <v>0</v>
      </c>
      <c r="C25" s="104">
        <f>'PLANTILLA V6'!C25</f>
        <v>1</v>
      </c>
      <c r="D25" s="95" t="str">
        <f>'PLANTILLA V6'!D25</f>
        <v>pza</v>
      </c>
      <c r="E25" s="104">
        <v>0</v>
      </c>
      <c r="F25" s="95" t="b">
        <v>0</v>
      </c>
      <c r="G25" s="95" t="b">
        <v>0</v>
      </c>
      <c r="H25" s="95" t="b">
        <v>0</v>
      </c>
      <c r="I25" s="95" t="b">
        <v>0</v>
      </c>
      <c r="J25" s="98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0">
        <f>'PLANTILLA V6'!A26</f>
        <v>0</v>
      </c>
      <c r="B26" s="20">
        <f>'PLANTILLA V6'!B26</f>
        <v>0</v>
      </c>
      <c r="C26" s="104">
        <f>'PLANTILLA V6'!C26</f>
        <v>1</v>
      </c>
      <c r="D26" s="95" t="str">
        <f>'PLANTILLA V6'!D26</f>
        <v>pza</v>
      </c>
      <c r="E26" s="104">
        <v>0</v>
      </c>
      <c r="F26" s="95" t="b">
        <v>0</v>
      </c>
      <c r="G26" s="95" t="b">
        <v>0</v>
      </c>
      <c r="H26" s="95" t="b">
        <v>0</v>
      </c>
      <c r="I26" s="95" t="b">
        <v>0</v>
      </c>
      <c r="J26" s="98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0">
        <f>'PLANTILLA V6'!A27</f>
        <v>0</v>
      </c>
      <c r="B27" s="20">
        <f>'PLANTILLA V6'!B27</f>
        <v>0</v>
      </c>
      <c r="C27" s="104">
        <f>'PLANTILLA V6'!C27</f>
        <v>1</v>
      </c>
      <c r="D27" s="95" t="str">
        <f>'PLANTILLA V6'!D27</f>
        <v>pza</v>
      </c>
      <c r="E27" s="104">
        <v>0</v>
      </c>
      <c r="F27" s="95" t="b">
        <v>0</v>
      </c>
      <c r="G27" s="95" t="b">
        <v>0</v>
      </c>
      <c r="H27" s="95" t="b">
        <v>0</v>
      </c>
      <c r="I27" s="95" t="b">
        <v>0</v>
      </c>
      <c r="J27" s="98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0">
        <f>'PLANTILLA V6'!A28</f>
        <v>0</v>
      </c>
      <c r="B28" s="20">
        <f>'PLANTILLA V6'!B28</f>
        <v>0</v>
      </c>
      <c r="C28" s="104">
        <f>'PLANTILLA V6'!C28</f>
        <v>1</v>
      </c>
      <c r="D28" s="95" t="str">
        <f>'PLANTILLA V6'!D28</f>
        <v>pza</v>
      </c>
      <c r="E28" s="104">
        <v>0</v>
      </c>
      <c r="F28" s="95" t="b">
        <v>0</v>
      </c>
      <c r="G28" s="95" t="b">
        <v>0</v>
      </c>
      <c r="H28" s="95" t="b">
        <v>0</v>
      </c>
      <c r="I28" s="95" t="b">
        <v>0</v>
      </c>
      <c r="J28" s="98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0">
        <f>'PLANTILLA V6'!A29</f>
        <v>0</v>
      </c>
      <c r="B29" s="20">
        <f>'PLANTILLA V6'!B29</f>
        <v>0</v>
      </c>
      <c r="C29" s="104">
        <f>'PLANTILLA V6'!C29</f>
        <v>1</v>
      </c>
      <c r="D29" s="95" t="str">
        <f>'PLANTILLA V6'!D29</f>
        <v>pza</v>
      </c>
      <c r="E29" s="104">
        <v>0</v>
      </c>
      <c r="F29" s="95" t="b">
        <v>0</v>
      </c>
      <c r="G29" s="95" t="b">
        <v>0</v>
      </c>
      <c r="H29" s="95" t="b">
        <v>0</v>
      </c>
      <c r="I29" s="95" t="b">
        <v>0</v>
      </c>
      <c r="J29" s="98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0">
        <f>'PLANTILLA V6'!A30</f>
        <v>0</v>
      </c>
      <c r="B30" s="20">
        <f>'PLANTILLA V6'!B30</f>
        <v>0</v>
      </c>
      <c r="C30" s="104">
        <f>'PLANTILLA V6'!C30</f>
        <v>1</v>
      </c>
      <c r="D30" s="95" t="str">
        <f>'PLANTILLA V6'!D30</f>
        <v>pza</v>
      </c>
      <c r="E30" s="104">
        <v>0</v>
      </c>
      <c r="F30" s="95" t="b">
        <v>0</v>
      </c>
      <c r="G30" s="95" t="b">
        <v>0</v>
      </c>
      <c r="H30" s="95" t="b">
        <v>0</v>
      </c>
      <c r="I30" s="95" t="b">
        <v>0</v>
      </c>
      <c r="J30" s="98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0">
        <f>'PLANTILLA V6'!A31</f>
        <v>0</v>
      </c>
      <c r="B31" s="20">
        <f>'PLANTILLA V6'!B31</f>
        <v>0</v>
      </c>
      <c r="C31" s="104">
        <f>'PLANTILLA V6'!C31</f>
        <v>1</v>
      </c>
      <c r="D31" s="95" t="str">
        <f>'PLANTILLA V6'!D31</f>
        <v>pza</v>
      </c>
      <c r="E31" s="104">
        <v>0</v>
      </c>
      <c r="F31" s="95" t="b">
        <v>0</v>
      </c>
      <c r="G31" s="95" t="b">
        <v>0</v>
      </c>
      <c r="H31" s="95" t="b">
        <v>0</v>
      </c>
      <c r="I31" s="95" t="b">
        <v>0</v>
      </c>
      <c r="J31" s="98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0">
        <f>'PLANTILLA V6'!A32</f>
        <v>0</v>
      </c>
      <c r="B32" s="20">
        <f>'PLANTILLA V6'!B32</f>
        <v>0</v>
      </c>
      <c r="C32" s="104">
        <f>'PLANTILLA V6'!C32</f>
        <v>1</v>
      </c>
      <c r="D32" s="95" t="str">
        <f>'PLANTILLA V6'!D32</f>
        <v>pza</v>
      </c>
      <c r="E32" s="104">
        <v>0</v>
      </c>
      <c r="F32" s="95" t="b">
        <v>0</v>
      </c>
      <c r="G32" s="95" t="b">
        <v>0</v>
      </c>
      <c r="H32" s="95" t="b">
        <v>0</v>
      </c>
      <c r="I32" s="95" t="b">
        <v>0</v>
      </c>
      <c r="J32" s="98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95" t="str">
        <f>'PLANTILLA V6'!A33</f>
        <v>Maquinaria</v>
      </c>
      <c r="B33" s="167"/>
      <c r="C33" s="104">
        <f>'PLANTILLA V6'!C33</f>
        <v>0</v>
      </c>
      <c r="D33" s="95">
        <f>'PLANTILLA V6'!D33</f>
        <v>0</v>
      </c>
      <c r="E33" s="104">
        <v>0</v>
      </c>
      <c r="F33" s="95" t="b">
        <v>0</v>
      </c>
      <c r="G33" s="95" t="b">
        <v>0</v>
      </c>
      <c r="H33" s="95" t="b">
        <v>0</v>
      </c>
      <c r="I33" s="95" t="b">
        <v>0</v>
      </c>
      <c r="J33" s="102" t="str" cm="1">
        <f t="array" ref="J33">_xlfn.IFS(LEN(A33)&gt;2,A34,SUM(E33:I33)=0,0,F33,$F$7*F33*E33,G33,$G$7*G33*E33,AND(H33,A33="Co"),$H$7*H33*E33,AND(H33,A33="Re"),$H$7*H33*E33,H33,$J$7*H33*E33,I33,$I$7*I33*E33)</f>
        <v>Ma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21.5" x14ac:dyDescent="0.9">
      <c r="A34" s="51" t="str">
        <f>'PLANTILLA V6'!A34</f>
        <v>Ma</v>
      </c>
      <c r="B34" s="51" t="str">
        <f>'PLANTILLA V6'!B34</f>
        <v>Sierra Moto-Saw</v>
      </c>
      <c r="C34" s="22">
        <f>'PLANTILLA V6'!C34</f>
        <v>1</v>
      </c>
      <c r="D34" s="54" t="str">
        <f>'PLANTILLA V6'!D34</f>
        <v>pza</v>
      </c>
      <c r="E34" s="22">
        <v>1</v>
      </c>
      <c r="F34" s="54" t="b">
        <v>0</v>
      </c>
      <c r="G34" s="54" t="b">
        <v>0</v>
      </c>
      <c r="H34" s="54" t="b">
        <v>0</v>
      </c>
      <c r="I34" s="54" t="b">
        <v>1</v>
      </c>
      <c r="J34" s="98" cm="1">
        <f t="array" ref="J34">_xlfn.IFS(LEN(A34)&gt;2,A35,SUM(E34:I34)=0,0,F34,$F$7*F34*E34,G34,$G$7*G34*E34,AND(H34,A34="Co"),$H$7*H34*E34,AND(H34,A34="Re"),$H$7*H34*E34,H34,$J$7*H34*E34,I34,$I$7*I34*E34)</f>
        <v>1</v>
      </c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21.5" x14ac:dyDescent="0.9">
      <c r="A35" s="51" t="str">
        <f>'PLANTILLA V6'!A35</f>
        <v>Ma</v>
      </c>
      <c r="B35" s="51" t="str">
        <f>'PLANTILLA V6'!B35</f>
        <v>Taladro inalámbrico</v>
      </c>
      <c r="C35" s="22">
        <f>'PLANTILLA V6'!C35</f>
        <v>1</v>
      </c>
      <c r="D35" s="54" t="str">
        <f>'PLANTILLA V6'!D35</f>
        <v>pza</v>
      </c>
      <c r="E35" s="22">
        <v>1</v>
      </c>
      <c r="F35" s="54" t="b">
        <v>0</v>
      </c>
      <c r="G35" s="54" t="b">
        <v>0</v>
      </c>
      <c r="H35" s="54" t="b">
        <v>0</v>
      </c>
      <c r="I35" s="54" t="b">
        <v>1</v>
      </c>
      <c r="J35" s="98" cm="1">
        <f t="array" ref="J35">_xlfn.IFS(LEN(A35)&gt;2,A36,SUM(E35:I35)=0,0,F35,$F$7*F35*E35,G35,$G$7*G35*E35,AND(H35,A35="Co"),$H$7*H35*E35,AND(H35,A35="Re"),$H$7*H35*E35,H35,$J$7*H35*E35,I35,$I$7*I35*E35)</f>
        <v>1</v>
      </c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21.5" x14ac:dyDescent="0.9">
      <c r="A36" s="51" t="str">
        <f>'PLANTILLA V6'!A36</f>
        <v>Ma</v>
      </c>
      <c r="B36" s="51" t="str">
        <f>'PLANTILLA V6'!B36</f>
        <v>Base para taladro</v>
      </c>
      <c r="C36" s="22">
        <f>'PLANTILLA V6'!C36</f>
        <v>1</v>
      </c>
      <c r="D36" s="54" t="str">
        <f>'PLANTILLA V6'!D36</f>
        <v>pza</v>
      </c>
      <c r="E36" s="22">
        <v>1</v>
      </c>
      <c r="F36" s="54" t="b">
        <v>0</v>
      </c>
      <c r="G36" s="54" t="b">
        <v>0</v>
      </c>
      <c r="H36" s="54" t="b">
        <v>0</v>
      </c>
      <c r="I36" s="54" t="b">
        <v>1</v>
      </c>
      <c r="J36" s="98" cm="1">
        <f t="array" ref="J36">_xlfn.IFS(LEN(A36)&gt;2,A37,SUM(E36:I36)=0,0,F36,$F$7*F36*E36,G36,$G$7*G36*E36,AND(H36,A36="Co"),$H$7*H36*E36,AND(H36,A36="Re"),$H$7*H36*E36,H36,$J$7*H36*E36,I36,$I$7*I36*E36)</f>
        <v>1</v>
      </c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21.5" x14ac:dyDescent="0.9">
      <c r="A37" s="51" t="str">
        <f>'PLANTILLA V6'!A37</f>
        <v>Ma</v>
      </c>
      <c r="B37" s="51" t="str">
        <f>'PLANTILLA V6'!B37</f>
        <v>Prensas de ajuste rápido de 6"</v>
      </c>
      <c r="C37" s="22">
        <f>'PLANTILLA V6'!C37</f>
        <v>4</v>
      </c>
      <c r="D37" s="54" t="str">
        <f>'PLANTILLA V6'!D37</f>
        <v>pza</v>
      </c>
      <c r="E37" s="22">
        <v>1</v>
      </c>
      <c r="F37" s="54" t="b">
        <v>0</v>
      </c>
      <c r="G37" s="54" t="b">
        <v>0</v>
      </c>
      <c r="H37" s="54" t="b">
        <v>0</v>
      </c>
      <c r="I37" s="54" t="b">
        <v>1</v>
      </c>
      <c r="J37" s="98" cm="1">
        <f t="array" ref="J37">_xlfn.IFS(LEN(A37)&gt;2,A38,SUM(E37:I37)=0,0,F37,$F$7*F37*E37,G37,$G$7*G37*E37,AND(H37,A37="Co"),$H$7*H37*E37,AND(H37,A37="Re"),$H$7*H37*E37,H37,$J$7*H37*E37,I37,$I$7*I37*E37)</f>
        <v>1</v>
      </c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54" x14ac:dyDescent="0.9">
      <c r="A38" s="51" t="str">
        <f>'PLANTILLA V6'!A38</f>
        <v>Ma</v>
      </c>
      <c r="B38" s="81" t="str">
        <f>'PLANTILLA V6'!B38</f>
        <v>Juego de 13 brocas de alta velocidad para madera (medidas: 1/16”, 5/64", 3/32", 7/64", 1/8", 9/64", 5/32", 11/64", 3/16", 13/64", 7/32", 1/4" y 5/16”)</v>
      </c>
      <c r="C38" s="22">
        <f>'PLANTILLA V6'!C38</f>
        <v>1</v>
      </c>
      <c r="D38" s="54" t="str">
        <f>'PLANTILLA V6'!D38</f>
        <v>pza</v>
      </c>
      <c r="E38" s="22">
        <v>1</v>
      </c>
      <c r="F38" s="54" t="b">
        <v>0</v>
      </c>
      <c r="G38" s="54" t="b">
        <v>0</v>
      </c>
      <c r="H38" s="54" t="b">
        <v>0</v>
      </c>
      <c r="I38" s="54" t="b">
        <v>1</v>
      </c>
      <c r="J38" s="98" cm="1">
        <f t="array" ref="J38">_xlfn.IFS(LEN(A38)&gt;2,A39,SUM(E38:I38)=0,0,F38,$F$7*F38*E38,G38,$G$7*G38*E38,AND(H38,A38="Co"),$H$7*H38*E38,AND(H38,A38="Re"),$H$7*H38*E38,H38,$J$7*H38*E38,I38,$I$7*I38*E38)</f>
        <v>1</v>
      </c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21.5" x14ac:dyDescent="0.9">
      <c r="A39" s="103">
        <f>'PLANTILLA V6'!A39</f>
        <v>0</v>
      </c>
      <c r="B39" s="103">
        <f>'PLANTILLA V6'!B39</f>
        <v>0</v>
      </c>
      <c r="C39" s="104">
        <f>'PLANTILLA V6'!C39</f>
        <v>1</v>
      </c>
      <c r="D39" s="95" t="str">
        <f>'PLANTILLA V6'!D39</f>
        <v>pza</v>
      </c>
      <c r="E39" s="104">
        <v>0</v>
      </c>
      <c r="F39" s="95" t="b">
        <v>0</v>
      </c>
      <c r="G39" s="95" t="b">
        <v>0</v>
      </c>
      <c r="H39" s="95" t="b">
        <v>0</v>
      </c>
      <c r="I39" s="95" t="b">
        <v>0</v>
      </c>
      <c r="J39" s="98" cm="1">
        <f t="array" ref="J39">_xlfn.IFS(LEN(A39)&gt;2,A40,SUM(E39:I39)=0,0,F39,$F$7*F39*E39,G39,$G$7*G39*E39,AND(H39,A39="Co"),$H$7*H39*E39,AND(H39,A39="Re"),$H$7*H39*E39,H39,$J$7*H39*E39,I39,$I$7*I39*E39)</f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21.5" x14ac:dyDescent="0.9">
      <c r="A40" s="103">
        <f>'PLANTILLA V6'!A40</f>
        <v>0</v>
      </c>
      <c r="B40" s="103">
        <f>'PLANTILLA V6'!B40</f>
        <v>0</v>
      </c>
      <c r="C40" s="104">
        <f>'PLANTILLA V6'!C40</f>
        <v>1</v>
      </c>
      <c r="D40" s="95" t="str">
        <f>'PLANTILLA V6'!D40</f>
        <v>pza</v>
      </c>
      <c r="E40" s="104">
        <v>0</v>
      </c>
      <c r="F40" s="95" t="b">
        <v>0</v>
      </c>
      <c r="G40" s="95" t="b">
        <v>0</v>
      </c>
      <c r="H40" s="95" t="b">
        <v>0</v>
      </c>
      <c r="I40" s="95" t="b">
        <v>0</v>
      </c>
      <c r="J40" s="98" cm="1">
        <f t="array" ref="J40">_xlfn.IFS(LEN(A40)&gt;2,A41,SUM(E40:I40)=0,0,F40,$F$7*F40*E40,G40,$G$7*G40*E40,AND(H40,A40="Co"),$H$7*H40*E40,AND(H40,A40="Re"),$H$7*H40*E40,H40,$J$7*H40*E40,I40,$I$7*I40*E40)</f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21.5" x14ac:dyDescent="0.9">
      <c r="A41" s="103">
        <f>'PLANTILLA V6'!A41</f>
        <v>0</v>
      </c>
      <c r="B41" s="103">
        <f>'PLANTILLA V6'!B41</f>
        <v>0</v>
      </c>
      <c r="C41" s="104">
        <f>'PLANTILLA V6'!C41</f>
        <v>1</v>
      </c>
      <c r="D41" s="95" t="str">
        <f>'PLANTILLA V6'!D41</f>
        <v>pza</v>
      </c>
      <c r="E41" s="104">
        <v>0</v>
      </c>
      <c r="F41" s="95" t="b">
        <v>0</v>
      </c>
      <c r="G41" s="95" t="b">
        <v>0</v>
      </c>
      <c r="H41" s="95" t="b">
        <v>0</v>
      </c>
      <c r="I41" s="95" t="b">
        <v>0</v>
      </c>
      <c r="J41" s="98" cm="1">
        <f t="array" ref="J41">_xlfn.IFS(LEN(A41)&gt;2,A42,SUM(E41:I41)=0,0,F41,$F$7*F41*E41,G41,$G$7*G41*E41,AND(H41,A41="Co"),$H$7*H41*E41,AND(H41,A41="Re"),$H$7*H41*E41,H41,$J$7*H41*E41,I41,$I$7*I41*E41)</f>
        <v>0</v>
      </c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21.5" x14ac:dyDescent="0.9">
      <c r="A42" s="103">
        <f>'PLANTILLA V6'!A42</f>
        <v>0</v>
      </c>
      <c r="B42" s="103">
        <f>'PLANTILLA V6'!B42</f>
        <v>0</v>
      </c>
      <c r="C42" s="104">
        <f>'PLANTILLA V6'!C42</f>
        <v>1</v>
      </c>
      <c r="D42" s="95" t="str">
        <f>'PLANTILLA V6'!D42</f>
        <v>pza</v>
      </c>
      <c r="E42" s="104">
        <v>0</v>
      </c>
      <c r="F42" s="95" t="b">
        <v>0</v>
      </c>
      <c r="G42" s="95" t="b">
        <v>0</v>
      </c>
      <c r="H42" s="95" t="b">
        <v>0</v>
      </c>
      <c r="I42" s="95" t="b">
        <v>0</v>
      </c>
      <c r="J42" s="98" cm="1">
        <f t="array" ref="J42">_xlfn.IFS(LEN(A42)&gt;2,A43,SUM(E42:I42)=0,0,F42,$F$7*F42*E42,G42,$G$7*G42*E42,AND(H42,A42="Co"),$H$7*H42*E42,AND(H42,A42="Re"),$H$7*H42*E42,H42,$J$7*H42*E42,I42,$I$7*I42*E42)</f>
        <v>0</v>
      </c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21.5" x14ac:dyDescent="0.9">
      <c r="A43" s="103">
        <f>'PLANTILLA V6'!A43</f>
        <v>0</v>
      </c>
      <c r="B43" s="103">
        <f>'PLANTILLA V6'!B43</f>
        <v>0</v>
      </c>
      <c r="C43" s="104">
        <f>'PLANTILLA V6'!C43</f>
        <v>1</v>
      </c>
      <c r="D43" s="95" t="str">
        <f>'PLANTILLA V6'!D43</f>
        <v>pza</v>
      </c>
      <c r="E43" s="104">
        <v>0</v>
      </c>
      <c r="F43" s="95" t="b">
        <v>0</v>
      </c>
      <c r="G43" s="95" t="b">
        <v>0</v>
      </c>
      <c r="H43" s="95" t="b">
        <v>0</v>
      </c>
      <c r="I43" s="95" t="b">
        <v>0</v>
      </c>
      <c r="J43" s="98" cm="1">
        <f t="array" ref="J43">_xlfn.IFS(LEN(A43)&gt;2,A44,SUM(E43:I43)=0,0,F43,$F$7*F43*E43,G43,$G$7*G43*E43,AND(H43,A43="Co"),$H$7*H43*E43,AND(H43,A43="Re"),$H$7*H43*E43,H43,$J$7*H43*E43,I43,$I$7*I43*E43)</f>
        <v>0</v>
      </c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21.5" x14ac:dyDescent="0.9">
      <c r="A44" s="103">
        <f>'PLANTILLA V6'!A44</f>
        <v>0</v>
      </c>
      <c r="B44" s="103">
        <f>'PLANTILLA V6'!B44</f>
        <v>0</v>
      </c>
      <c r="C44" s="104">
        <f>'PLANTILLA V6'!C44</f>
        <v>1</v>
      </c>
      <c r="D44" s="95" t="str">
        <f>'PLANTILLA V6'!D44</f>
        <v>pza</v>
      </c>
      <c r="E44" s="104">
        <v>0</v>
      </c>
      <c r="F44" s="95" t="b">
        <v>0</v>
      </c>
      <c r="G44" s="95" t="b">
        <v>0</v>
      </c>
      <c r="H44" s="95" t="b">
        <v>0</v>
      </c>
      <c r="I44" s="95" t="b">
        <v>0</v>
      </c>
      <c r="J44" s="98" cm="1">
        <f t="array" ref="J44">_xlfn.IFS(LEN(A44)&gt;2,A45,SUM(E44:I44)=0,0,F44,$F$7*F44*E44,G44,$G$7*G44*E44,AND(H44,A44="Co"),$H$7*H44*E44,AND(H44,A44="Re"),$H$7*H44*E44,H44,$J$7*H44*E44,I44,$I$7*I44*E44)</f>
        <v>0</v>
      </c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21.5" x14ac:dyDescent="0.9">
      <c r="A45" s="103">
        <f>'PLANTILLA V6'!A45</f>
        <v>0</v>
      </c>
      <c r="B45" s="103">
        <f>'PLANTILLA V6'!B45</f>
        <v>0</v>
      </c>
      <c r="C45" s="104">
        <f>'PLANTILLA V6'!C45</f>
        <v>1</v>
      </c>
      <c r="D45" s="95" t="str">
        <f>'PLANTILLA V6'!D45</f>
        <v>pza</v>
      </c>
      <c r="E45" s="104">
        <v>0</v>
      </c>
      <c r="F45" s="95" t="b">
        <v>0</v>
      </c>
      <c r="G45" s="95" t="b">
        <v>0</v>
      </c>
      <c r="H45" s="95" t="b">
        <v>0</v>
      </c>
      <c r="I45" s="95" t="b">
        <v>0</v>
      </c>
      <c r="J45" s="98" cm="1">
        <f t="array" ref="J45">_xlfn.IFS(LEN(A45)&gt;2,A46,SUM(E45:I45)=0,0,F45,$F$7*F45*E45,G45,$G$7*G45*E45,AND(H45,A45="Co"),$H$7*H45*E45,AND(H45,A45="Re"),$H$7*H45*E45,H45,$J$7*H45*E45,I45,$I$7*I45*E45)</f>
        <v>0</v>
      </c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21.5" x14ac:dyDescent="0.9">
      <c r="A46" s="103">
        <f>'PLANTILLA V6'!A46</f>
        <v>0</v>
      </c>
      <c r="B46" s="103">
        <f>'PLANTILLA V6'!B46</f>
        <v>0</v>
      </c>
      <c r="C46" s="104">
        <f>'PLANTILLA V6'!C46</f>
        <v>1</v>
      </c>
      <c r="D46" s="95" t="str">
        <f>'PLANTILLA V6'!D46</f>
        <v>pza</v>
      </c>
      <c r="E46" s="104">
        <v>0</v>
      </c>
      <c r="F46" s="95" t="b">
        <v>0</v>
      </c>
      <c r="G46" s="95" t="b">
        <v>0</v>
      </c>
      <c r="H46" s="95" t="b">
        <v>0</v>
      </c>
      <c r="I46" s="95" t="b">
        <v>0</v>
      </c>
      <c r="J46" s="98" cm="1">
        <f t="array" ref="J46">_xlfn.IFS(LEN(A46)&gt;2,A47,SUM(E46:I46)=0,0,F46,$F$7*F46*E46,G46,$G$7*G46*E46,AND(H46,A46="Co"),$H$7*H46*E46,AND(H46,A46="Re"),$H$7*H46*E46,H46,$J$7*H46*E46,I46,$I$7*I46*E46)</f>
        <v>0</v>
      </c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21.5" x14ac:dyDescent="0.9">
      <c r="A47" s="103">
        <f>'PLANTILLA V6'!A47</f>
        <v>0</v>
      </c>
      <c r="B47" s="103">
        <f>'PLANTILLA V6'!B47</f>
        <v>0</v>
      </c>
      <c r="C47" s="104">
        <f>'PLANTILLA V6'!C47</f>
        <v>1</v>
      </c>
      <c r="D47" s="95" t="str">
        <f>'PLANTILLA V6'!D47</f>
        <v>pza</v>
      </c>
      <c r="E47" s="104">
        <v>0</v>
      </c>
      <c r="F47" s="95" t="b">
        <v>0</v>
      </c>
      <c r="G47" s="95" t="b">
        <v>0</v>
      </c>
      <c r="H47" s="95" t="b">
        <v>0</v>
      </c>
      <c r="I47" s="95" t="b">
        <v>0</v>
      </c>
      <c r="J47" s="98" cm="1">
        <f t="array" ref="J47">_xlfn.IFS(LEN(A47)&gt;2,A48,SUM(E47:I47)=0,0,F47,$F$7*F47*E47,G47,$G$7*G47*E47,AND(H47,A47="Co"),$H$7*H47*E47,AND(H47,A47="Re"),$H$7*H47*E47,H47,$J$7*H47*E47,I47,$I$7*I47*E47)</f>
        <v>0</v>
      </c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21.5" x14ac:dyDescent="0.9">
      <c r="A48" s="103">
        <f>'PLANTILLA V6'!A48</f>
        <v>0</v>
      </c>
      <c r="B48" s="103">
        <f>'PLANTILLA V6'!B48</f>
        <v>0</v>
      </c>
      <c r="C48" s="104">
        <f>'PLANTILLA V6'!C48</f>
        <v>1</v>
      </c>
      <c r="D48" s="95" t="str">
        <f>'PLANTILLA V6'!D48</f>
        <v>pza</v>
      </c>
      <c r="E48" s="104">
        <v>0</v>
      </c>
      <c r="F48" s="95" t="b">
        <v>0</v>
      </c>
      <c r="G48" s="95" t="b">
        <v>0</v>
      </c>
      <c r="H48" s="95" t="b">
        <v>0</v>
      </c>
      <c r="I48" s="95" t="b">
        <v>0</v>
      </c>
      <c r="J48" s="98" cm="1">
        <f t="array" ref="J48">_xlfn.IFS(LEN(A48)&gt;2,A49,SUM(E48:I48)=0,0,F48,$F$7*F48*E48,G48,$G$7*G48*E48,AND(H48,A48="Co"),$H$7*H48*E48,AND(H48,A48="Re"),$H$7*H48*E48,H48,$J$7*H48*E48,I48,$I$7*I48*E48)</f>
        <v>0</v>
      </c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21.5" x14ac:dyDescent="0.9">
      <c r="A49" s="103">
        <f>'PLANTILLA V6'!A49</f>
        <v>0</v>
      </c>
      <c r="B49" s="103">
        <f>'PLANTILLA V6'!B49</f>
        <v>0</v>
      </c>
      <c r="C49" s="104">
        <f>'PLANTILLA V6'!C49</f>
        <v>1</v>
      </c>
      <c r="D49" s="95" t="str">
        <f>'PLANTILLA V6'!D49</f>
        <v>pza</v>
      </c>
      <c r="E49" s="104">
        <v>0</v>
      </c>
      <c r="F49" s="95" t="b">
        <v>0</v>
      </c>
      <c r="G49" s="95" t="b">
        <v>0</v>
      </c>
      <c r="H49" s="95" t="b">
        <v>0</v>
      </c>
      <c r="I49" s="95" t="b">
        <v>0</v>
      </c>
      <c r="J49" s="98" cm="1">
        <f t="array" ref="J49">_xlfn.IFS(LEN(A49)&gt;2,A50,SUM(E49:I49)=0,0,F49,$F$7*F49*E49,G49,$G$7*G49*E49,AND(H49,A49="Co"),$H$7*H49*E49,AND(H49,A49="Re"),$H$7*H49*E49,H49,$J$7*H49*E49,I49,$I$7*I49*E49)</f>
        <v>0</v>
      </c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21.5" x14ac:dyDescent="0.9">
      <c r="A50" s="103">
        <f>'PLANTILLA V6'!A50</f>
        <v>0</v>
      </c>
      <c r="B50" s="103">
        <f>'PLANTILLA V6'!B50</f>
        <v>0</v>
      </c>
      <c r="C50" s="104">
        <f>'PLANTILLA V6'!C50</f>
        <v>1</v>
      </c>
      <c r="D50" s="95" t="str">
        <f>'PLANTILLA V6'!D50</f>
        <v>pza</v>
      </c>
      <c r="E50" s="104">
        <v>0</v>
      </c>
      <c r="F50" s="95" t="b">
        <v>0</v>
      </c>
      <c r="G50" s="95" t="b">
        <v>0</v>
      </c>
      <c r="H50" s="95" t="b">
        <v>0</v>
      </c>
      <c r="I50" s="95" t="b">
        <v>0</v>
      </c>
      <c r="J50" s="98" cm="1">
        <f t="array" ref="J50">_xlfn.IFS(LEN(A50)&gt;2,A51,SUM(E50:I50)=0,0,F50,$F$7*F50*E50,G50,$G$7*G50*E50,AND(H50,A50="Co"),$H$7*H50*E50,AND(H50,A50="Re"),$H$7*H50*E50,H50,$J$7*H50*E50,I50,$I$7*I50*E50)</f>
        <v>0</v>
      </c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21.5" x14ac:dyDescent="0.9">
      <c r="A51" s="103">
        <f>'PLANTILLA V6'!A51</f>
        <v>0</v>
      </c>
      <c r="B51" s="103">
        <f>'PLANTILLA V6'!B51</f>
        <v>0</v>
      </c>
      <c r="C51" s="104">
        <f>'PLANTILLA V6'!C51</f>
        <v>1</v>
      </c>
      <c r="D51" s="95" t="str">
        <f>'PLANTILLA V6'!D51</f>
        <v>pza</v>
      </c>
      <c r="E51" s="104">
        <v>0</v>
      </c>
      <c r="F51" s="95" t="b">
        <v>0</v>
      </c>
      <c r="G51" s="95" t="b">
        <v>0</v>
      </c>
      <c r="H51" s="95" t="b">
        <v>0</v>
      </c>
      <c r="I51" s="95" t="b">
        <v>0</v>
      </c>
      <c r="J51" s="98" cm="1">
        <f t="array" ref="J51">_xlfn.IFS(LEN(A51)&gt;2,A52,SUM(E51:I51)=0,0,F51,$F$7*F51*E51,G51,$G$7*G51*E51,AND(H51,A51="Co"),$H$7*H51*E51,AND(H51,A51="Re"),$H$7*H51*E51,H51,$J$7*H51*E51,I51,$I$7*I51*E51)</f>
        <v>0</v>
      </c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21.5" x14ac:dyDescent="0.9">
      <c r="A52" s="103">
        <f>'PLANTILLA V6'!A52</f>
        <v>0</v>
      </c>
      <c r="B52" s="103">
        <f>'PLANTILLA V6'!B52</f>
        <v>0</v>
      </c>
      <c r="C52" s="104">
        <f>'PLANTILLA V6'!C52</f>
        <v>1</v>
      </c>
      <c r="D52" s="95" t="str">
        <f>'PLANTILLA V6'!D52</f>
        <v>pza</v>
      </c>
      <c r="E52" s="104">
        <v>0</v>
      </c>
      <c r="F52" s="95" t="b">
        <v>0</v>
      </c>
      <c r="G52" s="95" t="b">
        <v>0</v>
      </c>
      <c r="H52" s="95" t="b">
        <v>0</v>
      </c>
      <c r="I52" s="95" t="b">
        <v>0</v>
      </c>
      <c r="J52" s="98" cm="1">
        <f t="array" ref="J52">_xlfn.IFS(LEN(A52)&gt;2,A53,SUM(E52:I52)=0,0,F52,$F$7*F52*E52,G52,$G$7*G52*E52,AND(H52,A52="Co"),$H$7*H52*E52,AND(H52,A52="Re"),$H$7*H52*E52,H52,$J$7*H52*E52,I52,$I$7*I52*E52)</f>
        <v>0</v>
      </c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21.5" x14ac:dyDescent="0.9">
      <c r="A53" s="196" t="str">
        <f>'PLANTILLA V6'!A53</f>
        <v>Herramientas manuales</v>
      </c>
      <c r="B53" s="167"/>
      <c r="C53" s="104">
        <f>'PLANTILLA V6'!C53</f>
        <v>0</v>
      </c>
      <c r="D53" s="95">
        <f>'PLANTILLA V6'!D53</f>
        <v>0</v>
      </c>
      <c r="E53" s="104">
        <v>0</v>
      </c>
      <c r="F53" s="95" t="b">
        <v>0</v>
      </c>
      <c r="G53" s="95" t="b">
        <v>0</v>
      </c>
      <c r="H53" s="95" t="b">
        <v>0</v>
      </c>
      <c r="I53" s="95" t="b">
        <v>0</v>
      </c>
      <c r="J53" s="102" t="str" cm="1">
        <f t="array" ref="J53">_xlfn.IFS(LEN(A53)&gt;2,A54,SUM(E53:I53)=0,0,F53,$F$7*F53*E53,G53,$G$7*G53*E53,AND(H53,A53="Co"),$H$7*H53*E53,AND(H53,A53="Re"),$H$7*H53*E53,H53,$J$7*H53*E53,I53,$I$7*I53*E53)</f>
        <v>Hm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21.5" x14ac:dyDescent="0.9">
      <c r="A54" s="103" t="str">
        <f>'PLANTILLA V6'!A54</f>
        <v>Hm</v>
      </c>
      <c r="B54" s="103" t="str">
        <f>'PLANTILLA V6'!B54</f>
        <v>Flexómetro</v>
      </c>
      <c r="C54" s="104">
        <f>'PLANTILLA V6'!C54</f>
        <v>1</v>
      </c>
      <c r="D54" s="95" t="str">
        <f>'PLANTILLA V6'!D54</f>
        <v>pza</v>
      </c>
      <c r="E54" s="104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98" cm="1">
        <f t="array" ref="J54">_xlfn.IFS(LEN(A54)&gt;2,A55,SUM(E54:I54)=0,0,F54,$F$7*F54*E54,G54,$G$7*G54*E54,AND(H54,A54="Co"),$H$7*H54*E54,AND(H54,A54="Re"),$H$7*H54*E54,H54,$J$7*H54*E54,I54,$I$7*I54*E54)</f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21.5" x14ac:dyDescent="0.9">
      <c r="A55" s="103" t="str">
        <f>'PLANTILLA V6'!A55</f>
        <v>Hm</v>
      </c>
      <c r="B55" s="103" t="str">
        <f>'PLANTILLA V6'!B55</f>
        <v>Cúter</v>
      </c>
      <c r="C55" s="104">
        <f>'PLANTILLA V6'!C55</f>
        <v>1</v>
      </c>
      <c r="D55" s="95" t="str">
        <f>'PLANTILLA V6'!D55</f>
        <v>pza</v>
      </c>
      <c r="E55" s="104">
        <v>0</v>
      </c>
      <c r="F55" s="95" t="b">
        <v>0</v>
      </c>
      <c r="G55" s="95" t="b">
        <v>0</v>
      </c>
      <c r="H55" s="95" t="b">
        <v>1</v>
      </c>
      <c r="I55" s="95" t="b">
        <v>0</v>
      </c>
      <c r="J55" s="98" cm="1">
        <f t="array" ref="J55">_xlfn.IFS(LEN(A55)&gt;2,A56,SUM(E55:I55)=0,0,F55,$F$7*F55*E55,G55,$G$7*G55*E55,AND(H55,A55="Co"),$H$7*H55*E55,AND(H55,A55="Re"),$H$7*H55*E55,H55,$J$7*H55*E55,I55,$I$7*I55*E55)</f>
        <v>0</v>
      </c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21.5" x14ac:dyDescent="0.9">
      <c r="A56" s="103" t="str">
        <f>'PLANTILLA V6'!A56</f>
        <v>Hm</v>
      </c>
      <c r="B56" s="103" t="str">
        <f>'PLANTILLA V6'!B56</f>
        <v>Pistola de silicón</v>
      </c>
      <c r="C56" s="104">
        <f>'PLANTILLA V6'!C56</f>
        <v>1</v>
      </c>
      <c r="D56" s="95" t="str">
        <f>'PLANTILLA V6'!D56</f>
        <v>pza</v>
      </c>
      <c r="E56" s="104">
        <v>0</v>
      </c>
      <c r="F56" s="95" t="b">
        <v>0</v>
      </c>
      <c r="G56" s="95" t="b">
        <v>0</v>
      </c>
      <c r="H56" s="95" t="b">
        <v>1</v>
      </c>
      <c r="I56" s="95" t="b">
        <v>0</v>
      </c>
      <c r="J56" s="98" cm="1">
        <f t="array" ref="J56">_xlfn.IFS(LEN(A56)&gt;2,A57,SUM(E56:I56)=0,0,F56,$F$7*F56*E56,G56,$G$7*G56*E56,AND(H56,A56="Co"),$H$7*H56*E56,AND(H56,A56="Re"),$H$7*H56*E56,H56,$J$7*H56*E56,I56,$I$7*I56*E56)</f>
        <v>0</v>
      </c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21.5" x14ac:dyDescent="0.9">
      <c r="A57" s="103" t="str">
        <f>'PLANTILLA V6'!A57</f>
        <v>Hm</v>
      </c>
      <c r="B57" s="103" t="str">
        <f>'PLANTILLA V6'!B57</f>
        <v>Desarmador plano</v>
      </c>
      <c r="C57" s="104">
        <f>'PLANTILLA V6'!C57</f>
        <v>1</v>
      </c>
      <c r="D57" s="95" t="str">
        <f>'PLANTILLA V6'!D57</f>
        <v>pza</v>
      </c>
      <c r="E57" s="104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98" cm="1">
        <f t="array" ref="J57">_xlfn.IFS(LEN(A57)&gt;2,A58,SUM(E57:I57)=0,0,F57,$F$7*F57*E57,G57,$G$7*G57*E57,AND(H57,A57="Co"),$H$7*H57*E57,AND(H57,A57="Re"),$H$7*H57*E57,H57,$J$7*H57*E57,I57,$I$7*I57*E57)</f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21.5" x14ac:dyDescent="0.9">
      <c r="A58" s="103" t="str">
        <f>'PLANTILLA V6'!A58</f>
        <v>Hm</v>
      </c>
      <c r="B58" s="106" t="str">
        <f>'PLANTILLA V6'!B58</f>
        <v>Desarmador de cruz</v>
      </c>
      <c r="C58" s="104">
        <f>'PLANTILLA V6'!C58</f>
        <v>1</v>
      </c>
      <c r="D58" s="95" t="str">
        <f>'PLANTILLA V6'!D58</f>
        <v>pza</v>
      </c>
      <c r="E58" s="104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98" cm="1">
        <f t="array" ref="J58">_xlfn.IFS(LEN(A58)&gt;2,A59,SUM(E58:I58)=0,0,F58,$F$7*F58*E58,G58,$G$7*G58*E58,AND(H58,A58="Co"),$H$7*H58*E58,AND(H58,A58="Re"),$H$7*H58*E58,H58,$J$7*H58*E58,I58,$I$7*I58*E58)</f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1.5" x14ac:dyDescent="0.9">
      <c r="A59" s="103" t="str">
        <f>'PLANTILLA V6'!A59</f>
        <v>Hm</v>
      </c>
      <c r="B59" s="106" t="str">
        <f>'PLANTILLA V6'!B59</f>
        <v>Juego de puntas intercambiables para desarmador</v>
      </c>
      <c r="C59" s="104">
        <f>'PLANTILLA V6'!C59</f>
        <v>1</v>
      </c>
      <c r="D59" s="95" t="str">
        <f>'PLANTILLA V6'!D59</f>
        <v>juego</v>
      </c>
      <c r="E59" s="104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98" cm="1">
        <f t="array" ref="J59">_xlfn.IFS(LEN(A59)&gt;2,A60,SUM(E59:I59)=0,0,F59,$F$7*F59*E59,G59,$G$7*G59*E59,AND(H59,A59="Co"),$H$7*H59*E59,AND(H59,A59="Re"),$H$7*H59*E59,H59,$J$7*H59*E59,I59,$I$7*I59*E59)</f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21.5" x14ac:dyDescent="0.9">
      <c r="A60" s="103" t="str">
        <f>'PLANTILLA V6'!A60</f>
        <v>Hm</v>
      </c>
      <c r="B60" s="103" t="str">
        <f>'PLANTILLA V6'!B60</f>
        <v>Pinzas de punta</v>
      </c>
      <c r="C60" s="104">
        <f>'PLANTILLA V6'!C60</f>
        <v>1</v>
      </c>
      <c r="D60" s="95" t="str">
        <f>'PLANTILLA V6'!D60</f>
        <v>pza</v>
      </c>
      <c r="E60" s="104">
        <v>0</v>
      </c>
      <c r="F60" s="95" t="b">
        <v>0</v>
      </c>
      <c r="G60" s="95" t="b">
        <v>0</v>
      </c>
      <c r="H60" s="95" t="b">
        <v>1</v>
      </c>
      <c r="I60" s="95" t="b">
        <v>0</v>
      </c>
      <c r="J60" s="98" cm="1">
        <f t="array" ref="J60">_xlfn.IFS(LEN(A60)&gt;2,A61,SUM(E60:I60)=0,0,F60,$F$7*F60*E60,G60,$G$7*G60*E60,AND(H60,A60="Co"),$H$7*H60*E60,AND(H60,A60="Re"),$H$7*H60*E60,H60,$J$7*H60*E60,I60,$I$7*I60*E60)</f>
        <v>0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21.5" x14ac:dyDescent="0.9">
      <c r="A61" s="103" t="str">
        <f>'PLANTILLA V6'!A61</f>
        <v>Hm</v>
      </c>
      <c r="B61" s="103" t="str">
        <f>'PLANTILLA V6'!B61</f>
        <v>Pinzas de corte</v>
      </c>
      <c r="C61" s="104">
        <f>'PLANTILLA V6'!C61</f>
        <v>1</v>
      </c>
      <c r="D61" s="95" t="str">
        <f>'PLANTILLA V6'!D61</f>
        <v>pza</v>
      </c>
      <c r="E61" s="104">
        <v>0</v>
      </c>
      <c r="F61" s="95" t="b">
        <v>0</v>
      </c>
      <c r="G61" s="95" t="b">
        <v>0</v>
      </c>
      <c r="H61" s="95" t="b">
        <v>1</v>
      </c>
      <c r="I61" s="95" t="b">
        <v>0</v>
      </c>
      <c r="J61" s="98" cm="1">
        <f t="array" ref="J61">_xlfn.IFS(LEN(A61)&gt;2,A62,SUM(E61:I61)=0,0,F61,$F$7*F61*E61,G61,$G$7*G61*E61,AND(H61,A61="Co"),$H$7*H61*E61,AND(H61,A61="Re"),$H$7*H61*E61,H61,$J$7*H61*E61,I61,$I$7*I61*E61)</f>
        <v>0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21.5" x14ac:dyDescent="0.9">
      <c r="A62" s="103" t="str">
        <f>'PLANTILLA V6'!A62</f>
        <v>Hm</v>
      </c>
      <c r="B62" s="103" t="str">
        <f>'PLANTILLA V6'!B62</f>
        <v>Pinceles (delgado, mediano y grueso)</v>
      </c>
      <c r="C62" s="104">
        <f>'PLANTILLA V6'!C62</f>
        <v>1</v>
      </c>
      <c r="D62" s="95" t="str">
        <f>'PLANTILLA V6'!D62</f>
        <v>juego</v>
      </c>
      <c r="E62" s="104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98" cm="1">
        <f t="array" ref="J62">_xlfn.IFS(LEN(A62)&gt;2,A63,SUM(E62:I62)=0,0,F62,$F$7*F62*E62,G62,$G$7*G62*E62,AND(H62,A62="Co"),$H$7*H62*E62,AND(H62,A62="Re"),$H$7*H62*E62,H62,$J$7*H62*E62,I62,$I$7*I62*E62)</f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21.5" x14ac:dyDescent="0.9">
      <c r="A63" s="103" t="str">
        <f>'PLANTILLA V6'!A63</f>
        <v>Hm</v>
      </c>
      <c r="B63" s="103" t="str">
        <f>'PLANTILLA V6'!B63</f>
        <v>Multímetro</v>
      </c>
      <c r="C63" s="104">
        <f>'PLANTILLA V6'!C63</f>
        <v>1</v>
      </c>
      <c r="D63" s="95" t="str">
        <f>'PLANTILLA V6'!D63</f>
        <v>pza</v>
      </c>
      <c r="E63" s="104">
        <v>0</v>
      </c>
      <c r="F63" s="95" t="b">
        <v>0</v>
      </c>
      <c r="G63" s="95" t="b">
        <v>0</v>
      </c>
      <c r="H63" s="95" t="b">
        <v>0</v>
      </c>
      <c r="I63" s="95" t="b">
        <v>0</v>
      </c>
      <c r="J63" s="98" cm="1">
        <f t="array" ref="J63">_xlfn.IFS(LEN(A63)&gt;2,A64,SUM(E63:I63)=0,0,F63,$F$7*F63*E63,G63,$G$7*G63*E63,AND(H63,A63="Co"),$H$7*H63*E63,AND(H63,A63="Re"),$H$7*H63*E63,H63,$J$7*H63*E63,I63,$I$7*I63*E63)</f>
        <v>0</v>
      </c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21.5" x14ac:dyDescent="0.9">
      <c r="A64" s="51" t="str">
        <f>'PLANTILLA V6'!A64</f>
        <v>Hm</v>
      </c>
      <c r="B64" s="51" t="str">
        <f>'PLANTILLA V6'!B64</f>
        <v>Báscula</v>
      </c>
      <c r="C64" s="22">
        <f>'PLANTILLA V6'!C64</f>
        <v>1</v>
      </c>
      <c r="D64" s="54" t="str">
        <f>'PLANTILLA V6'!D64</f>
        <v>pza</v>
      </c>
      <c r="E64" s="22">
        <v>1</v>
      </c>
      <c r="F64" s="54" t="b">
        <v>0</v>
      </c>
      <c r="G64" s="54" t="b">
        <v>0</v>
      </c>
      <c r="H64" s="54" t="b">
        <v>0</v>
      </c>
      <c r="I64" s="54" t="b">
        <v>1</v>
      </c>
      <c r="J64" s="98" cm="1">
        <f t="array" ref="J64">_xlfn.IFS(LEN(A64)&gt;2,A65,SUM(E64:I64)=0,0,F64,$F$7*F64*E64,G64,$G$7*G64*E64,AND(H64,A64="Co"),$H$7*H64*E64,AND(H64,A64="Re"),$H$7*H64*E64,H64,$J$7*H64*E64,I64,$I$7*I64*E64)</f>
        <v>1</v>
      </c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21.5" x14ac:dyDescent="0.9">
      <c r="A65" s="103">
        <f>'PLANTILLA V6'!A65</f>
        <v>0</v>
      </c>
      <c r="B65" s="103">
        <f>'PLANTILLA V6'!B65</f>
        <v>0</v>
      </c>
      <c r="C65" s="104">
        <f>'PLANTILLA V6'!C65</f>
        <v>1</v>
      </c>
      <c r="D65" s="95" t="str">
        <f>'PLANTILLA V6'!D65</f>
        <v>pza</v>
      </c>
      <c r="E65" s="104">
        <v>0</v>
      </c>
      <c r="F65" s="95" t="b">
        <v>0</v>
      </c>
      <c r="G65" s="95" t="b">
        <v>0</v>
      </c>
      <c r="H65" s="95" t="b">
        <v>0</v>
      </c>
      <c r="I65" s="95" t="b">
        <v>0</v>
      </c>
      <c r="J65" s="98" cm="1">
        <f t="array" ref="J65">_xlfn.IFS(LEN(A65)&gt;2,A66,SUM(E65:I65)=0,0,F65,$F$7*F65*E65,G65,$G$7*G65*E65,AND(H65,A65="Co"),$H$7*H65*E65,AND(H65,A65="Re"),$H$7*H65*E65,H65,$J$7*H65*E65,I65,$I$7*I65*E65)</f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21.5" x14ac:dyDescent="0.9">
      <c r="A66" s="103">
        <f>'PLANTILLA V6'!A66</f>
        <v>0</v>
      </c>
      <c r="B66" s="103">
        <f>'PLANTILLA V6'!B66</f>
        <v>0</v>
      </c>
      <c r="C66" s="104">
        <f>'PLANTILLA V6'!C66</f>
        <v>1</v>
      </c>
      <c r="D66" s="95" t="str">
        <f>'PLANTILLA V6'!D66</f>
        <v>pza</v>
      </c>
      <c r="E66" s="104">
        <v>0</v>
      </c>
      <c r="F66" s="95" t="b">
        <v>0</v>
      </c>
      <c r="G66" s="95" t="b">
        <v>0</v>
      </c>
      <c r="H66" s="95" t="b">
        <v>0</v>
      </c>
      <c r="I66" s="95" t="b">
        <v>0</v>
      </c>
      <c r="J66" s="98" cm="1">
        <f t="array" ref="J66">_xlfn.IFS(LEN(A66)&gt;2,A67,SUM(E66:I66)=0,0,F66,$F$7*F66*E66,G66,$G$7*G66*E66,AND(H66,A66="Co"),$H$7*H66*E66,AND(H66,A66="Re"),$H$7*H66*E66,H66,$J$7*H66*E66,I66,$I$7*I66*E66)</f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21.5" x14ac:dyDescent="0.9">
      <c r="A67" s="103">
        <f>'PLANTILLA V6'!A67</f>
        <v>0</v>
      </c>
      <c r="B67" s="103">
        <f>'PLANTILLA V6'!B67</f>
        <v>0</v>
      </c>
      <c r="C67" s="104">
        <f>'PLANTILLA V6'!C67</f>
        <v>1</v>
      </c>
      <c r="D67" s="95" t="str">
        <f>'PLANTILLA V6'!D67</f>
        <v>pza</v>
      </c>
      <c r="E67" s="104">
        <v>0</v>
      </c>
      <c r="F67" s="95" t="b">
        <v>0</v>
      </c>
      <c r="G67" s="95" t="b">
        <v>0</v>
      </c>
      <c r="H67" s="95" t="b">
        <v>0</v>
      </c>
      <c r="I67" s="95" t="b">
        <v>0</v>
      </c>
      <c r="J67" s="98" cm="1">
        <f t="array" ref="J67">_xlfn.IFS(LEN(A67)&gt;2,A68,SUM(E67:I67)=0,0,F67,$F$7*F67*E67,G67,$G$7*G67*E67,AND(H67,A67="Co"),$H$7*H67*E67,AND(H67,A67="Re"),$H$7*H67*E67,H67,$J$7*H67*E67,I67,$I$7*I67*E67)</f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21.5" x14ac:dyDescent="0.9">
      <c r="A68" s="103">
        <f>'PLANTILLA V6'!A68</f>
        <v>0</v>
      </c>
      <c r="B68" s="103">
        <f>'PLANTILLA V6'!B68</f>
        <v>0</v>
      </c>
      <c r="C68" s="104">
        <f>'PLANTILLA V6'!C68</f>
        <v>1</v>
      </c>
      <c r="D68" s="95" t="str">
        <f>'PLANTILLA V6'!D68</f>
        <v>pza</v>
      </c>
      <c r="E68" s="104">
        <v>0</v>
      </c>
      <c r="F68" s="95" t="b">
        <v>0</v>
      </c>
      <c r="G68" s="95" t="b">
        <v>0</v>
      </c>
      <c r="H68" s="95" t="b">
        <v>0</v>
      </c>
      <c r="I68" s="95" t="b">
        <v>0</v>
      </c>
      <c r="J68" s="98" cm="1">
        <f t="array" ref="J68">_xlfn.IFS(LEN(A68)&gt;2,A69,SUM(E68:I68)=0,0,F68,$F$7*F68*E68,G68,$G$7*G68*E68,AND(H68,A68="Co"),$H$7*H68*E68,AND(H68,A68="Re"),$H$7*H68*E68,H68,$J$7*H68*E68,I68,$I$7*I68*E68)</f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21.5" x14ac:dyDescent="0.9">
      <c r="A69" s="103">
        <f>'PLANTILLA V6'!A69</f>
        <v>0</v>
      </c>
      <c r="B69" s="103">
        <f>'PLANTILLA V6'!B69</f>
        <v>0</v>
      </c>
      <c r="C69" s="104">
        <f>'PLANTILLA V6'!C69</f>
        <v>1</v>
      </c>
      <c r="D69" s="95" t="str">
        <f>'PLANTILLA V6'!D69</f>
        <v>pza</v>
      </c>
      <c r="E69" s="104">
        <v>0</v>
      </c>
      <c r="F69" s="95" t="b">
        <v>0</v>
      </c>
      <c r="G69" s="95" t="b">
        <v>0</v>
      </c>
      <c r="H69" s="95" t="b">
        <v>0</v>
      </c>
      <c r="I69" s="95" t="b">
        <v>0</v>
      </c>
      <c r="J69" s="98" cm="1">
        <f t="array" ref="J69">_xlfn.IFS(LEN(A69)&gt;2,A70,SUM(E69:I69)=0,0,F69,$F$7*F69*E69,G69,$G$7*G69*E69,AND(H69,A69="Co"),$H$7*H69*E69,AND(H69,A69="Re"),$H$7*H69*E69,H69,$J$7*H69*E69,I69,$I$7*I69*E69)</f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21.5" x14ac:dyDescent="0.9">
      <c r="A70" s="103">
        <f>'PLANTILLA V6'!A70</f>
        <v>0</v>
      </c>
      <c r="B70" s="103">
        <f>'PLANTILLA V6'!B70</f>
        <v>0</v>
      </c>
      <c r="C70" s="104">
        <f>'PLANTILLA V6'!C70</f>
        <v>1</v>
      </c>
      <c r="D70" s="95" t="str">
        <f>'PLANTILLA V6'!D70</f>
        <v>pza</v>
      </c>
      <c r="E70" s="104">
        <v>0</v>
      </c>
      <c r="F70" s="95" t="b">
        <v>0</v>
      </c>
      <c r="G70" s="95" t="b">
        <v>0</v>
      </c>
      <c r="H70" s="95" t="b">
        <v>0</v>
      </c>
      <c r="I70" s="95" t="b">
        <v>0</v>
      </c>
      <c r="J70" s="98" cm="1">
        <f t="array" ref="J70">_xlfn.IFS(LEN(A70)&gt;2,A71,SUM(E70:I70)=0,0,F70,$F$7*F70*E70,G70,$G$7*G70*E70,AND(H70,A70="Co"),$H$7*H70*E70,AND(H70,A70="Re"),$H$7*H70*E70,H70,$J$7*H70*E70,I70,$I$7*I70*E70)</f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21.5" x14ac:dyDescent="0.9">
      <c r="A71" s="99">
        <f>'PLANTILLA V6'!A71</f>
        <v>0</v>
      </c>
      <c r="B71" s="95">
        <f>'PLANTILLA V6'!B71</f>
        <v>0</v>
      </c>
      <c r="C71" s="104">
        <f>'PLANTILLA V6'!C71</f>
        <v>1</v>
      </c>
      <c r="D71" s="95" t="str">
        <f>'PLANTILLA V6'!D71</f>
        <v>pza</v>
      </c>
      <c r="E71" s="104">
        <v>0</v>
      </c>
      <c r="F71" s="95" t="b">
        <v>0</v>
      </c>
      <c r="G71" s="95" t="b">
        <v>0</v>
      </c>
      <c r="H71" s="95" t="b">
        <v>0</v>
      </c>
      <c r="I71" s="95" t="b">
        <v>0</v>
      </c>
      <c r="J71" s="98" cm="1">
        <f t="array" ref="J71">_xlfn.IFS(LEN(A71)&gt;2,A72,SUM(E71:I71)=0,0,F71,$F$7*F71*E71,G71,$G$7*G71*E71,AND(H71,A71="Co"),$H$7*H71*E71,AND(H71,A71="Re"),$H$7*H71*E71,H71,$J$7*H71*E71,I71,$I$7*I71*E71)</f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21.5" x14ac:dyDescent="0.9">
      <c r="A72" s="99">
        <f>'PLANTILLA V6'!A72</f>
        <v>0</v>
      </c>
      <c r="B72" s="95">
        <f>'PLANTILLA V6'!B72</f>
        <v>0</v>
      </c>
      <c r="C72" s="104">
        <f>'PLANTILLA V6'!C72</f>
        <v>1</v>
      </c>
      <c r="D72" s="95" t="str">
        <f>'PLANTILLA V6'!D72</f>
        <v>pza</v>
      </c>
      <c r="E72" s="104">
        <v>0</v>
      </c>
      <c r="F72" s="95" t="b">
        <v>0</v>
      </c>
      <c r="G72" s="95" t="b">
        <v>0</v>
      </c>
      <c r="H72" s="95" t="b">
        <v>0</v>
      </c>
      <c r="I72" s="95" t="b">
        <v>0</v>
      </c>
      <c r="J72" s="98" cm="1">
        <f t="array" ref="J72">_xlfn.IFS(LEN(A72)&gt;2,A73,SUM(E72:I72)=0,0,F72,$F$7*F72*E72,G72,$G$7*G72*E72,AND(H72,A72="Co"),$H$7*H72*E72,AND(H72,A72="Re"),$H$7*H72*E72,H72,$J$7*H72*E72,I72,$I$7*I72*E72)</f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21.5" x14ac:dyDescent="0.9">
      <c r="A73" s="99">
        <f>'PLANTILLA V6'!A73</f>
        <v>0</v>
      </c>
      <c r="B73" s="95">
        <f>'PLANTILLA V6'!B73</f>
        <v>0</v>
      </c>
      <c r="C73" s="104">
        <f>'PLANTILLA V6'!C73</f>
        <v>1</v>
      </c>
      <c r="D73" s="95" t="str">
        <f>'PLANTILLA V6'!D73</f>
        <v>pza</v>
      </c>
      <c r="E73" s="104">
        <v>0</v>
      </c>
      <c r="F73" s="95" t="b">
        <v>0</v>
      </c>
      <c r="G73" s="95" t="b">
        <v>0</v>
      </c>
      <c r="H73" s="95" t="b">
        <v>0</v>
      </c>
      <c r="I73" s="95" t="b">
        <v>0</v>
      </c>
      <c r="J73" s="98" cm="1">
        <f t="array" ref="J73">_xlfn.IFS(LEN(A73)&gt;2,A74,SUM(E73:I73)=0,0,F73,$F$7*F73*E73,G73,$G$7*G73*E73,AND(H73,A73="Co"),$H$7*H73*E73,AND(H73,A73="Re"),$H$7*H73*E73,H73,$J$7*H73*E73,I73,$I$7*I73*E73)</f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21.5" x14ac:dyDescent="0.9">
      <c r="A74" s="99">
        <f>'PLANTILLA V6'!A74</f>
        <v>0</v>
      </c>
      <c r="B74" s="95">
        <f>'PLANTILLA V6'!B74</f>
        <v>0</v>
      </c>
      <c r="C74" s="104">
        <f>'PLANTILLA V6'!C74</f>
        <v>1</v>
      </c>
      <c r="D74" s="95" t="str">
        <f>'PLANTILLA V6'!D74</f>
        <v>pza</v>
      </c>
      <c r="E74" s="104">
        <v>0</v>
      </c>
      <c r="F74" s="95" t="b">
        <v>0</v>
      </c>
      <c r="G74" s="95" t="b">
        <v>0</v>
      </c>
      <c r="H74" s="95" t="b">
        <v>0</v>
      </c>
      <c r="I74" s="95" t="b">
        <v>0</v>
      </c>
      <c r="J74" s="98" cm="1">
        <f t="array" ref="J74">_xlfn.IFS(LEN(A74)&gt;2,A75,SUM(E74:I74)=0,0,F74,$F$7*F74*E74,G74,$G$7*G74*E74,AND(H74,A74="Co"),$H$7*H74*E74,AND(H74,A74="Re"),$H$7*H74*E74,H74,$J$7*H74*E74,I74,$I$7*I74*E74)</f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21.5" x14ac:dyDescent="0.9">
      <c r="A75" s="99">
        <f>'PLANTILLA V6'!A75</f>
        <v>0</v>
      </c>
      <c r="B75" s="95">
        <f>'PLANTILLA V6'!B75</f>
        <v>0</v>
      </c>
      <c r="C75" s="104">
        <f>'PLANTILLA V6'!C75</f>
        <v>1</v>
      </c>
      <c r="D75" s="95" t="str">
        <f>'PLANTILLA V6'!D75</f>
        <v>pza</v>
      </c>
      <c r="E75" s="104">
        <v>0</v>
      </c>
      <c r="F75" s="95" t="b">
        <v>0</v>
      </c>
      <c r="G75" s="95" t="b">
        <v>0</v>
      </c>
      <c r="H75" s="95" t="b">
        <v>0</v>
      </c>
      <c r="I75" s="95" t="b">
        <v>0</v>
      </c>
      <c r="J75" s="98" cm="1">
        <f t="array" ref="J75">_xlfn.IFS(LEN(A75)&gt;2,A76,SUM(E75:I75)=0,0,F75,$F$7*F75*E75,G75,$G$7*G75*E75,AND(H75,A75="Co"),$H$7*H75*E75,AND(H75,A75="Re"),$H$7*H75*E75,H75,$J$7*H75*E75,I75,$I$7*I75*E75)</f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21.5" x14ac:dyDescent="0.9">
      <c r="A76" s="99">
        <f>'PLANTILLA V6'!A76</f>
        <v>0</v>
      </c>
      <c r="B76" s="95">
        <f>'PLANTILLA V6'!B76</f>
        <v>0</v>
      </c>
      <c r="C76" s="104">
        <f>'PLANTILLA V6'!C76</f>
        <v>1</v>
      </c>
      <c r="D76" s="95" t="str">
        <f>'PLANTILLA V6'!D76</f>
        <v>pza</v>
      </c>
      <c r="E76" s="104">
        <v>0</v>
      </c>
      <c r="F76" s="95" t="b">
        <v>0</v>
      </c>
      <c r="G76" s="95" t="b">
        <v>0</v>
      </c>
      <c r="H76" s="95" t="b">
        <v>0</v>
      </c>
      <c r="I76" s="95" t="b">
        <v>0</v>
      </c>
      <c r="J76" s="98" cm="1">
        <f t="array" ref="J76">_xlfn.IFS(LEN(A76)&gt;2,A77,SUM(E76:I76)=0,0,F76,$F$7*F76*E76,G76,$G$7*G76*E76,AND(H76,A76="Co"),$H$7*H76*E76,AND(H76,A76="Re"),$H$7*H76*E76,H76,$J$7*H76*E76,I76,$I$7*I76*E76)</f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21.5" x14ac:dyDescent="0.9">
      <c r="A77" s="195" t="str">
        <f>'PLANTILLA V6'!A77</f>
        <v>Electricidad y Electrónica</v>
      </c>
      <c r="B77" s="167"/>
      <c r="C77" s="104">
        <f>'PLANTILLA V6'!C77</f>
        <v>0</v>
      </c>
      <c r="D77" s="95">
        <f>'PLANTILLA V6'!D77</f>
        <v>0</v>
      </c>
      <c r="E77" s="104">
        <v>0</v>
      </c>
      <c r="F77" s="95" t="b">
        <v>0</v>
      </c>
      <c r="G77" s="95" t="b">
        <v>0</v>
      </c>
      <c r="H77" s="95" t="b">
        <v>0</v>
      </c>
      <c r="I77" s="95" t="b">
        <v>0</v>
      </c>
      <c r="J77" s="102" t="str" cm="1">
        <f t="array" ref="J77">_xlfn.IFS(LEN(A77)&gt;2,A78,SUM(E77:I77)=0,0,F77,$F$7*F77*E77,G77,$G$7*G77*E77,AND(H77,A77="Co"),$H$7*H77*E77,AND(H77,A77="Re"),$H$7*H77*E77,H77,$J$7*H77*E77,I77,$I$7*I77*E77)</f>
        <v>EE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21.5" x14ac:dyDescent="0.9">
      <c r="A78" s="103" t="str">
        <f>'PLANTILLA V6'!A78</f>
        <v>EE</v>
      </c>
      <c r="B78" s="103" t="str">
        <f>'PLANTILLA V6'!B78</f>
        <v>Juego de 10 cables tipo caiman- caiman</v>
      </c>
      <c r="C78" s="104">
        <f>'PLANTILLA V6'!C78</f>
        <v>1</v>
      </c>
      <c r="D78" s="95" t="str">
        <f>'PLANTILLA V6'!D78</f>
        <v>juego</v>
      </c>
      <c r="E78" s="104">
        <v>0</v>
      </c>
      <c r="F78" s="95" t="b">
        <v>0</v>
      </c>
      <c r="G78" s="95" t="b">
        <v>0</v>
      </c>
      <c r="H78" s="95" t="b">
        <v>1</v>
      </c>
      <c r="I78" s="95" t="b">
        <v>0</v>
      </c>
      <c r="J78" s="98" cm="1">
        <f t="array" ref="J78">_xlfn.IFS(LEN(A78)&gt;2,A79,SUM(E78:I78)=0,0,F78,$F$7*F78*E78,G78,$G$7*G78*E78,AND(H78,A78="Co"),$H$7*H78*E78,AND(H78,A78="Re"),$H$7*H78*E78,H78,$J$7*H78*E78,I78,$I$7*I78*E78)</f>
        <v>0</v>
      </c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21.5" x14ac:dyDescent="0.9">
      <c r="A79" s="103" t="str">
        <f>'PLANTILLA V6'!A79</f>
        <v>EE</v>
      </c>
      <c r="B79" s="103" t="str">
        <f>'PLANTILLA V6'!B79</f>
        <v>Juegos de jumpers macho - hembra</v>
      </c>
      <c r="C79" s="104">
        <f>'PLANTILLA V6'!C79</f>
        <v>1</v>
      </c>
      <c r="D79" s="95" t="str">
        <f>'PLANTILLA V6'!D79</f>
        <v>juego</v>
      </c>
      <c r="E79" s="104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98" cm="1">
        <f t="array" ref="J79">_xlfn.IFS(LEN(A79)&gt;2,A80,SUM(E79:I79)=0,0,F79,$F$7*F79*E79,G79,$G$7*G79*E79,AND(H79,A79="Co"),$H$7*H79*E79,AND(H79,A79="Re"),$H$7*H79*E79,H79,$J$7*H79*E79,I79,$I$7*I79*E79)</f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21.5" x14ac:dyDescent="0.9">
      <c r="A80" s="103" t="str">
        <f>'PLANTILLA V6'!A80</f>
        <v>EE</v>
      </c>
      <c r="B80" s="103" t="str">
        <f>'PLANTILLA V6'!B80</f>
        <v xml:space="preserve">Juegos de jumpers macho - macho </v>
      </c>
      <c r="C80" s="104">
        <f>'PLANTILLA V6'!C80</f>
        <v>1</v>
      </c>
      <c r="D80" s="95" t="str">
        <f>'PLANTILLA V6'!D80</f>
        <v>juego</v>
      </c>
      <c r="E80" s="104">
        <v>0</v>
      </c>
      <c r="F80" s="95" t="b">
        <v>0</v>
      </c>
      <c r="G80" s="95" t="b">
        <v>0</v>
      </c>
      <c r="H80" s="95" t="b">
        <v>1</v>
      </c>
      <c r="I80" s="95" t="b">
        <v>0</v>
      </c>
      <c r="J80" s="98" cm="1">
        <f t="array" ref="J80">_xlfn.IFS(LEN(A80)&gt;2,A81,SUM(E80:I80)=0,0,F80,$F$7*F80*E80,G80,$G$7*G80*E80,AND(H80,A80="Co"),$H$7*H80*E80,AND(H80,A80="Re"),$H$7*H80*E80,H80,$J$7*H80*E80,I80,$I$7*I80*E80)</f>
        <v>0</v>
      </c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21.5" x14ac:dyDescent="0.9">
      <c r="A81" s="103" t="str">
        <f>'PLANTILLA V6'!A81</f>
        <v>EE</v>
      </c>
      <c r="B81" s="103" t="str">
        <f>'PLANTILLA V6'!B81</f>
        <v>Juegos de jumpers hembra - hembra</v>
      </c>
      <c r="C81" s="104">
        <f>'PLANTILLA V6'!C81</f>
        <v>1</v>
      </c>
      <c r="D81" s="95" t="str">
        <f>'PLANTILLA V6'!D81</f>
        <v>juego</v>
      </c>
      <c r="E81" s="104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98" cm="1">
        <f t="array" ref="J81">_xlfn.IFS(LEN(A81)&gt;2,A82,SUM(E81:I81)=0,0,F81,$F$7*F81*E81,G81,$G$7*G81*E81,AND(H81,A81="Co"),$H$7*H81*E81,AND(H81,A81="Re"),$H$7*H81*E81,H81,$J$7*H81*E81,I81,$I$7*I81*E81)</f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21.5" x14ac:dyDescent="0.9">
      <c r="A82" s="103" t="str">
        <f>'PLANTILLA V6'!A82</f>
        <v>EE</v>
      </c>
      <c r="B82" s="103" t="str">
        <f>'PLANTILLA V6'!B82</f>
        <v>Motor DC de 3V con cables integrados</v>
      </c>
      <c r="C82" s="104">
        <f>'PLANTILLA V6'!C82</f>
        <v>1</v>
      </c>
      <c r="D82" s="95" t="str">
        <f>'PLANTILLA V6'!D82</f>
        <v>pza</v>
      </c>
      <c r="E82" s="104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98" cm="1">
        <f t="array" ref="J82">_xlfn.IFS(LEN(A82)&gt;2,A83,SUM(E82:I82)=0,0,F82,$F$7*F82*E82,G82,$G$7*G82*E82,AND(H82,A82="Co"),$H$7*H82*E82,AND(H82,A82="Re"),$H$7*H82*E82,H82,$J$7*H82*E82,I82,$I$7*I82*E82)</f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21.5" x14ac:dyDescent="0.9">
      <c r="A83" s="103" t="str">
        <f>'PLANTILLA V6'!A83</f>
        <v>EE</v>
      </c>
      <c r="B83" s="103" t="str">
        <f>'PLANTILLA V6'!B83</f>
        <v>Motor DC de 6V con cables integrados</v>
      </c>
      <c r="C83" s="104">
        <f>'PLANTILLA V6'!C83</f>
        <v>1</v>
      </c>
      <c r="D83" s="95" t="str">
        <f>'PLANTILLA V6'!D83</f>
        <v>pza</v>
      </c>
      <c r="E83" s="104">
        <v>0</v>
      </c>
      <c r="F83" s="95" t="b">
        <v>0</v>
      </c>
      <c r="G83" s="95" t="b">
        <v>0</v>
      </c>
      <c r="H83" s="95" t="b">
        <v>1</v>
      </c>
      <c r="I83" s="95" t="b">
        <v>0</v>
      </c>
      <c r="J83" s="98" cm="1">
        <f t="array" ref="J83">_xlfn.IFS(LEN(A83)&gt;2,A84,SUM(E83:I83)=0,0,F83,$F$7*F83*E83,G83,$G$7*G83*E83,AND(H83,A83="Co"),$H$7*H83*E83,AND(H83,A83="Re"),$H$7*H83*E83,H83,$J$7*H83*E83,I83,$I$7*I83*E83)</f>
        <v>0</v>
      </c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21.5" x14ac:dyDescent="0.9">
      <c r="A84" s="103" t="str">
        <f>'PLANTILLA V6'!A84</f>
        <v>EE</v>
      </c>
      <c r="B84" s="103" t="str">
        <f>'PLANTILLA V6'!B84</f>
        <v>Protoboard de 830 puntos</v>
      </c>
      <c r="C84" s="104">
        <f>'PLANTILLA V6'!C84</f>
        <v>1</v>
      </c>
      <c r="D84" s="95" t="str">
        <f>'PLANTILLA V6'!D84</f>
        <v>pza</v>
      </c>
      <c r="E84" s="104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98" cm="1">
        <f t="array" ref="J84">_xlfn.IFS(LEN(A84)&gt;2,A85,SUM(E84:I84)=0,0,F84,$F$7*F84*E84,G84,$G$7*G84*E84,AND(H84,A84="Co"),$H$7*H84*E84,AND(H84,A84="Re"),$H$7*H84*E84,H84,$J$7*H84*E84,I84,$I$7*I84*E84)</f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21.5" x14ac:dyDescent="0.9">
      <c r="A85" s="103" t="str">
        <f>'PLANTILLA V6'!A85</f>
        <v>EE</v>
      </c>
      <c r="B85" s="103" t="str">
        <f>'PLANTILLA V6'!B85</f>
        <v>Led de color blanco</v>
      </c>
      <c r="C85" s="104">
        <f>'PLANTILLA V6'!C85</f>
        <v>1</v>
      </c>
      <c r="D85" s="95" t="str">
        <f>'PLANTILLA V6'!D85</f>
        <v>pza</v>
      </c>
      <c r="E85" s="104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98" cm="1">
        <f t="array" ref="J85">_xlfn.IFS(LEN(A85)&gt;2,A86,SUM(E85:I85)=0,0,F85,$F$7*F85*E85,G85,$G$7*G85*E85,AND(H85,A85="Co"),$H$7*H85*E85,AND(H85,A85="Re"),$H$7*H85*E85,H85,$J$7*H85*E85,I85,$I$7*I85*E85)</f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21.5" x14ac:dyDescent="0.9">
      <c r="A86" s="103" t="str">
        <f>'PLANTILLA V6'!A86</f>
        <v>EE</v>
      </c>
      <c r="B86" s="106" t="str">
        <f>'PLANTILLA V6'!B86</f>
        <v>Led de color verde</v>
      </c>
      <c r="C86" s="104">
        <f>'PLANTILLA V6'!C86</f>
        <v>1</v>
      </c>
      <c r="D86" s="95" t="str">
        <f>'PLANTILLA V6'!D86</f>
        <v>pza</v>
      </c>
      <c r="E86" s="104">
        <v>0</v>
      </c>
      <c r="F86" s="95" t="b">
        <v>0</v>
      </c>
      <c r="G86" s="95" t="b">
        <v>0</v>
      </c>
      <c r="H86" s="95" t="b">
        <v>0</v>
      </c>
      <c r="I86" s="95" t="b">
        <v>0</v>
      </c>
      <c r="J86" s="98" cm="1">
        <f t="array" ref="J86">_xlfn.IFS(LEN(A86)&gt;2,A87,SUM(E86:I86)=0,0,F86,$F$7*F86*E86,G86,$G$7*G86*E86,AND(H86,A86="Co"),$H$7*H86*E86,AND(H86,A86="Re"),$H$7*H86*E86,H86,$J$7*H86*E86,I86,$I$7*I86*E86)</f>
        <v>0</v>
      </c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21.5" x14ac:dyDescent="0.9">
      <c r="A87" s="103" t="str">
        <f>'PLANTILLA V6'!A87</f>
        <v>EE</v>
      </c>
      <c r="B87" s="106" t="str">
        <f>'PLANTILLA V6'!B87</f>
        <v>Led de color amarillo (ámbar)</v>
      </c>
      <c r="C87" s="104">
        <f>'PLANTILLA V6'!C87</f>
        <v>1</v>
      </c>
      <c r="D87" s="95" t="str">
        <f>'PLANTILLA V6'!D87</f>
        <v>pza</v>
      </c>
      <c r="E87" s="104">
        <v>0</v>
      </c>
      <c r="F87" s="95" t="b">
        <v>0</v>
      </c>
      <c r="G87" s="95" t="b">
        <v>0</v>
      </c>
      <c r="H87" s="95" t="b">
        <v>0</v>
      </c>
      <c r="I87" s="95" t="b">
        <v>0</v>
      </c>
      <c r="J87" s="98" cm="1">
        <f t="array" ref="J87">_xlfn.IFS(LEN(A87)&gt;2,A88,SUM(E87:I87)=0,0,F87,$F$7*F87*E87,G87,$G$7*G87*E87,AND(H87,A87="Co"),$H$7*H87*E87,AND(H87,A87="Re"),$H$7*H87*E87,H87,$J$7*H87*E87,I87,$I$7*I87*E87)</f>
        <v>0</v>
      </c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21.5" x14ac:dyDescent="0.9">
      <c r="A88" s="103" t="str">
        <f>'PLANTILLA V6'!A88</f>
        <v>EE</v>
      </c>
      <c r="B88" s="103" t="str">
        <f>'PLANTILLA V6'!B88</f>
        <v>Led de color rojo</v>
      </c>
      <c r="C88" s="104">
        <f>'PLANTILLA V6'!C88</f>
        <v>1</v>
      </c>
      <c r="D88" s="95" t="str">
        <f>'PLANTILLA V6'!D88</f>
        <v>pza</v>
      </c>
      <c r="E88" s="104">
        <v>0</v>
      </c>
      <c r="F88" s="95" t="b">
        <v>0</v>
      </c>
      <c r="G88" s="95" t="b">
        <v>0</v>
      </c>
      <c r="H88" s="95" t="b">
        <v>0</v>
      </c>
      <c r="I88" s="95" t="b">
        <v>0</v>
      </c>
      <c r="J88" s="98" cm="1">
        <f t="array" ref="J88">_xlfn.IFS(LEN(A88)&gt;2,A89,SUM(E88:I88)=0,0,F88,$F$7*F88*E88,G88,$G$7*G88*E88,AND(H88,A88="Co"),$H$7*H88*E88,AND(H88,A88="Re"),$H$7*H88*E88,H88,$J$7*H88*E88,I88,$I$7*I88*E88)</f>
        <v>0</v>
      </c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21.5" x14ac:dyDescent="0.9">
      <c r="A89" s="103" t="str">
        <f>'PLANTILLA V6'!A89</f>
        <v>EE</v>
      </c>
      <c r="B89" s="103" t="str">
        <f>'PLANTILLA V6'!B89</f>
        <v xml:space="preserve">Resistencia de 330 ohms </v>
      </c>
      <c r="C89" s="104">
        <f>'PLANTILLA V6'!C89</f>
        <v>1</v>
      </c>
      <c r="D89" s="95" t="str">
        <f>'PLANTILLA V6'!D89</f>
        <v>pza</v>
      </c>
      <c r="E89" s="104">
        <v>0</v>
      </c>
      <c r="F89" s="95" t="b">
        <v>0</v>
      </c>
      <c r="G89" s="95" t="b">
        <v>0</v>
      </c>
      <c r="H89" s="95" t="b">
        <v>0</v>
      </c>
      <c r="I89" s="95" t="b">
        <v>0</v>
      </c>
      <c r="J89" s="98" cm="1">
        <f t="array" ref="J89">_xlfn.IFS(LEN(A89)&gt;2,A90,SUM(E89:I89)=0,0,F89,$F$7*F89*E89,G89,$G$7*G89*E89,AND(H89,A89="Co"),$H$7*H89*E89,AND(H89,A89="Re"),$H$7*H89*E89,H89,$J$7*H89*E89,I89,$I$7*I89*E89)</f>
        <v>0</v>
      </c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21.5" x14ac:dyDescent="0.9">
      <c r="A90" s="103" t="str">
        <f>'PLANTILLA V6'!A90</f>
        <v>EE</v>
      </c>
      <c r="B90" s="103" t="str">
        <f>'PLANTILLA V6'!B90</f>
        <v>Resistencia de 1K ohms</v>
      </c>
      <c r="C90" s="104">
        <f>'PLANTILLA V6'!C90</f>
        <v>1</v>
      </c>
      <c r="D90" s="95" t="str">
        <f>'PLANTILLA V6'!D90</f>
        <v>pza</v>
      </c>
      <c r="E90" s="104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98" cm="1">
        <f t="array" ref="J90">_xlfn.IFS(LEN(A90)&gt;2,A91,SUM(E90:I90)=0,0,F90,$F$7*F90*E90,G90,$G$7*G90*E90,AND(H90,A90="Co"),$H$7*H90*E90,AND(H90,A90="Re"),$H$7*H90*E90,H90,$J$7*H90*E90,I90,$I$7*I90*E90)</f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21.5" x14ac:dyDescent="0.9">
      <c r="A91" s="103" t="str">
        <f>'PLANTILLA V6'!A91</f>
        <v>EE</v>
      </c>
      <c r="B91" s="103" t="str">
        <f>'PLANTILLA V6'!B91</f>
        <v xml:space="preserve">Cinta de aislar color negro </v>
      </c>
      <c r="C91" s="104">
        <f>'PLANTILLA V6'!C91</f>
        <v>1</v>
      </c>
      <c r="D91" s="95" t="str">
        <f>'PLANTILLA V6'!D91</f>
        <v>rollo</v>
      </c>
      <c r="E91" s="104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98" cm="1">
        <f t="array" ref="J91">_xlfn.IFS(LEN(A91)&gt;2,A92,SUM(E91:I91)=0,0,F91,$F$7*F91*E91,G91,$G$7*G91*E91,AND(H91,A91="Co"),$H$7*H91*E91,AND(H91,A91="Re"),$H$7*H91*E91,H91,$J$7*H91*E91,I91,$I$7*I91*E91)</f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21.5" x14ac:dyDescent="0.9">
      <c r="A92" s="103" t="str">
        <f>'PLANTILLA V6'!A92</f>
        <v>EE</v>
      </c>
      <c r="B92" s="103" t="str">
        <f>'PLANTILLA V6'!B92</f>
        <v xml:space="preserve">Cinta de aislar color rojo </v>
      </c>
      <c r="C92" s="104">
        <f>'PLANTILLA V6'!C92</f>
        <v>1</v>
      </c>
      <c r="D92" s="95" t="str">
        <f>'PLANTILLA V6'!D92</f>
        <v>rollo</v>
      </c>
      <c r="E92" s="104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98" cm="1">
        <f t="array" ref="J92">_xlfn.IFS(LEN(A92)&gt;2,A93,SUM(E92:I92)=0,0,F92,$F$7*F92*E92,G92,$G$7*G92*E92,AND(H92,A92="Co"),$H$7*H92*E92,AND(H92,A92="Re"),$H$7*H92*E92,H92,$J$7*H92*E92,I92,$I$7*I92*E92)</f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21.5" x14ac:dyDescent="0.9">
      <c r="A93" s="103" t="str">
        <f>'PLANTILLA V6'!A93</f>
        <v>EE</v>
      </c>
      <c r="B93" s="103" t="str">
        <f>'PLANTILLA V6'!B93</f>
        <v>Push button</v>
      </c>
      <c r="C93" s="104">
        <f>'PLANTILLA V6'!C93</f>
        <v>1</v>
      </c>
      <c r="D93" s="95" t="str">
        <f>'PLANTILLA V6'!D93</f>
        <v>pza</v>
      </c>
      <c r="E93" s="104">
        <v>0</v>
      </c>
      <c r="F93" s="95" t="b">
        <v>0</v>
      </c>
      <c r="G93" s="95" t="b">
        <v>0</v>
      </c>
      <c r="H93" s="95" t="b">
        <v>0</v>
      </c>
      <c r="I93" s="95" t="b">
        <v>0</v>
      </c>
      <c r="J93" s="98" cm="1">
        <f t="array" ref="J93">_xlfn.IFS(LEN(A93)&gt;2,A94,SUM(E93:I93)=0,0,F93,$F$7*F93*E93,G93,$G$7*G93*E93,AND(H93,A93="Co"),$H$7*H93*E93,AND(H93,A93="Re"),$H$7*H93*E93,H93,$J$7*H93*E93,I93,$I$7*I93*E93)</f>
        <v>0</v>
      </c>
      <c r="K93" s="101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21.5" x14ac:dyDescent="0.9">
      <c r="A94" s="103" t="str">
        <f>'PLANTILLA V6'!A94</f>
        <v>EE</v>
      </c>
      <c r="B94" s="103" t="str">
        <f>'PLANTILLA V6'!B94</f>
        <v>Cautín</v>
      </c>
      <c r="C94" s="104">
        <f>'PLANTILLA V6'!C94</f>
        <v>1</v>
      </c>
      <c r="D94" s="95" t="str">
        <f>'PLANTILLA V6'!D94</f>
        <v>pza</v>
      </c>
      <c r="E94" s="104">
        <v>0</v>
      </c>
      <c r="F94" s="95" t="b">
        <v>0</v>
      </c>
      <c r="G94" s="95" t="b">
        <v>0</v>
      </c>
      <c r="H94" s="95" t="b">
        <v>0</v>
      </c>
      <c r="I94" s="95" t="b">
        <v>0</v>
      </c>
      <c r="J94" s="98" cm="1">
        <f t="array" ref="J94">_xlfn.IFS(LEN(A94)&gt;2,A95,SUM(E94:I94)=0,0,F94,$F$7*F94*E94,G94,$G$7*G94*E94,AND(H94,A94="Co"),$H$7*H94*E94,AND(H94,A94="Re"),$H$7*H94*E94,H94,$J$7*H94*E94,I94,$I$7*I94*E94)</f>
        <v>0</v>
      </c>
      <c r="K94" s="101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21.5" x14ac:dyDescent="0.9">
      <c r="A95" s="103" t="str">
        <f>'PLANTILLA V6'!A95</f>
        <v>EE</v>
      </c>
      <c r="B95" s="103" t="str">
        <f>'PLANTILLA V6'!B95</f>
        <v>Soldadura eléctronica</v>
      </c>
      <c r="C95" s="104">
        <f>'PLANTILLA V6'!C95</f>
        <v>1</v>
      </c>
      <c r="D95" s="95" t="str">
        <f>'PLANTILLA V6'!D95</f>
        <v>pza</v>
      </c>
      <c r="E95" s="104">
        <v>0</v>
      </c>
      <c r="F95" s="95" t="b">
        <v>0</v>
      </c>
      <c r="G95" s="95" t="b">
        <v>0</v>
      </c>
      <c r="H95" s="95" t="b">
        <v>0</v>
      </c>
      <c r="I95" s="95" t="b">
        <v>0</v>
      </c>
      <c r="J95" s="98" cm="1">
        <f t="array" ref="J95">_xlfn.IFS(LEN(A95)&gt;2,A96,SUM(E95:I95)=0,0,F95,$F$7*F95*E95,G95,$G$7*G95*E95,AND(H95,A95="Co"),$H$7*H95*E95,AND(H95,A95="Re"),$H$7*H95*E95,H95,$J$7*H95*E95,I95,$I$7*I95*E95)</f>
        <v>0</v>
      </c>
      <c r="K95" s="101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21.5" x14ac:dyDescent="0.9">
      <c r="A96" s="103" t="str">
        <f>'PLANTILLA V6'!A96</f>
        <v>EE</v>
      </c>
      <c r="B96" s="103" t="str">
        <f>'PLANTILLA V6'!B96</f>
        <v>Pasta para soldar</v>
      </c>
      <c r="C96" s="104">
        <f>'PLANTILLA V6'!C96</f>
        <v>1</v>
      </c>
      <c r="D96" s="95" t="str">
        <f>'PLANTILLA V6'!D96</f>
        <v>pza</v>
      </c>
      <c r="E96" s="104">
        <v>0</v>
      </c>
      <c r="F96" s="95" t="b">
        <v>0</v>
      </c>
      <c r="G96" s="95" t="b">
        <v>0</v>
      </c>
      <c r="H96" s="95" t="b">
        <v>0</v>
      </c>
      <c r="I96" s="95" t="b">
        <v>0</v>
      </c>
      <c r="J96" s="98" cm="1">
        <f t="array" ref="J96">_xlfn.IFS(LEN(A96)&gt;2,A97,SUM(E96:I96)=0,0,F96,$F$7*F96*E96,G96,$G$7*G96*E96,AND(H96,A96="Co"),$H$7*H96*E96,AND(H96,A96="Re"),$H$7*H96*E96,H96,$J$7*H96*E96,I96,$I$7*I96*E96)</f>
        <v>0</v>
      </c>
      <c r="K96" s="101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21.5" x14ac:dyDescent="0.9">
      <c r="A97" s="103" t="str">
        <f>'PLANTILLA V6'!A97</f>
        <v>EE</v>
      </c>
      <c r="B97" s="103" t="str">
        <f>'PLANTILLA V6'!B97</f>
        <v>Interruptor de carrera</v>
      </c>
      <c r="C97" s="104">
        <f>'PLANTILLA V6'!C97</f>
        <v>1</v>
      </c>
      <c r="D97" s="95" t="str">
        <f>'PLANTILLA V6'!D97</f>
        <v>pza</v>
      </c>
      <c r="E97" s="104">
        <v>0</v>
      </c>
      <c r="F97" s="95" t="b">
        <v>0</v>
      </c>
      <c r="G97" s="95" t="b">
        <v>0</v>
      </c>
      <c r="H97" s="95" t="b">
        <v>0</v>
      </c>
      <c r="I97" s="95" t="b">
        <v>0</v>
      </c>
      <c r="J97" s="98" cm="1">
        <f t="array" ref="J97">_xlfn.IFS(LEN(A97)&gt;2,A98,SUM(E97:I97)=0,0,F97,$F$7*F97*E97,G97,$G$7*G97*E97,AND(H97,A97="Co"),$H$7*H97*E97,AND(H97,A97="Re"),$H$7*H97*E97,H97,$J$7*H97*E97,I97,$I$7*I97*E97)</f>
        <v>0</v>
      </c>
      <c r="K97" s="101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21.5" x14ac:dyDescent="0.9">
      <c r="A98" s="103" t="str">
        <f>'PLANTILLA V6'!A98</f>
        <v>EE</v>
      </c>
      <c r="B98" s="103" t="str">
        <f>'PLANTILLA V6'!B98</f>
        <v>llantitas de plástico para motor DC</v>
      </c>
      <c r="C98" s="104">
        <f>'PLANTILLA V6'!C98</f>
        <v>1</v>
      </c>
      <c r="D98" s="95" t="str">
        <f>'PLANTILLA V6'!D98</f>
        <v>pza</v>
      </c>
      <c r="E98" s="104">
        <v>0</v>
      </c>
      <c r="F98" s="95" t="b">
        <v>0</v>
      </c>
      <c r="G98" s="95" t="b">
        <v>0</v>
      </c>
      <c r="H98" s="95" t="b">
        <v>0</v>
      </c>
      <c r="I98" s="95" t="b">
        <v>0</v>
      </c>
      <c r="J98" s="98" cm="1">
        <f t="array" ref="J98">_xlfn.IFS(LEN(A98)&gt;2,A99,SUM(E98:I98)=0,0,F98,$F$7*F98*E98,G98,$G$7*G98*E98,AND(H98,A98="Co"),$H$7*H98*E98,AND(H98,A98="Re"),$H$7*H98*E98,H98,$J$7*H98*E98,I98,$I$7*I98*E98)</f>
        <v>0</v>
      </c>
      <c r="K98" s="101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21.5" x14ac:dyDescent="0.9">
      <c r="A99" s="103" t="str">
        <f>'PLANTILLA V6'!A99</f>
        <v>EE</v>
      </c>
      <c r="B99" s="103" t="str">
        <f>'PLANTILLA V6'!B99</f>
        <v>Servomotor SG90</v>
      </c>
      <c r="C99" s="104">
        <f>'PLANTILLA V6'!C99</f>
        <v>1</v>
      </c>
      <c r="D99" s="95" t="str">
        <f>'PLANTILLA V6'!D99</f>
        <v>pza</v>
      </c>
      <c r="E99" s="104">
        <v>0</v>
      </c>
      <c r="F99" s="95" t="b">
        <v>0</v>
      </c>
      <c r="G99" s="95" t="b">
        <v>0</v>
      </c>
      <c r="H99" s="95" t="b">
        <v>0</v>
      </c>
      <c r="I99" s="95" t="b">
        <v>0</v>
      </c>
      <c r="J99" s="98" cm="1">
        <f t="array" ref="J99">_xlfn.IFS(LEN(A99)&gt;2,A100,SUM(E99:I99)=0,0,F99,$F$7*F99*E99,G99,$G$7*G99*E99,AND(H99,A99="Co"),$H$7*H99*E99,AND(H99,A99="Re"),$H$7*H99*E99,H99,$J$7*H99*E99,I99,$I$7*I99*E99)</f>
        <v>0</v>
      </c>
      <c r="K99" s="101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21.5" x14ac:dyDescent="0.9">
      <c r="A100" s="103" t="str">
        <f>'PLANTILLA V6'!A100</f>
        <v>EE</v>
      </c>
      <c r="B100" s="103">
        <f>'PLANTILLA V6'!B100</f>
        <v>0</v>
      </c>
      <c r="C100" s="104">
        <f>'PLANTILLA V6'!C100</f>
        <v>1</v>
      </c>
      <c r="D100" s="95" t="str">
        <f>'PLANTILLA V6'!D100</f>
        <v>pza</v>
      </c>
      <c r="E100" s="104">
        <v>0</v>
      </c>
      <c r="F100" s="95" t="b">
        <v>0</v>
      </c>
      <c r="G100" s="95" t="b">
        <v>0</v>
      </c>
      <c r="H100" s="95" t="b">
        <v>0</v>
      </c>
      <c r="I100" s="95" t="b">
        <v>0</v>
      </c>
      <c r="J100" s="98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1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21.5" x14ac:dyDescent="0.9">
      <c r="A101" s="103">
        <f>'PLANTILLA V6'!A101</f>
        <v>0</v>
      </c>
      <c r="B101" s="103">
        <f>'PLANTILLA V6'!B101</f>
        <v>0</v>
      </c>
      <c r="C101" s="104">
        <f>'PLANTILLA V6'!C101</f>
        <v>1</v>
      </c>
      <c r="D101" s="95" t="str">
        <f>'PLANTILLA V6'!D101</f>
        <v>pza</v>
      </c>
      <c r="E101" s="104">
        <v>0</v>
      </c>
      <c r="F101" s="95" t="b">
        <v>0</v>
      </c>
      <c r="G101" s="95" t="b">
        <v>0</v>
      </c>
      <c r="H101" s="95" t="b">
        <v>0</v>
      </c>
      <c r="I101" s="95" t="b">
        <v>0</v>
      </c>
      <c r="J101" s="98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1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21.5" x14ac:dyDescent="0.9">
      <c r="A102" s="103">
        <f>'PLANTILLA V6'!A102</f>
        <v>0</v>
      </c>
      <c r="B102" s="103">
        <f>'PLANTILLA V6'!B102</f>
        <v>0</v>
      </c>
      <c r="C102" s="104">
        <f>'PLANTILLA V6'!C102</f>
        <v>1</v>
      </c>
      <c r="D102" s="95" t="str">
        <f>'PLANTILLA V6'!D102</f>
        <v>pza</v>
      </c>
      <c r="E102" s="104">
        <v>0</v>
      </c>
      <c r="F102" s="95" t="b">
        <v>0</v>
      </c>
      <c r="G102" s="95" t="b">
        <v>0</v>
      </c>
      <c r="H102" s="95" t="b">
        <v>0</v>
      </c>
      <c r="I102" s="95" t="b">
        <v>0</v>
      </c>
      <c r="J102" s="98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1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21.5" x14ac:dyDescent="0.9">
      <c r="A103" s="103">
        <f>'PLANTILLA V6'!A103</f>
        <v>0</v>
      </c>
      <c r="B103" s="103">
        <f>'PLANTILLA V6'!B103</f>
        <v>0</v>
      </c>
      <c r="C103" s="104">
        <f>'PLANTILLA V6'!C103</f>
        <v>1</v>
      </c>
      <c r="D103" s="95" t="str">
        <f>'PLANTILLA V6'!D103</f>
        <v>pza</v>
      </c>
      <c r="E103" s="104">
        <v>0</v>
      </c>
      <c r="F103" s="95" t="b">
        <v>0</v>
      </c>
      <c r="G103" s="95" t="b">
        <v>0</v>
      </c>
      <c r="H103" s="95" t="b">
        <v>0</v>
      </c>
      <c r="I103" s="95" t="b">
        <v>0</v>
      </c>
      <c r="J103" s="98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1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21.5" x14ac:dyDescent="0.9">
      <c r="A104" s="103">
        <f>'PLANTILLA V6'!A104</f>
        <v>0</v>
      </c>
      <c r="B104" s="103">
        <f>'PLANTILLA V6'!B104</f>
        <v>0</v>
      </c>
      <c r="C104" s="104">
        <f>'PLANTILLA V6'!C104</f>
        <v>1</v>
      </c>
      <c r="D104" s="95" t="str">
        <f>'PLANTILLA V6'!D104</f>
        <v>pza</v>
      </c>
      <c r="E104" s="104">
        <v>0</v>
      </c>
      <c r="F104" s="95" t="b">
        <v>0</v>
      </c>
      <c r="G104" s="95" t="b">
        <v>0</v>
      </c>
      <c r="H104" s="95" t="b">
        <v>0</v>
      </c>
      <c r="I104" s="95" t="b">
        <v>0</v>
      </c>
      <c r="J104" s="98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1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21.5" x14ac:dyDescent="0.9">
      <c r="A105" s="103">
        <f>'PLANTILLA V6'!A105</f>
        <v>0</v>
      </c>
      <c r="B105" s="103">
        <f>'PLANTILLA V6'!B105</f>
        <v>0</v>
      </c>
      <c r="C105" s="104">
        <f>'PLANTILLA V6'!C105</f>
        <v>1</v>
      </c>
      <c r="D105" s="95" t="str">
        <f>'PLANTILLA V6'!D105</f>
        <v>pza</v>
      </c>
      <c r="E105" s="104">
        <v>0</v>
      </c>
      <c r="F105" s="95" t="b">
        <v>0</v>
      </c>
      <c r="G105" s="95" t="b">
        <v>0</v>
      </c>
      <c r="H105" s="95" t="b">
        <v>0</v>
      </c>
      <c r="I105" s="95" t="b">
        <v>0</v>
      </c>
      <c r="J105" s="98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1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21.5" x14ac:dyDescent="0.9">
      <c r="A106" s="103">
        <f>'PLANTILLA V6'!A106</f>
        <v>0</v>
      </c>
      <c r="B106" s="103">
        <f>'PLANTILLA V6'!B106</f>
        <v>0</v>
      </c>
      <c r="C106" s="104">
        <f>'PLANTILLA V6'!C106</f>
        <v>1</v>
      </c>
      <c r="D106" s="95" t="str">
        <f>'PLANTILLA V6'!D106</f>
        <v>pza</v>
      </c>
      <c r="E106" s="104">
        <v>0</v>
      </c>
      <c r="F106" s="95" t="b">
        <v>0</v>
      </c>
      <c r="G106" s="95" t="b">
        <v>0</v>
      </c>
      <c r="H106" s="95" t="b">
        <v>0</v>
      </c>
      <c r="I106" s="95" t="b">
        <v>0</v>
      </c>
      <c r="J106" s="98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1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21.5" x14ac:dyDescent="0.9">
      <c r="A107" s="103">
        <f>'PLANTILLA V6'!A107</f>
        <v>0</v>
      </c>
      <c r="B107" s="103">
        <f>'PLANTILLA V6'!B107</f>
        <v>0</v>
      </c>
      <c r="C107" s="104">
        <f>'PLANTILLA V6'!C107</f>
        <v>1</v>
      </c>
      <c r="D107" s="95" t="str">
        <f>'PLANTILLA V6'!D107</f>
        <v>pza</v>
      </c>
      <c r="E107" s="104">
        <v>0</v>
      </c>
      <c r="F107" s="95" t="b">
        <v>0</v>
      </c>
      <c r="G107" s="95" t="b">
        <v>0</v>
      </c>
      <c r="H107" s="95" t="b">
        <v>0</v>
      </c>
      <c r="I107" s="95" t="b">
        <v>0</v>
      </c>
      <c r="J107" s="98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1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21.5" x14ac:dyDescent="0.9">
      <c r="A108" s="103">
        <f>'PLANTILLA V6'!A108</f>
        <v>0</v>
      </c>
      <c r="B108" s="103">
        <f>'PLANTILLA V6'!B108</f>
        <v>0</v>
      </c>
      <c r="C108" s="104">
        <f>'PLANTILLA V6'!C108</f>
        <v>1</v>
      </c>
      <c r="D108" s="95" t="str">
        <f>'PLANTILLA V6'!D108</f>
        <v>pza</v>
      </c>
      <c r="E108" s="104">
        <v>0</v>
      </c>
      <c r="F108" s="95" t="b">
        <v>0</v>
      </c>
      <c r="G108" s="95" t="b">
        <v>0</v>
      </c>
      <c r="H108" s="95" t="b">
        <v>0</v>
      </c>
      <c r="I108" s="95" t="b">
        <v>0</v>
      </c>
      <c r="J108" s="98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1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21.5" x14ac:dyDescent="0.9">
      <c r="A109" s="196" t="str">
        <f>'PLANTILLA V6'!A109</f>
        <v>Baterías</v>
      </c>
      <c r="B109" s="167"/>
      <c r="C109" s="104">
        <f>'PLANTILLA V6'!C109</f>
        <v>0</v>
      </c>
      <c r="D109" s="95">
        <f>'PLANTILLA V6'!D109</f>
        <v>0</v>
      </c>
      <c r="E109" s="104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102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1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21.5" x14ac:dyDescent="0.9">
      <c r="A110" s="103" t="str">
        <f>'PLANTILLA V6'!A110</f>
        <v>Ba</v>
      </c>
      <c r="B110" s="103" t="str">
        <f>'PLANTILLA V6'!B110</f>
        <v>Batería recargable 1.5V (AA)</v>
      </c>
      <c r="C110" s="104">
        <f>'PLANTILLA V6'!C110</f>
        <v>1</v>
      </c>
      <c r="D110" s="95" t="str">
        <f>'PLANTILLA V6'!D110</f>
        <v>pza</v>
      </c>
      <c r="E110" s="104">
        <v>0</v>
      </c>
      <c r="F110" s="95" t="b">
        <v>0</v>
      </c>
      <c r="G110" s="95" t="b">
        <v>0</v>
      </c>
      <c r="H110" s="95" t="b">
        <v>1</v>
      </c>
      <c r="I110" s="95" t="b">
        <v>0</v>
      </c>
      <c r="J110" s="98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21.5" x14ac:dyDescent="0.9">
      <c r="A111" s="103" t="str">
        <f>'PLANTILLA V6'!A111</f>
        <v>Ba</v>
      </c>
      <c r="B111" s="103" t="str">
        <f>'PLANTILLA V6'!B111</f>
        <v>Batería recargable 1.5V (AAA)</v>
      </c>
      <c r="C111" s="104">
        <f>'PLANTILLA V6'!C111</f>
        <v>1</v>
      </c>
      <c r="D111" s="95" t="str">
        <f>'PLANTILLA V6'!D111</f>
        <v>pza</v>
      </c>
      <c r="E111" s="104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98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21.5" x14ac:dyDescent="0.9">
      <c r="A112" s="103" t="str">
        <f>'PLANTILLA V6'!A112</f>
        <v>Ba</v>
      </c>
      <c r="B112" s="103" t="str">
        <f>'PLANTILLA V6'!B112</f>
        <v>Batería recargable 9V Volteck</v>
      </c>
      <c r="C112" s="104">
        <f>'PLANTILLA V6'!C112</f>
        <v>1</v>
      </c>
      <c r="D112" s="95" t="str">
        <f>'PLANTILLA V6'!D112</f>
        <v>pza</v>
      </c>
      <c r="E112" s="104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98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21.5" x14ac:dyDescent="0.9">
      <c r="A113" s="103" t="str">
        <f>'PLANTILLA V6'!A113</f>
        <v>Ba</v>
      </c>
      <c r="B113" s="103" t="str">
        <f>'PLANTILLA V6'!B113</f>
        <v>Baterías alcalinas AAA de 1.5 V (no recargable) para microbit</v>
      </c>
      <c r="C113" s="104">
        <f>'PLANTILLA V6'!C113</f>
        <v>1</v>
      </c>
      <c r="D113" s="95" t="str">
        <f>'PLANTILLA V6'!D113</f>
        <v>pza</v>
      </c>
      <c r="E113" s="104">
        <v>0</v>
      </c>
      <c r="F113" s="95" t="b">
        <v>0</v>
      </c>
      <c r="G113" s="95" t="b">
        <v>0</v>
      </c>
      <c r="H113" s="95" t="b">
        <v>1</v>
      </c>
      <c r="I113" s="95" t="b">
        <v>0</v>
      </c>
      <c r="J113" s="98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21.5" x14ac:dyDescent="0.9">
      <c r="A114" s="103" t="str">
        <f>'PLANTILLA V6'!A114</f>
        <v>Ba</v>
      </c>
      <c r="B114" s="103" t="str">
        <f>'PLANTILLA V6'!B114</f>
        <v>Batería de 3V tipo CR2032</v>
      </c>
      <c r="C114" s="104">
        <f>'PLANTILLA V6'!C114</f>
        <v>1</v>
      </c>
      <c r="D114" s="95" t="str">
        <f>'PLANTILLA V6'!D114</f>
        <v>pza</v>
      </c>
      <c r="E114" s="104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98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21.5" x14ac:dyDescent="0.9">
      <c r="A115" s="103" t="str">
        <f>'PLANTILLA V6'!A115</f>
        <v>Ba</v>
      </c>
      <c r="B115" s="103" t="str">
        <f>'PLANTILLA V6'!B115</f>
        <v>Cargador universal de pilas recargable (9V, AA y AAA)</v>
      </c>
      <c r="C115" s="104">
        <f>'PLANTILLA V6'!C115</f>
        <v>1</v>
      </c>
      <c r="D115" s="95" t="str">
        <f>'PLANTILLA V6'!D115</f>
        <v>pza</v>
      </c>
      <c r="E115" s="104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98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21.5" x14ac:dyDescent="0.9">
      <c r="A116" s="103" t="str">
        <f>'PLANTILLA V6'!A116</f>
        <v>Ba</v>
      </c>
      <c r="B116" s="103" t="str">
        <f>'PLANTILLA V6'!B116</f>
        <v xml:space="preserve">Portapilas para 2 pilas en serie "AA" </v>
      </c>
      <c r="C116" s="104">
        <f>'PLANTILLA V6'!C116</f>
        <v>1</v>
      </c>
      <c r="D116" s="95" t="str">
        <f>'PLANTILLA V6'!D116</f>
        <v>pza</v>
      </c>
      <c r="E116" s="104">
        <v>0</v>
      </c>
      <c r="F116" s="95" t="b">
        <v>0</v>
      </c>
      <c r="G116" s="95" t="b">
        <v>0</v>
      </c>
      <c r="H116" s="95" t="b">
        <v>1</v>
      </c>
      <c r="I116" s="95" t="b">
        <v>0</v>
      </c>
      <c r="J116" s="98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21.5" x14ac:dyDescent="0.9">
      <c r="A117" s="103" t="str">
        <f>'PLANTILLA V6'!A117</f>
        <v>Ba</v>
      </c>
      <c r="B117" s="103" t="str">
        <f>'PLANTILLA V6'!B117</f>
        <v>Broche para pila de 9V</v>
      </c>
      <c r="C117" s="104">
        <f>'PLANTILLA V6'!C117</f>
        <v>1</v>
      </c>
      <c r="D117" s="95" t="str">
        <f>'PLANTILLA V6'!D117</f>
        <v>pza</v>
      </c>
      <c r="E117" s="104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98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21.5" x14ac:dyDescent="0.9">
      <c r="A118" s="103" t="str">
        <f>'PLANTILLA V6'!A118</f>
        <v>Ba</v>
      </c>
      <c r="B118" s="103" t="str">
        <f>'PLANTILLA V6'!B118</f>
        <v>Pila CR2032 tipo moneda</v>
      </c>
      <c r="C118" s="104">
        <f>'PLANTILLA V6'!C118</f>
        <v>1</v>
      </c>
      <c r="D118" s="95" t="str">
        <f>'PLANTILLA V6'!D118</f>
        <v>pza</v>
      </c>
      <c r="E118" s="104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98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21.5" x14ac:dyDescent="0.9">
      <c r="A119" s="20">
        <f>'PLANTILLA V6'!A119</f>
        <v>0</v>
      </c>
      <c r="B119" s="20">
        <f>'PLANTILLA V6'!B119</f>
        <v>0</v>
      </c>
      <c r="C119" s="104">
        <f>'PLANTILLA V6'!C119</f>
        <v>0</v>
      </c>
      <c r="D119" s="95">
        <f>'PLANTILLA V6'!D119</f>
        <v>0</v>
      </c>
      <c r="E119" s="104">
        <v>0</v>
      </c>
      <c r="F119" s="95" t="b">
        <v>0</v>
      </c>
      <c r="G119" s="95" t="b">
        <v>0</v>
      </c>
      <c r="H119" s="95" t="b">
        <v>0</v>
      </c>
      <c r="I119" s="95" t="b">
        <v>0</v>
      </c>
      <c r="J119" s="98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0">
        <f>'PLANTILLA V6'!A120</f>
        <v>0</v>
      </c>
      <c r="B120" s="20">
        <f>'PLANTILLA V6'!B120</f>
        <v>0</v>
      </c>
      <c r="C120" s="104">
        <f>'PLANTILLA V6'!C120</f>
        <v>0</v>
      </c>
      <c r="D120" s="95">
        <f>'PLANTILLA V6'!D120</f>
        <v>0</v>
      </c>
      <c r="E120" s="104">
        <v>0</v>
      </c>
      <c r="F120" s="95" t="b">
        <v>0</v>
      </c>
      <c r="G120" s="95" t="b">
        <v>0</v>
      </c>
      <c r="H120" s="95" t="b">
        <v>0</v>
      </c>
      <c r="I120" s="95" t="b">
        <v>0</v>
      </c>
      <c r="J120" s="98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0">
        <f>'PLANTILLA V6'!A121</f>
        <v>0</v>
      </c>
      <c r="B121" s="20">
        <f>'PLANTILLA V6'!B121</f>
        <v>0</v>
      </c>
      <c r="C121" s="104">
        <f>'PLANTILLA V6'!C121</f>
        <v>0</v>
      </c>
      <c r="D121" s="95">
        <f>'PLANTILLA V6'!D121</f>
        <v>0</v>
      </c>
      <c r="E121" s="104">
        <v>0</v>
      </c>
      <c r="F121" s="95" t="b">
        <v>0</v>
      </c>
      <c r="G121" s="95" t="b">
        <v>0</v>
      </c>
      <c r="H121" s="95" t="b">
        <v>0</v>
      </c>
      <c r="I121" s="95" t="b">
        <v>0</v>
      </c>
      <c r="J121" s="98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0">
        <f>'PLANTILLA V6'!A122</f>
        <v>0</v>
      </c>
      <c r="B122" s="20">
        <f>'PLANTILLA V6'!B122</f>
        <v>0</v>
      </c>
      <c r="C122" s="104">
        <f>'PLANTILLA V6'!C122</f>
        <v>0</v>
      </c>
      <c r="D122" s="95">
        <f>'PLANTILLA V6'!D122</f>
        <v>0</v>
      </c>
      <c r="E122" s="104">
        <v>0</v>
      </c>
      <c r="F122" s="95" t="b">
        <v>0</v>
      </c>
      <c r="G122" s="95" t="b">
        <v>0</v>
      </c>
      <c r="H122" s="95" t="b">
        <v>0</v>
      </c>
      <c r="I122" s="95" t="b">
        <v>0</v>
      </c>
      <c r="J122" s="98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0">
        <f>'PLANTILLA V6'!A123</f>
        <v>0</v>
      </c>
      <c r="B123" s="20">
        <f>'PLANTILLA V6'!B123</f>
        <v>0</v>
      </c>
      <c r="C123" s="104">
        <f>'PLANTILLA V6'!C123</f>
        <v>0</v>
      </c>
      <c r="D123" s="95">
        <f>'PLANTILLA V6'!D123</f>
        <v>0</v>
      </c>
      <c r="E123" s="104">
        <v>0</v>
      </c>
      <c r="F123" s="95" t="b">
        <v>0</v>
      </c>
      <c r="G123" s="95" t="b">
        <v>0</v>
      </c>
      <c r="H123" s="95" t="b">
        <v>0</v>
      </c>
      <c r="I123" s="95" t="b">
        <v>0</v>
      </c>
      <c r="J123" s="98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0">
        <f>'PLANTILLA V6'!A124</f>
        <v>0</v>
      </c>
      <c r="B124" s="20">
        <f>'PLANTILLA V6'!B124</f>
        <v>0</v>
      </c>
      <c r="C124" s="104">
        <f>'PLANTILLA V6'!C124</f>
        <v>0</v>
      </c>
      <c r="D124" s="95">
        <f>'PLANTILLA V6'!D124</f>
        <v>0</v>
      </c>
      <c r="E124" s="104">
        <v>0</v>
      </c>
      <c r="F124" s="95" t="b">
        <v>0</v>
      </c>
      <c r="G124" s="95" t="b">
        <v>0</v>
      </c>
      <c r="H124" s="95" t="b">
        <v>0</v>
      </c>
      <c r="I124" s="95" t="b">
        <v>0</v>
      </c>
      <c r="J124" s="98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0">
        <f>'PLANTILLA V6'!A125</f>
        <v>0</v>
      </c>
      <c r="B125" s="20">
        <f>'PLANTILLA V6'!B125</f>
        <v>0</v>
      </c>
      <c r="C125" s="104">
        <f>'PLANTILLA V6'!C125</f>
        <v>0</v>
      </c>
      <c r="D125" s="95">
        <f>'PLANTILLA V6'!D125</f>
        <v>0</v>
      </c>
      <c r="E125" s="104">
        <v>0</v>
      </c>
      <c r="F125" s="95" t="b">
        <v>0</v>
      </c>
      <c r="G125" s="95" t="b">
        <v>0</v>
      </c>
      <c r="H125" s="95" t="b">
        <v>0</v>
      </c>
      <c r="I125" s="95" t="b">
        <v>0</v>
      </c>
      <c r="J125" s="98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0">
        <f>'PLANTILLA V6'!A126</f>
        <v>0</v>
      </c>
      <c r="B126" s="20">
        <f>'PLANTILLA V6'!B126</f>
        <v>0</v>
      </c>
      <c r="C126" s="104">
        <f>'PLANTILLA V6'!C126</f>
        <v>0</v>
      </c>
      <c r="D126" s="95">
        <f>'PLANTILLA V6'!D126</f>
        <v>0</v>
      </c>
      <c r="E126" s="104">
        <v>0</v>
      </c>
      <c r="F126" s="95" t="b">
        <v>0</v>
      </c>
      <c r="G126" s="95" t="b">
        <v>0</v>
      </c>
      <c r="H126" s="95" t="b">
        <v>0</v>
      </c>
      <c r="I126" s="95" t="b">
        <v>0</v>
      </c>
      <c r="J126" s="98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0">
        <f>'PLANTILLA V6'!A127</f>
        <v>0</v>
      </c>
      <c r="B127" s="20">
        <f>'PLANTILLA V6'!B127</f>
        <v>0</v>
      </c>
      <c r="C127" s="104">
        <f>'PLANTILLA V6'!C127</f>
        <v>0</v>
      </c>
      <c r="D127" s="95">
        <f>'PLANTILLA V6'!D127</f>
        <v>0</v>
      </c>
      <c r="E127" s="104">
        <v>0</v>
      </c>
      <c r="F127" s="95" t="b">
        <v>0</v>
      </c>
      <c r="G127" s="95" t="b">
        <v>0</v>
      </c>
      <c r="H127" s="95" t="b">
        <v>0</v>
      </c>
      <c r="I127" s="95" t="b">
        <v>0</v>
      </c>
      <c r="J127" s="98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0">
        <f>'PLANTILLA V6'!A128</f>
        <v>0</v>
      </c>
      <c r="B128" s="20">
        <f>'PLANTILLA V6'!B128</f>
        <v>0</v>
      </c>
      <c r="C128" s="104">
        <f>'PLANTILLA V6'!C128</f>
        <v>0</v>
      </c>
      <c r="D128" s="95">
        <f>'PLANTILLA V6'!D128</f>
        <v>0</v>
      </c>
      <c r="E128" s="104">
        <v>0</v>
      </c>
      <c r="F128" s="95" t="b">
        <v>0</v>
      </c>
      <c r="G128" s="95" t="b">
        <v>0</v>
      </c>
      <c r="H128" s="95" t="b">
        <v>0</v>
      </c>
      <c r="I128" s="95" t="b">
        <v>0</v>
      </c>
      <c r="J128" s="98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0">
        <f>'PLANTILLA V6'!A129</f>
        <v>0</v>
      </c>
      <c r="B129" s="20">
        <f>'PLANTILLA V6'!B129</f>
        <v>0</v>
      </c>
      <c r="C129" s="104">
        <f>'PLANTILLA V6'!C129</f>
        <v>0</v>
      </c>
      <c r="D129" s="95">
        <f>'PLANTILLA V6'!D129</f>
        <v>0</v>
      </c>
      <c r="E129" s="104">
        <v>0</v>
      </c>
      <c r="F129" s="95" t="b">
        <v>0</v>
      </c>
      <c r="G129" s="95" t="b">
        <v>0</v>
      </c>
      <c r="H129" s="95" t="b">
        <v>0</v>
      </c>
      <c r="I129" s="95" t="b">
        <v>0</v>
      </c>
      <c r="J129" s="98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0">
        <f>'PLANTILLA V6'!A130</f>
        <v>0</v>
      </c>
      <c r="B130" s="20">
        <f>'PLANTILLA V6'!B130</f>
        <v>0</v>
      </c>
      <c r="C130" s="104">
        <f>'PLANTILLA V6'!C130</f>
        <v>0</v>
      </c>
      <c r="D130" s="95">
        <f>'PLANTILLA V6'!D130</f>
        <v>0</v>
      </c>
      <c r="E130" s="104">
        <v>0</v>
      </c>
      <c r="F130" s="95" t="b">
        <v>0</v>
      </c>
      <c r="G130" s="95" t="b">
        <v>0</v>
      </c>
      <c r="H130" s="95" t="b">
        <v>0</v>
      </c>
      <c r="I130" s="95" t="b">
        <v>0</v>
      </c>
      <c r="J130" s="98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0">
        <f>'PLANTILLA V6'!A131</f>
        <v>0</v>
      </c>
      <c r="B131" s="20">
        <f>'PLANTILLA V6'!B131</f>
        <v>0</v>
      </c>
      <c r="C131" s="104">
        <f>'PLANTILLA V6'!C131</f>
        <v>0</v>
      </c>
      <c r="D131" s="95">
        <f>'PLANTILLA V6'!D131</f>
        <v>0</v>
      </c>
      <c r="E131" s="104">
        <v>0</v>
      </c>
      <c r="F131" s="95" t="b">
        <v>0</v>
      </c>
      <c r="G131" s="95" t="b">
        <v>0</v>
      </c>
      <c r="H131" s="95" t="b">
        <v>0</v>
      </c>
      <c r="I131" s="95" t="b">
        <v>0</v>
      </c>
      <c r="J131" s="98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0">
        <f>'PLANTILLA V6'!A132</f>
        <v>0</v>
      </c>
      <c r="B132" s="20">
        <f>'PLANTILLA V6'!B132</f>
        <v>0</v>
      </c>
      <c r="C132" s="104">
        <f>'PLANTILLA V6'!C132</f>
        <v>0</v>
      </c>
      <c r="D132" s="95">
        <f>'PLANTILLA V6'!D132</f>
        <v>0</v>
      </c>
      <c r="E132" s="104">
        <v>0</v>
      </c>
      <c r="F132" s="95" t="b">
        <v>0</v>
      </c>
      <c r="G132" s="95" t="b">
        <v>0</v>
      </c>
      <c r="H132" s="95" t="b">
        <v>0</v>
      </c>
      <c r="I132" s="95" t="b">
        <v>0</v>
      </c>
      <c r="J132" s="98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0">
        <f>'PLANTILLA V6'!A133</f>
        <v>0</v>
      </c>
      <c r="B133" s="20">
        <f>'PLANTILLA V6'!B133</f>
        <v>0</v>
      </c>
      <c r="C133" s="104">
        <f>'PLANTILLA V6'!C133</f>
        <v>0</v>
      </c>
      <c r="D133" s="95">
        <f>'PLANTILLA V6'!D133</f>
        <v>0</v>
      </c>
      <c r="E133" s="104">
        <v>0</v>
      </c>
      <c r="F133" s="95" t="b">
        <v>0</v>
      </c>
      <c r="G133" s="95" t="b">
        <v>0</v>
      </c>
      <c r="H133" s="95" t="b">
        <v>0</v>
      </c>
      <c r="I133" s="95" t="b">
        <v>0</v>
      </c>
      <c r="J133" s="98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0">
        <f>'PLANTILLA V6'!A134</f>
        <v>0</v>
      </c>
      <c r="B134" s="20">
        <f>'PLANTILLA V6'!B134</f>
        <v>0</v>
      </c>
      <c r="C134" s="104">
        <f>'PLANTILLA V6'!C134</f>
        <v>0</v>
      </c>
      <c r="D134" s="95">
        <f>'PLANTILLA V6'!D134</f>
        <v>0</v>
      </c>
      <c r="E134" s="104">
        <v>0</v>
      </c>
      <c r="F134" s="95" t="b">
        <v>0</v>
      </c>
      <c r="G134" s="95" t="b">
        <v>0</v>
      </c>
      <c r="H134" s="95" t="b">
        <v>0</v>
      </c>
      <c r="I134" s="95" t="b">
        <v>0</v>
      </c>
      <c r="J134" s="98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0">
        <f>'PLANTILLA V6'!A135</f>
        <v>0</v>
      </c>
      <c r="B135" s="20">
        <f>'PLANTILLA V6'!B135</f>
        <v>0</v>
      </c>
      <c r="C135" s="104">
        <f>'PLANTILLA V6'!C135</f>
        <v>0</v>
      </c>
      <c r="D135" s="95">
        <f>'PLANTILLA V6'!D135</f>
        <v>0</v>
      </c>
      <c r="E135" s="104">
        <v>0</v>
      </c>
      <c r="F135" s="95" t="b">
        <v>0</v>
      </c>
      <c r="G135" s="95" t="b">
        <v>0</v>
      </c>
      <c r="H135" s="95" t="b">
        <v>0</v>
      </c>
      <c r="I135" s="95" t="b">
        <v>0</v>
      </c>
      <c r="J135" s="98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0">
        <f>'PLANTILLA V6'!A136</f>
        <v>0</v>
      </c>
      <c r="B136" s="20">
        <f>'PLANTILLA V6'!B136</f>
        <v>0</v>
      </c>
      <c r="C136" s="104">
        <f>'PLANTILLA V6'!C136</f>
        <v>0</v>
      </c>
      <c r="D136" s="95">
        <f>'PLANTILLA V6'!D136</f>
        <v>0</v>
      </c>
      <c r="E136" s="104">
        <v>0</v>
      </c>
      <c r="F136" s="95" t="b">
        <v>0</v>
      </c>
      <c r="G136" s="95" t="b">
        <v>0</v>
      </c>
      <c r="H136" s="95" t="b">
        <v>0</v>
      </c>
      <c r="I136" s="95" t="b">
        <v>0</v>
      </c>
      <c r="J136" s="98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0">
        <f>'PLANTILLA V6'!A137</f>
        <v>0</v>
      </c>
      <c r="B137" s="20">
        <f>'PLANTILLA V6'!B137</f>
        <v>0</v>
      </c>
      <c r="C137" s="104">
        <f>'PLANTILLA V6'!C137</f>
        <v>0</v>
      </c>
      <c r="D137" s="95">
        <f>'PLANTILLA V6'!D137</f>
        <v>0</v>
      </c>
      <c r="E137" s="104">
        <v>0</v>
      </c>
      <c r="F137" s="95" t="b">
        <v>0</v>
      </c>
      <c r="G137" s="95" t="b">
        <v>0</v>
      </c>
      <c r="H137" s="95" t="b">
        <v>0</v>
      </c>
      <c r="I137" s="95" t="b">
        <v>0</v>
      </c>
      <c r="J137" s="98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0">
        <f>'PLANTILLA V6'!A138</f>
        <v>0</v>
      </c>
      <c r="B138" s="20">
        <f>'PLANTILLA V6'!B138</f>
        <v>0</v>
      </c>
      <c r="C138" s="104">
        <f>'PLANTILLA V6'!C138</f>
        <v>0</v>
      </c>
      <c r="D138" s="95">
        <f>'PLANTILLA V6'!D138</f>
        <v>0</v>
      </c>
      <c r="E138" s="104">
        <v>0</v>
      </c>
      <c r="F138" s="95" t="b">
        <v>0</v>
      </c>
      <c r="G138" s="95" t="b">
        <v>0</v>
      </c>
      <c r="H138" s="95" t="b">
        <v>0</v>
      </c>
      <c r="I138" s="95" t="b">
        <v>0</v>
      </c>
      <c r="J138" s="98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95" t="str">
        <f>'PLANTILLA V6'!A139</f>
        <v>Seguridad y Orden</v>
      </c>
      <c r="B139" s="167"/>
      <c r="C139" s="104"/>
      <c r="D139" s="95"/>
      <c r="E139" s="104"/>
      <c r="F139" s="101"/>
      <c r="G139" s="101"/>
      <c r="H139" s="101"/>
      <c r="I139" s="101"/>
      <c r="J139" s="102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21.5" x14ac:dyDescent="0.9">
      <c r="A140" s="103" t="str">
        <f>'PLANTILLA V6'!A140</f>
        <v>So</v>
      </c>
      <c r="B140" s="103" t="str">
        <f>'PLANTILLA V6'!B140</f>
        <v>Cubrebocas industrial N95 o similar</v>
      </c>
      <c r="C140" s="104">
        <f>'PLANTILLA V6'!C140</f>
        <v>1</v>
      </c>
      <c r="D140" s="95" t="str">
        <f>'PLANTILLA V6'!D140</f>
        <v>pza</v>
      </c>
      <c r="E140" s="104">
        <v>0</v>
      </c>
      <c r="F140" s="95" t="b">
        <v>1</v>
      </c>
      <c r="G140" s="95" t="b">
        <v>0</v>
      </c>
      <c r="H140" s="95" t="b">
        <v>0</v>
      </c>
      <c r="I140" s="95" t="b">
        <v>0</v>
      </c>
      <c r="J140" s="98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21.5" x14ac:dyDescent="0.9">
      <c r="A141" s="103" t="str">
        <f>'PLANTILLA V6'!A141</f>
        <v>So</v>
      </c>
      <c r="B141" s="103" t="str">
        <f>'PLANTILLA V6'!B141</f>
        <v>Lentes de seguridad</v>
      </c>
      <c r="C141" s="104">
        <f>'PLANTILLA V6'!C141</f>
        <v>1</v>
      </c>
      <c r="D141" s="95" t="str">
        <f>'PLANTILLA V6'!D141</f>
        <v>pza</v>
      </c>
      <c r="E141" s="104">
        <v>0</v>
      </c>
      <c r="F141" s="95" t="b">
        <v>0</v>
      </c>
      <c r="G141" s="95" t="b">
        <v>0</v>
      </c>
      <c r="H141" s="95" t="b">
        <v>1</v>
      </c>
      <c r="I141" s="95" t="b">
        <v>0</v>
      </c>
      <c r="J141" s="98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21.5" x14ac:dyDescent="0.9">
      <c r="A142" s="103" t="str">
        <f>'PLANTILLA V6'!A142</f>
        <v>So</v>
      </c>
      <c r="B142" s="103" t="str">
        <f>'PLANTILLA V6'!B142</f>
        <v>Guantes de seguridad</v>
      </c>
      <c r="C142" s="104">
        <f>'PLANTILLA V6'!C142</f>
        <v>1</v>
      </c>
      <c r="D142" s="95" t="str">
        <f>'PLANTILLA V6'!D142</f>
        <v>pza</v>
      </c>
      <c r="E142" s="104">
        <v>0</v>
      </c>
      <c r="F142" s="95" t="b">
        <v>0</v>
      </c>
      <c r="G142" s="95" t="b">
        <v>0</v>
      </c>
      <c r="H142" s="95" t="b">
        <v>1</v>
      </c>
      <c r="I142" s="95" t="b">
        <v>0</v>
      </c>
      <c r="J142" s="98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21.5" x14ac:dyDescent="0.9">
      <c r="A143" s="103" t="str">
        <f>'PLANTILLA V6'!A143</f>
        <v>So</v>
      </c>
      <c r="B143" s="103" t="str">
        <f>'PLANTILLA V6'!B143</f>
        <v>Botiquín de primeros auxilios (caja con algodón, alcohol, gasas, antiséptico, agua oxigenada, vendas)</v>
      </c>
      <c r="C143" s="104">
        <f>'PLANTILLA V6'!C143</f>
        <v>1</v>
      </c>
      <c r="D143" s="95" t="str">
        <f>'PLANTILLA V6'!D143</f>
        <v>pza</v>
      </c>
      <c r="E143" s="104">
        <v>0</v>
      </c>
      <c r="F143" s="95" t="b">
        <v>0</v>
      </c>
      <c r="G143" s="95" t="b">
        <v>0</v>
      </c>
      <c r="H143" s="95" t="b">
        <v>0</v>
      </c>
      <c r="I143" s="95" t="b">
        <v>1</v>
      </c>
      <c r="J143" s="98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21.5" x14ac:dyDescent="0.9">
      <c r="A144" s="103" t="str">
        <f>'PLANTILLA V6'!A144</f>
        <v>So</v>
      </c>
      <c r="B144" s="103" t="str">
        <f>'PLANTILLA V6'!B144</f>
        <v>Trapo de limpieza/franela</v>
      </c>
      <c r="C144" s="104">
        <f>'PLANTILLA V6'!C144</f>
        <v>1</v>
      </c>
      <c r="D144" s="95" t="str">
        <f>'PLANTILLA V6'!D144</f>
        <v>pza</v>
      </c>
      <c r="E144" s="104">
        <v>0</v>
      </c>
      <c r="F144" s="95" t="b">
        <v>0</v>
      </c>
      <c r="G144" s="95" t="b">
        <v>0</v>
      </c>
      <c r="H144" s="95" t="b">
        <v>1</v>
      </c>
      <c r="I144" s="95" t="b">
        <v>0</v>
      </c>
      <c r="J144" s="98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21.5" x14ac:dyDescent="0.9">
      <c r="A145" s="103">
        <f>'PLANTILLA V6'!A145</f>
        <v>0</v>
      </c>
      <c r="B145" s="95">
        <f>'PLANTILLA V6'!B145</f>
        <v>0</v>
      </c>
      <c r="C145" s="104">
        <f>'PLANTILLA V6'!C145</f>
        <v>1</v>
      </c>
      <c r="D145" s="95" t="str">
        <f>'PLANTILLA V6'!D145</f>
        <v>pza</v>
      </c>
      <c r="E145" s="104">
        <v>0</v>
      </c>
      <c r="F145" s="95" t="b">
        <v>0</v>
      </c>
      <c r="G145" s="95" t="b">
        <v>0</v>
      </c>
      <c r="H145" s="95" t="b">
        <v>0</v>
      </c>
      <c r="I145" s="95" t="b">
        <v>0</v>
      </c>
      <c r="J145" s="98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21.5" x14ac:dyDescent="0.9">
      <c r="A146" s="103">
        <f>'PLANTILLA V6'!A146</f>
        <v>0</v>
      </c>
      <c r="B146" s="95">
        <f>'PLANTILLA V6'!B146</f>
        <v>0</v>
      </c>
      <c r="C146" s="104">
        <f>'PLANTILLA V6'!C146</f>
        <v>1</v>
      </c>
      <c r="D146" s="95" t="str">
        <f>'PLANTILLA V6'!D146</f>
        <v>pza</v>
      </c>
      <c r="E146" s="104">
        <v>0</v>
      </c>
      <c r="F146" s="95" t="b">
        <v>0</v>
      </c>
      <c r="G146" s="95" t="b">
        <v>0</v>
      </c>
      <c r="H146" s="95" t="b">
        <v>0</v>
      </c>
      <c r="I146" s="95" t="b">
        <v>0</v>
      </c>
      <c r="J146" s="98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21.5" x14ac:dyDescent="0.9">
      <c r="A147" s="103">
        <f>'PLANTILLA V6'!A147</f>
        <v>0</v>
      </c>
      <c r="B147" s="95">
        <f>'PLANTILLA V6'!B147</f>
        <v>0</v>
      </c>
      <c r="C147" s="104">
        <f>'PLANTILLA V6'!C147</f>
        <v>1</v>
      </c>
      <c r="D147" s="95" t="str">
        <f>'PLANTILLA V6'!D147</f>
        <v>pza</v>
      </c>
      <c r="E147" s="104">
        <v>0</v>
      </c>
      <c r="F147" s="95" t="b">
        <v>0</v>
      </c>
      <c r="G147" s="95" t="b">
        <v>0</v>
      </c>
      <c r="H147" s="95" t="b">
        <v>0</v>
      </c>
      <c r="I147" s="95" t="b">
        <v>0</v>
      </c>
      <c r="J147" s="98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21.5" x14ac:dyDescent="0.9">
      <c r="A148" s="103">
        <f>'PLANTILLA V6'!A148</f>
        <v>0</v>
      </c>
      <c r="B148" s="95">
        <f>'PLANTILLA V6'!B148</f>
        <v>0</v>
      </c>
      <c r="C148" s="104">
        <f>'PLANTILLA V6'!C148</f>
        <v>1</v>
      </c>
      <c r="D148" s="95" t="str">
        <f>'PLANTILLA V6'!D148</f>
        <v>pza</v>
      </c>
      <c r="E148" s="104">
        <v>0</v>
      </c>
      <c r="F148" s="95" t="b">
        <v>0</v>
      </c>
      <c r="G148" s="95" t="b">
        <v>0</v>
      </c>
      <c r="H148" s="95" t="b">
        <v>0</v>
      </c>
      <c r="I148" s="95" t="b">
        <v>0</v>
      </c>
      <c r="J148" s="98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21.5" x14ac:dyDescent="0.9">
      <c r="A149" s="103">
        <f>'PLANTILLA V6'!A149</f>
        <v>0</v>
      </c>
      <c r="B149" s="95">
        <f>'PLANTILLA V6'!B149</f>
        <v>0</v>
      </c>
      <c r="C149" s="104">
        <f>'PLANTILLA V6'!C149</f>
        <v>1</v>
      </c>
      <c r="D149" s="95" t="str">
        <f>'PLANTILLA V6'!D149</f>
        <v>pza</v>
      </c>
      <c r="E149" s="104">
        <v>0</v>
      </c>
      <c r="F149" s="95" t="b">
        <v>0</v>
      </c>
      <c r="G149" s="95" t="b">
        <v>0</v>
      </c>
      <c r="H149" s="95" t="b">
        <v>0</v>
      </c>
      <c r="I149" s="95" t="b">
        <v>0</v>
      </c>
      <c r="J149" s="98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21.5" x14ac:dyDescent="0.9">
      <c r="A150" s="103">
        <f>'PLANTILLA V6'!A150</f>
        <v>0</v>
      </c>
      <c r="B150" s="95">
        <f>'PLANTILLA V6'!B150</f>
        <v>0</v>
      </c>
      <c r="C150" s="104">
        <f>'PLANTILLA V6'!C150</f>
        <v>1</v>
      </c>
      <c r="D150" s="95" t="str">
        <f>'PLANTILLA V6'!D150</f>
        <v>pza</v>
      </c>
      <c r="E150" s="104">
        <v>0</v>
      </c>
      <c r="F150" s="95" t="b">
        <v>0</v>
      </c>
      <c r="G150" s="95" t="b">
        <v>0</v>
      </c>
      <c r="H150" s="95" t="b">
        <v>0</v>
      </c>
      <c r="I150" s="95" t="b">
        <v>0</v>
      </c>
      <c r="J150" s="98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21.5" x14ac:dyDescent="0.9">
      <c r="A151" s="103">
        <f>'PLANTILLA V6'!A151</f>
        <v>0</v>
      </c>
      <c r="B151" s="95">
        <f>'PLANTILLA V6'!B151</f>
        <v>0</v>
      </c>
      <c r="C151" s="104">
        <f>'PLANTILLA V6'!C151</f>
        <v>1</v>
      </c>
      <c r="D151" s="95" t="str">
        <f>'PLANTILLA V6'!D151</f>
        <v>pza</v>
      </c>
      <c r="E151" s="104">
        <v>0</v>
      </c>
      <c r="F151" s="95" t="b">
        <v>0</v>
      </c>
      <c r="G151" s="95" t="b">
        <v>0</v>
      </c>
      <c r="H151" s="95" t="b">
        <v>0</v>
      </c>
      <c r="I151" s="95" t="b">
        <v>0</v>
      </c>
      <c r="J151" s="98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21.5" x14ac:dyDescent="0.9">
      <c r="A152" s="103">
        <f>'PLANTILLA V6'!A152</f>
        <v>0</v>
      </c>
      <c r="B152" s="95">
        <f>'PLANTILLA V6'!B152</f>
        <v>0</v>
      </c>
      <c r="C152" s="104">
        <f>'PLANTILLA V6'!C152</f>
        <v>1</v>
      </c>
      <c r="D152" s="95" t="str">
        <f>'PLANTILLA V6'!D152</f>
        <v>pza</v>
      </c>
      <c r="E152" s="104">
        <v>0</v>
      </c>
      <c r="F152" s="95" t="b">
        <v>0</v>
      </c>
      <c r="G152" s="95" t="b">
        <v>0</v>
      </c>
      <c r="H152" s="95" t="b">
        <v>0</v>
      </c>
      <c r="I152" s="95" t="b">
        <v>0</v>
      </c>
      <c r="J152" s="98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21.5" x14ac:dyDescent="0.9">
      <c r="A153" s="103">
        <f>'PLANTILLA V6'!A153</f>
        <v>0</v>
      </c>
      <c r="B153" s="95">
        <f>'PLANTILLA V6'!B153</f>
        <v>0</v>
      </c>
      <c r="C153" s="104">
        <f>'PLANTILLA V6'!C153</f>
        <v>1</v>
      </c>
      <c r="D153" s="95" t="str">
        <f>'PLANTILLA V6'!D153</f>
        <v>pza</v>
      </c>
      <c r="E153" s="104">
        <v>0</v>
      </c>
      <c r="F153" s="95" t="b">
        <v>0</v>
      </c>
      <c r="G153" s="95" t="b">
        <v>0</v>
      </c>
      <c r="H153" s="95" t="b">
        <v>0</v>
      </c>
      <c r="I153" s="95" t="b">
        <v>0</v>
      </c>
      <c r="J153" s="98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21.5" x14ac:dyDescent="0.9">
      <c r="A154" s="103">
        <f>'PLANTILLA V6'!A154</f>
        <v>0</v>
      </c>
      <c r="B154" s="95">
        <f>'PLANTILLA V6'!B154</f>
        <v>0</v>
      </c>
      <c r="C154" s="104">
        <f>'PLANTILLA V6'!C154</f>
        <v>1</v>
      </c>
      <c r="D154" s="95" t="str">
        <f>'PLANTILLA V6'!D154</f>
        <v>pza</v>
      </c>
      <c r="E154" s="104">
        <v>0</v>
      </c>
      <c r="F154" s="95" t="b">
        <v>0</v>
      </c>
      <c r="G154" s="95" t="b">
        <v>0</v>
      </c>
      <c r="H154" s="95" t="b">
        <v>0</v>
      </c>
      <c r="I154" s="95" t="b">
        <v>0</v>
      </c>
      <c r="J154" s="98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21.5" x14ac:dyDescent="0.9">
      <c r="A155" s="103">
        <f>'PLANTILLA V6'!A155</f>
        <v>0</v>
      </c>
      <c r="B155" s="95">
        <f>'PLANTILLA V6'!B155</f>
        <v>0</v>
      </c>
      <c r="C155" s="104">
        <f>'PLANTILLA V6'!C155</f>
        <v>1</v>
      </c>
      <c r="D155" s="95" t="str">
        <f>'PLANTILLA V6'!D155</f>
        <v>pza</v>
      </c>
      <c r="E155" s="104">
        <v>0</v>
      </c>
      <c r="F155" s="95" t="b">
        <v>0</v>
      </c>
      <c r="G155" s="95" t="b">
        <v>0</v>
      </c>
      <c r="H155" s="95" t="b">
        <v>0</v>
      </c>
      <c r="I155" s="95" t="b">
        <v>0</v>
      </c>
      <c r="J155" s="98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21.5" x14ac:dyDescent="0.9">
      <c r="A156" s="103">
        <f>'PLANTILLA V6'!A156</f>
        <v>0</v>
      </c>
      <c r="B156" s="95">
        <f>'PLANTILLA V6'!B156</f>
        <v>0</v>
      </c>
      <c r="C156" s="104">
        <f>'PLANTILLA V6'!C156</f>
        <v>1</v>
      </c>
      <c r="D156" s="95" t="str">
        <f>'PLANTILLA V6'!D156</f>
        <v>pza</v>
      </c>
      <c r="E156" s="104">
        <v>0</v>
      </c>
      <c r="F156" s="95" t="b">
        <v>0</v>
      </c>
      <c r="G156" s="95" t="b">
        <v>0</v>
      </c>
      <c r="H156" s="95" t="b">
        <v>0</v>
      </c>
      <c r="I156" s="95" t="b">
        <v>0</v>
      </c>
      <c r="J156" s="98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21.5" x14ac:dyDescent="0.9">
      <c r="A157" s="103">
        <f>'PLANTILLA V6'!A157</f>
        <v>0</v>
      </c>
      <c r="B157" s="95">
        <f>'PLANTILLA V6'!B157</f>
        <v>0</v>
      </c>
      <c r="C157" s="104">
        <f>'PLANTILLA V6'!C157</f>
        <v>1</v>
      </c>
      <c r="D157" s="95" t="str">
        <f>'PLANTILLA V6'!D157</f>
        <v>pza</v>
      </c>
      <c r="E157" s="104">
        <v>0</v>
      </c>
      <c r="F157" s="95" t="b">
        <v>0</v>
      </c>
      <c r="G157" s="95" t="b">
        <v>0</v>
      </c>
      <c r="H157" s="95" t="b">
        <v>0</v>
      </c>
      <c r="I157" s="95" t="b">
        <v>0</v>
      </c>
      <c r="J157" s="98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21.5" x14ac:dyDescent="0.9">
      <c r="A158" s="103">
        <f>'PLANTILLA V6'!A158</f>
        <v>0</v>
      </c>
      <c r="B158" s="95">
        <f>'PLANTILLA V6'!B158</f>
        <v>0</v>
      </c>
      <c r="C158" s="104">
        <f>'PLANTILLA V6'!C158</f>
        <v>1</v>
      </c>
      <c r="D158" s="95" t="str">
        <f>'PLANTILLA V6'!D158</f>
        <v>pza</v>
      </c>
      <c r="E158" s="104">
        <v>0</v>
      </c>
      <c r="F158" s="95" t="b">
        <v>0</v>
      </c>
      <c r="G158" s="95" t="b">
        <v>0</v>
      </c>
      <c r="H158" s="95" t="b">
        <v>0</v>
      </c>
      <c r="I158" s="95" t="b">
        <v>0</v>
      </c>
      <c r="J158" s="98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21.5" x14ac:dyDescent="0.9">
      <c r="A159" s="103">
        <f>'PLANTILLA V6'!A159</f>
        <v>0</v>
      </c>
      <c r="B159" s="95">
        <f>'PLANTILLA V6'!B159</f>
        <v>0</v>
      </c>
      <c r="C159" s="104">
        <f>'PLANTILLA V6'!C159</f>
        <v>1</v>
      </c>
      <c r="D159" s="95" t="str">
        <f>'PLANTILLA V6'!D159</f>
        <v>pza</v>
      </c>
      <c r="E159" s="104">
        <v>0</v>
      </c>
      <c r="F159" s="95" t="b">
        <v>0</v>
      </c>
      <c r="G159" s="95" t="b">
        <v>0</v>
      </c>
      <c r="H159" s="95" t="b">
        <v>0</v>
      </c>
      <c r="I159" s="95" t="b">
        <v>0</v>
      </c>
      <c r="J159" s="98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21.5" x14ac:dyDescent="0.9">
      <c r="A160" s="103">
        <f>'PLANTILLA V6'!A160</f>
        <v>0</v>
      </c>
      <c r="B160" s="95">
        <f>'PLANTILLA V6'!B160</f>
        <v>0</v>
      </c>
      <c r="C160" s="104">
        <f>'PLANTILLA V6'!C160</f>
        <v>1</v>
      </c>
      <c r="D160" s="95" t="str">
        <f>'PLANTILLA V6'!D160</f>
        <v>pza</v>
      </c>
      <c r="E160" s="104">
        <v>0</v>
      </c>
      <c r="F160" s="95" t="b">
        <v>0</v>
      </c>
      <c r="G160" s="95" t="b">
        <v>0</v>
      </c>
      <c r="H160" s="95" t="b">
        <v>0</v>
      </c>
      <c r="I160" s="95" t="b">
        <v>0</v>
      </c>
      <c r="J160" s="98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21.5" x14ac:dyDescent="0.9">
      <c r="A161" s="195" t="str">
        <f>'PLANTILLA V6'!A161</f>
        <v>Estuche Individual</v>
      </c>
      <c r="B161" s="167"/>
      <c r="C161" s="104"/>
      <c r="D161" s="95"/>
      <c r="E161" s="104"/>
      <c r="F161" s="101"/>
      <c r="G161" s="101"/>
      <c r="H161" s="101"/>
      <c r="I161" s="101"/>
      <c r="J161" s="102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1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21.5" x14ac:dyDescent="0.9">
      <c r="A162" s="103" t="str">
        <f>'PLANTILLA V6'!A162</f>
        <v>In</v>
      </c>
      <c r="B162" s="103" t="str">
        <f>'PLANTILLA V6'!B162</f>
        <v>Lápiz</v>
      </c>
      <c r="C162" s="104">
        <f>'PLANTILLA V6'!C162</f>
        <v>1</v>
      </c>
      <c r="D162" s="95" t="str">
        <f>'PLANTILLA V6'!D162</f>
        <v>pza</v>
      </c>
      <c r="E162" s="104">
        <v>0</v>
      </c>
      <c r="F162" s="95" t="b">
        <v>1</v>
      </c>
      <c r="G162" s="95" t="b">
        <v>0</v>
      </c>
      <c r="H162" s="95" t="b">
        <v>0</v>
      </c>
      <c r="I162" s="95" t="b">
        <v>0</v>
      </c>
      <c r="J162" s="98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21.5" x14ac:dyDescent="0.9">
      <c r="A163" s="103" t="str">
        <f>'PLANTILLA V6'!A163</f>
        <v>In</v>
      </c>
      <c r="B163" s="103" t="str">
        <f>'PLANTILLA V6'!B163</f>
        <v>Goma</v>
      </c>
      <c r="C163" s="104">
        <f>'PLANTILLA V6'!C163</f>
        <v>1</v>
      </c>
      <c r="D163" s="95" t="str">
        <f>'PLANTILLA V6'!D163</f>
        <v>pza</v>
      </c>
      <c r="E163" s="104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98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21.5" x14ac:dyDescent="0.9">
      <c r="A164" s="103" t="str">
        <f>'PLANTILLA V6'!A164</f>
        <v>In</v>
      </c>
      <c r="B164" s="103" t="str">
        <f>'PLANTILLA V6'!B164</f>
        <v>Sacapuntas</v>
      </c>
      <c r="C164" s="104">
        <f>'PLANTILLA V6'!C164</f>
        <v>1</v>
      </c>
      <c r="D164" s="95" t="str">
        <f>'PLANTILLA V6'!D164</f>
        <v>pza</v>
      </c>
      <c r="E164" s="104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98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21.5" x14ac:dyDescent="0.9">
      <c r="A165" s="103" t="str">
        <f>'PLANTILLA V6'!A165</f>
        <v>In</v>
      </c>
      <c r="B165" s="103" t="str">
        <f>'PLANTILLA V6'!B165</f>
        <v>Bolígrafo</v>
      </c>
      <c r="C165" s="104">
        <f>'PLANTILLA V6'!C165</f>
        <v>1</v>
      </c>
      <c r="D165" s="95" t="str">
        <f>'PLANTILLA V6'!D165</f>
        <v>pza</v>
      </c>
      <c r="E165" s="104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98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21.5" x14ac:dyDescent="0.9">
      <c r="A166" s="103" t="str">
        <f>'PLANTILLA V6'!A166</f>
        <v>In</v>
      </c>
      <c r="B166" s="103" t="str">
        <f>'PLANTILLA V6'!B166</f>
        <v>Tijeras</v>
      </c>
      <c r="C166" s="104">
        <f>'PLANTILLA V6'!C166</f>
        <v>1</v>
      </c>
      <c r="D166" s="95" t="str">
        <f>'PLANTILLA V6'!D166</f>
        <v>pza</v>
      </c>
      <c r="E166" s="104">
        <v>0</v>
      </c>
      <c r="F166" s="95" t="b">
        <v>1</v>
      </c>
      <c r="G166" s="95" t="b">
        <v>0</v>
      </c>
      <c r="H166" s="95" t="b">
        <v>0</v>
      </c>
      <c r="I166" s="95" t="b">
        <v>0</v>
      </c>
      <c r="J166" s="98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21.5" x14ac:dyDescent="0.9">
      <c r="A167" s="103" t="str">
        <f>'PLANTILLA V6'!A167</f>
        <v>In</v>
      </c>
      <c r="B167" s="103" t="str">
        <f>'PLANTILLA V6'!B167</f>
        <v>Pegamento en barra (Pritt) de 8 g</v>
      </c>
      <c r="C167" s="104">
        <f>'PLANTILLA V6'!C167</f>
        <v>1</v>
      </c>
      <c r="D167" s="95" t="str">
        <f>'PLANTILLA V6'!D167</f>
        <v>pza</v>
      </c>
      <c r="E167" s="104">
        <v>0</v>
      </c>
      <c r="F167" s="95" t="b">
        <v>1</v>
      </c>
      <c r="G167" s="95" t="b">
        <v>0</v>
      </c>
      <c r="H167" s="95" t="b">
        <v>0</v>
      </c>
      <c r="I167" s="95" t="b">
        <v>0</v>
      </c>
      <c r="J167" s="98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21.5" x14ac:dyDescent="0.9">
      <c r="A168" s="103" t="str">
        <f>'PLANTILLA V6'!A168</f>
        <v>In</v>
      </c>
      <c r="B168" s="103" t="str">
        <f>'PLANTILLA V6'!B168</f>
        <v>Caja de 12 colores de madera</v>
      </c>
      <c r="C168" s="104">
        <f>'PLANTILLA V6'!C168</f>
        <v>1</v>
      </c>
      <c r="D168" s="95" t="str">
        <f>'PLANTILLA V6'!D168</f>
        <v>caja</v>
      </c>
      <c r="E168" s="104">
        <v>0</v>
      </c>
      <c r="F168" s="95" t="b">
        <v>1</v>
      </c>
      <c r="G168" s="95" t="b">
        <v>0</v>
      </c>
      <c r="H168" s="95" t="b">
        <v>0</v>
      </c>
      <c r="I168" s="95" t="b">
        <v>0</v>
      </c>
      <c r="J168" s="98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21.5" x14ac:dyDescent="0.9">
      <c r="A169" s="103" t="str">
        <f>'PLANTILLA V6'!A169</f>
        <v>In</v>
      </c>
      <c r="B169" s="103" t="str">
        <f>'PLANTILLA V6'!B169</f>
        <v>Plumón marcador permanente punto fino (Sharpie)</v>
      </c>
      <c r="C169" s="104">
        <f>'PLANTILLA V6'!C169</f>
        <v>1</v>
      </c>
      <c r="D169" s="95" t="str">
        <f>'PLANTILLA V6'!D169</f>
        <v>pza</v>
      </c>
      <c r="E169" s="104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98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37.5" x14ac:dyDescent="0.9">
      <c r="A170" s="51" t="str">
        <f>'PLANTILLA V6'!A170</f>
        <v>In</v>
      </c>
      <c r="B170" s="81" t="str">
        <f>'PLANTILLA V6'!B170</f>
        <v xml:space="preserve">Juego de geometría (regla, escuadra 45°,  escuadra 60°, 1 compás, transportador) </v>
      </c>
      <c r="C170" s="22">
        <f>'PLANTILLA V6'!C170</f>
        <v>1</v>
      </c>
      <c r="D170" s="54" t="str">
        <f>'PLANTILLA V6'!D170</f>
        <v>juego</v>
      </c>
      <c r="E170" s="22">
        <v>1</v>
      </c>
      <c r="F170" s="54" t="b">
        <v>0</v>
      </c>
      <c r="G170" s="54" t="b">
        <v>0</v>
      </c>
      <c r="H170" s="54" t="b">
        <v>1</v>
      </c>
      <c r="I170" s="54" t="b">
        <v>0</v>
      </c>
      <c r="J170" s="98" cm="1">
        <f t="array" ref="J170">_xlfn.IFS(LEN(A170)&gt;2,A171,SUM(E170:I170)=0,0,F170,$F$7*F170*E170,G170,$G$7*G170*E170,AND(H170,A170="Co"),$H$7*H170*E170,AND(H170,A170="Re"),$H$7*H170*E170,H170,$J$7*H170*E170,I170,$I$7*I170*E170)</f>
        <v>5</v>
      </c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21.5" x14ac:dyDescent="0.9">
      <c r="A171" s="103" t="str">
        <f>'PLANTILLA V6'!A171</f>
        <v>In</v>
      </c>
      <c r="B171" s="103" t="str">
        <f>'PLANTILLA V6'!B171</f>
        <v xml:space="preserve">Paquete de plumones de color </v>
      </c>
      <c r="C171" s="104">
        <f>'PLANTILLA V6'!C171</f>
        <v>1</v>
      </c>
      <c r="D171" s="95" t="str">
        <f>'PLANTILLA V6'!D171</f>
        <v>pza</v>
      </c>
      <c r="E171" s="104">
        <v>0</v>
      </c>
      <c r="F171" s="95" t="b">
        <v>0</v>
      </c>
      <c r="G171" s="95" t="b">
        <v>0</v>
      </c>
      <c r="H171" s="95" t="b">
        <v>0</v>
      </c>
      <c r="I171" s="95" t="b">
        <v>0</v>
      </c>
      <c r="J171" s="98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1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21.5" x14ac:dyDescent="0.9">
      <c r="A172" s="103" t="str">
        <f>'PLANTILLA V6'!A172</f>
        <v>In</v>
      </c>
      <c r="B172" s="103">
        <f>'PLANTILLA V6'!B172</f>
        <v>0</v>
      </c>
      <c r="C172" s="104">
        <f>'PLANTILLA V6'!C172</f>
        <v>1</v>
      </c>
      <c r="D172" s="95" t="str">
        <f>'PLANTILLA V6'!D172</f>
        <v>pza</v>
      </c>
      <c r="E172" s="104">
        <v>0</v>
      </c>
      <c r="F172" s="95" t="b">
        <v>0</v>
      </c>
      <c r="G172" s="95" t="b">
        <v>0</v>
      </c>
      <c r="H172" s="95" t="b">
        <v>0</v>
      </c>
      <c r="I172" s="95" t="b">
        <v>0</v>
      </c>
      <c r="J172" s="98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1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21.5" x14ac:dyDescent="0.9">
      <c r="A173" s="103">
        <f>'PLANTILLA V6'!A173</f>
        <v>0</v>
      </c>
      <c r="B173" s="103">
        <f>'PLANTILLA V6'!B173</f>
        <v>0</v>
      </c>
      <c r="C173" s="104">
        <f>'PLANTILLA V6'!C173</f>
        <v>1</v>
      </c>
      <c r="D173" s="95" t="str">
        <f>'PLANTILLA V6'!D173</f>
        <v>pza</v>
      </c>
      <c r="E173" s="104">
        <v>0</v>
      </c>
      <c r="F173" s="95" t="b">
        <v>0</v>
      </c>
      <c r="G173" s="95" t="b">
        <v>0</v>
      </c>
      <c r="H173" s="95" t="b">
        <v>0</v>
      </c>
      <c r="I173" s="95" t="b">
        <v>0</v>
      </c>
      <c r="J173" s="98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1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21.5" x14ac:dyDescent="0.9">
      <c r="A174" s="103">
        <f>'PLANTILLA V6'!A174</f>
        <v>0</v>
      </c>
      <c r="B174" s="103">
        <f>'PLANTILLA V6'!B174</f>
        <v>0</v>
      </c>
      <c r="C174" s="104">
        <f>'PLANTILLA V6'!C174</f>
        <v>1</v>
      </c>
      <c r="D174" s="95" t="str">
        <f>'PLANTILLA V6'!D174</f>
        <v>pza</v>
      </c>
      <c r="E174" s="104">
        <v>0</v>
      </c>
      <c r="F174" s="95" t="b">
        <v>0</v>
      </c>
      <c r="G174" s="95" t="b">
        <v>0</v>
      </c>
      <c r="H174" s="95" t="b">
        <v>0</v>
      </c>
      <c r="I174" s="95" t="b">
        <v>0</v>
      </c>
      <c r="J174" s="98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1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21.5" x14ac:dyDescent="0.9">
      <c r="A175" s="103">
        <f>'PLANTILLA V6'!A175</f>
        <v>0</v>
      </c>
      <c r="B175" s="103">
        <f>'PLANTILLA V6'!B175</f>
        <v>0</v>
      </c>
      <c r="C175" s="104">
        <f>'PLANTILLA V6'!C175</f>
        <v>1</v>
      </c>
      <c r="D175" s="95" t="str">
        <f>'PLANTILLA V6'!D175</f>
        <v>pza</v>
      </c>
      <c r="E175" s="104">
        <v>0</v>
      </c>
      <c r="F175" s="95" t="b">
        <v>0</v>
      </c>
      <c r="G175" s="95" t="b">
        <v>0</v>
      </c>
      <c r="H175" s="95" t="b">
        <v>0</v>
      </c>
      <c r="I175" s="95" t="b">
        <v>0</v>
      </c>
      <c r="J175" s="98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1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21.5" x14ac:dyDescent="0.9">
      <c r="A176" s="103">
        <f>'PLANTILLA V6'!A176</f>
        <v>0</v>
      </c>
      <c r="B176" s="103">
        <f>'PLANTILLA V6'!B176</f>
        <v>0</v>
      </c>
      <c r="C176" s="104">
        <f>'PLANTILLA V6'!C176</f>
        <v>1</v>
      </c>
      <c r="D176" s="95" t="str">
        <f>'PLANTILLA V6'!D176</f>
        <v>pza</v>
      </c>
      <c r="E176" s="104">
        <v>0</v>
      </c>
      <c r="F176" s="95" t="b">
        <v>0</v>
      </c>
      <c r="G176" s="95" t="b">
        <v>0</v>
      </c>
      <c r="H176" s="95" t="b">
        <v>0</v>
      </c>
      <c r="I176" s="95" t="b">
        <v>0</v>
      </c>
      <c r="J176" s="98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1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21.5" x14ac:dyDescent="0.9">
      <c r="A177" s="103">
        <f>'PLANTILLA V6'!A177</f>
        <v>0</v>
      </c>
      <c r="B177" s="103">
        <f>'PLANTILLA V6'!B177</f>
        <v>0</v>
      </c>
      <c r="C177" s="104">
        <f>'PLANTILLA V6'!C177</f>
        <v>1</v>
      </c>
      <c r="D177" s="95" t="str">
        <f>'PLANTILLA V6'!D177</f>
        <v>pza</v>
      </c>
      <c r="E177" s="104">
        <v>0</v>
      </c>
      <c r="F177" s="95" t="b">
        <v>0</v>
      </c>
      <c r="G177" s="95" t="b">
        <v>0</v>
      </c>
      <c r="H177" s="95" t="b">
        <v>0</v>
      </c>
      <c r="I177" s="95" t="b">
        <v>0</v>
      </c>
      <c r="J177" s="98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1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21.5" x14ac:dyDescent="0.9">
      <c r="A178" s="103">
        <f>'PLANTILLA V6'!A178</f>
        <v>0</v>
      </c>
      <c r="B178" s="103">
        <f>'PLANTILLA V6'!B178</f>
        <v>0</v>
      </c>
      <c r="C178" s="104">
        <f>'PLANTILLA V6'!C178</f>
        <v>1</v>
      </c>
      <c r="D178" s="95" t="str">
        <f>'PLANTILLA V6'!D178</f>
        <v>pza</v>
      </c>
      <c r="E178" s="104">
        <v>0</v>
      </c>
      <c r="F178" s="95" t="b">
        <v>0</v>
      </c>
      <c r="G178" s="95" t="b">
        <v>0</v>
      </c>
      <c r="H178" s="95" t="b">
        <v>0</v>
      </c>
      <c r="I178" s="95" t="b">
        <v>0</v>
      </c>
      <c r="J178" s="98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1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21.5" x14ac:dyDescent="0.9">
      <c r="A179" s="103">
        <f>'PLANTILLA V6'!A179</f>
        <v>0</v>
      </c>
      <c r="B179" s="103">
        <f>'PLANTILLA V6'!B179</f>
        <v>0</v>
      </c>
      <c r="C179" s="104">
        <f>'PLANTILLA V6'!C179</f>
        <v>1</v>
      </c>
      <c r="D179" s="95" t="str">
        <f>'PLANTILLA V6'!D179</f>
        <v>pza</v>
      </c>
      <c r="E179" s="104">
        <v>0</v>
      </c>
      <c r="F179" s="95" t="b">
        <v>0</v>
      </c>
      <c r="G179" s="95" t="b">
        <v>0</v>
      </c>
      <c r="H179" s="95" t="b">
        <v>0</v>
      </c>
      <c r="I179" s="95" t="b">
        <v>0</v>
      </c>
      <c r="J179" s="98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1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21.5" x14ac:dyDescent="0.9">
      <c r="A180" s="103">
        <f>'PLANTILLA V6'!A180</f>
        <v>0</v>
      </c>
      <c r="B180" s="103">
        <f>'PLANTILLA V6'!B180</f>
        <v>0</v>
      </c>
      <c r="C180" s="104">
        <f>'PLANTILLA V6'!C180</f>
        <v>1</v>
      </c>
      <c r="D180" s="95" t="str">
        <f>'PLANTILLA V6'!D180</f>
        <v>pza</v>
      </c>
      <c r="E180" s="104">
        <v>0</v>
      </c>
      <c r="F180" s="95" t="b">
        <v>0</v>
      </c>
      <c r="G180" s="95" t="b">
        <v>0</v>
      </c>
      <c r="H180" s="95" t="b">
        <v>0</v>
      </c>
      <c r="I180" s="95" t="b">
        <v>0</v>
      </c>
      <c r="J180" s="98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1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21.5" x14ac:dyDescent="0.9">
      <c r="A181" s="103">
        <f>'PLANTILLA V6'!A181</f>
        <v>0</v>
      </c>
      <c r="B181" s="103">
        <f>'PLANTILLA V6'!B181</f>
        <v>0</v>
      </c>
      <c r="C181" s="104">
        <f>'PLANTILLA V6'!C181</f>
        <v>1</v>
      </c>
      <c r="D181" s="95" t="str">
        <f>'PLANTILLA V6'!D181</f>
        <v>pza</v>
      </c>
      <c r="E181" s="104">
        <v>0</v>
      </c>
      <c r="F181" s="95" t="b">
        <v>0</v>
      </c>
      <c r="G181" s="95" t="b">
        <v>0</v>
      </c>
      <c r="H181" s="95" t="b">
        <v>0</v>
      </c>
      <c r="I181" s="95" t="b">
        <v>0</v>
      </c>
      <c r="J181" s="98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1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21.5" x14ac:dyDescent="0.9">
      <c r="A182" s="103">
        <f>'PLANTILLA V6'!A182</f>
        <v>0</v>
      </c>
      <c r="B182" s="103">
        <f>'PLANTILLA V6'!B182</f>
        <v>0</v>
      </c>
      <c r="C182" s="104">
        <f>'PLANTILLA V6'!C182</f>
        <v>1</v>
      </c>
      <c r="D182" s="95" t="str">
        <f>'PLANTILLA V6'!D182</f>
        <v>pza</v>
      </c>
      <c r="E182" s="104">
        <v>0</v>
      </c>
      <c r="F182" s="95" t="b">
        <v>0</v>
      </c>
      <c r="G182" s="95" t="b">
        <v>0</v>
      </c>
      <c r="H182" s="95" t="b">
        <v>0</v>
      </c>
      <c r="I182" s="95" t="b">
        <v>0</v>
      </c>
      <c r="J182" s="98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1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21.5" x14ac:dyDescent="0.9">
      <c r="A183" s="91">
        <f>'PLANTILLA V6'!A183</f>
        <v>0</v>
      </c>
      <c r="B183" s="103">
        <f>'PLANTILLA V6'!B183</f>
        <v>0</v>
      </c>
      <c r="C183" s="104">
        <f>'PLANTILLA V6'!C183</f>
        <v>1</v>
      </c>
      <c r="D183" s="95" t="str">
        <f>'PLANTILLA V6'!D183</f>
        <v>pza</v>
      </c>
      <c r="E183" s="104">
        <v>0</v>
      </c>
      <c r="F183" s="95" t="b">
        <v>0</v>
      </c>
      <c r="G183" s="95" t="b">
        <v>0</v>
      </c>
      <c r="H183" s="95" t="b">
        <v>0</v>
      </c>
      <c r="I183" s="95" t="b">
        <v>0</v>
      </c>
      <c r="J183" s="98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1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21.5" x14ac:dyDescent="0.9">
      <c r="A184" s="91">
        <f>'PLANTILLA V6'!A184</f>
        <v>0</v>
      </c>
      <c r="B184" s="103">
        <f>'PLANTILLA V6'!B184</f>
        <v>0</v>
      </c>
      <c r="C184" s="104">
        <f>'PLANTILLA V6'!C184</f>
        <v>1</v>
      </c>
      <c r="D184" s="95" t="str">
        <f>'PLANTILLA V6'!D184</f>
        <v>pza</v>
      </c>
      <c r="E184" s="104">
        <v>0</v>
      </c>
      <c r="F184" s="95" t="b">
        <v>0</v>
      </c>
      <c r="G184" s="95" t="b">
        <v>0</v>
      </c>
      <c r="H184" s="95" t="b">
        <v>0</v>
      </c>
      <c r="I184" s="95" t="b">
        <v>0</v>
      </c>
      <c r="J184" s="98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1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21.5" x14ac:dyDescent="0.9">
      <c r="A185" s="195" t="str">
        <f>'PLANTILLA V6'!A185</f>
        <v>Materiales Consumibles</v>
      </c>
      <c r="B185" s="167"/>
      <c r="C185" s="104">
        <f>'PLANTILLA V6'!C185</f>
        <v>0</v>
      </c>
      <c r="D185" s="95"/>
      <c r="E185" s="104"/>
      <c r="F185" s="95"/>
      <c r="G185" s="95"/>
      <c r="H185" s="95"/>
      <c r="I185" s="95"/>
      <c r="J185" s="102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1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21.5" x14ac:dyDescent="0.9">
      <c r="A186" s="51" t="str">
        <f>'PLANTILLA V6'!A186</f>
        <v>Co</v>
      </c>
      <c r="B186" s="51" t="str">
        <f>'PLANTILLA V6'!B186</f>
        <v>MDF 3 mm de espesor de 30 x 30 cm</v>
      </c>
      <c r="C186" s="22">
        <f>'PLANTILLA V6'!C186</f>
        <v>1</v>
      </c>
      <c r="D186" s="54" t="str">
        <f>'PLANTILLA V6'!D186</f>
        <v>pza</v>
      </c>
      <c r="E186" s="22">
        <v>4</v>
      </c>
      <c r="F186" s="54" t="b">
        <v>0</v>
      </c>
      <c r="G186" s="54" t="b">
        <v>0</v>
      </c>
      <c r="H186" s="54" t="b">
        <v>1</v>
      </c>
      <c r="I186" s="54" t="b">
        <v>0</v>
      </c>
      <c r="J186" s="98" cm="1">
        <f t="array" ref="J186">_xlfn.IFS(LEN(A186)&gt;2,A187,SUM(E186:I186)=0,0,F186,$F$7*F186*E186,G186,$G$7*G186*E186,AND(H186,A186="Co"),$H$7*H186*E186,AND(H186,A186="Re"),$H$7*H186*E186,H186,$J$7*H186*E186,I186,$I$7*I186*E186)</f>
        <v>50</v>
      </c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21.5" x14ac:dyDescent="0.9">
      <c r="A187" s="103" t="str">
        <f>'PLANTILLA V6'!A187</f>
        <v>Co</v>
      </c>
      <c r="B187" s="103" t="str">
        <f>'PLANTILLA V6'!B187</f>
        <v>Cartulina blanca</v>
      </c>
      <c r="C187" s="104">
        <f>'PLANTILLA V6'!C187</f>
        <v>1</v>
      </c>
      <c r="D187" s="95" t="str">
        <f>'PLANTILLA V6'!D187</f>
        <v>pza</v>
      </c>
      <c r="E187" s="104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98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21.5" x14ac:dyDescent="0.9">
      <c r="A188" s="103" t="str">
        <f>'PLANTILLA V6'!A188</f>
        <v>Co</v>
      </c>
      <c r="B188" s="103" t="str">
        <f>'PLANTILLA V6'!B188</f>
        <v>Hojas blancas tamaño carta</v>
      </c>
      <c r="C188" s="104">
        <f>'PLANTILLA V6'!C188</f>
        <v>1</v>
      </c>
      <c r="D188" s="95" t="str">
        <f>'PLANTILLA V6'!D188</f>
        <v>hoja</v>
      </c>
      <c r="E188" s="104">
        <v>0</v>
      </c>
      <c r="F188" s="95" t="b">
        <v>0</v>
      </c>
      <c r="G188" s="95" t="b">
        <v>0</v>
      </c>
      <c r="H188" s="95" t="b">
        <v>0</v>
      </c>
      <c r="I188" s="95" t="b">
        <v>0</v>
      </c>
      <c r="J188" s="98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21.5" x14ac:dyDescent="0.9">
      <c r="A189" s="103" t="str">
        <f>'PLANTILLA V6'!A189</f>
        <v>Co</v>
      </c>
      <c r="B189" s="103" t="str">
        <f>'PLANTILLA V6'!B189</f>
        <v>Hojas de colores (varios) tamaño carta</v>
      </c>
      <c r="C189" s="104">
        <f>'PLANTILLA V6'!C189</f>
        <v>1</v>
      </c>
      <c r="D189" s="95" t="str">
        <f>'PLANTILLA V6'!D189</f>
        <v>hoja</v>
      </c>
      <c r="E189" s="104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98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21.5" x14ac:dyDescent="0.9">
      <c r="A190" s="103" t="str">
        <f>'PLANTILLA V6'!A190</f>
        <v>Co</v>
      </c>
      <c r="B190" s="103" t="str">
        <f>'PLANTILLA V6'!B190</f>
        <v>Post-it</v>
      </c>
      <c r="C190" s="104">
        <f>'PLANTILLA V6'!C190</f>
        <v>1</v>
      </c>
      <c r="D190" s="95" t="str">
        <f>'PLANTILLA V6'!D190</f>
        <v>bloc de 100 hojas</v>
      </c>
      <c r="E190" s="104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98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21.5" x14ac:dyDescent="0.9">
      <c r="A191" s="103" t="str">
        <f>'PLANTILLA V6'!A191</f>
        <v>Co</v>
      </c>
      <c r="B191" s="103" t="str">
        <f>'PLANTILLA V6'!B191</f>
        <v>Fomi tamaño carta</v>
      </c>
      <c r="C191" s="104">
        <f>'PLANTILLA V6'!C191</f>
        <v>1</v>
      </c>
      <c r="D191" s="95" t="str">
        <f>'PLANTILLA V6'!D191</f>
        <v>hoja</v>
      </c>
      <c r="E191" s="104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98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21.5" x14ac:dyDescent="0.9">
      <c r="A192" s="103" t="str">
        <f>'PLANTILLA V6'!A192</f>
        <v>Co</v>
      </c>
      <c r="B192" s="103" t="str">
        <f>'PLANTILLA V6'!B192</f>
        <v>Papel aluminio</v>
      </c>
      <c r="C192" s="104">
        <f>'PLANTILLA V6'!C192</f>
        <v>1</v>
      </c>
      <c r="D192" s="95" t="str">
        <f>'PLANTILLA V6'!D192</f>
        <v>rollo</v>
      </c>
      <c r="E192" s="104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98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21.5" x14ac:dyDescent="0.9">
      <c r="A193" s="103" t="str">
        <f>'PLANTILLA V6'!A193</f>
        <v>Co</v>
      </c>
      <c r="B193" s="103" t="str">
        <f>'PLANTILLA V6'!B193</f>
        <v>Abatelenguas (palitos planos) 15 cm largo x 18 mm ancho</v>
      </c>
      <c r="C193" s="104">
        <f>'PLANTILLA V6'!C193</f>
        <v>1</v>
      </c>
      <c r="D193" s="95" t="str">
        <f>'PLANTILLA V6'!D193</f>
        <v>pza</v>
      </c>
      <c r="E193" s="104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98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21.5" x14ac:dyDescent="0.9">
      <c r="A194" s="103" t="str">
        <f>'PLANTILLA V6'!A194</f>
        <v>Co</v>
      </c>
      <c r="B194" s="103" t="str">
        <f>'PLANTILLA V6'!B194</f>
        <v xml:space="preserve">Palito de madera redondo 60 largo x 1 cm de diámetro </v>
      </c>
      <c r="C194" s="104">
        <f>'PLANTILLA V6'!C194</f>
        <v>1</v>
      </c>
      <c r="D194" s="95" t="str">
        <f>'PLANTILLA V6'!D194</f>
        <v>pza</v>
      </c>
      <c r="E194" s="104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98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21.5" x14ac:dyDescent="0.9">
      <c r="A195" s="103" t="str">
        <f>'PLANTILLA V6'!A195</f>
        <v>Co</v>
      </c>
      <c r="B195" s="103" t="str">
        <f>'PLANTILLA V6'!B195</f>
        <v xml:space="preserve">Palito de madera redondo 30 largo x 1 cm de diámetro  </v>
      </c>
      <c r="C195" s="104">
        <f>'PLANTILLA V6'!C195</f>
        <v>1</v>
      </c>
      <c r="D195" s="95" t="str">
        <f>'PLANTILLA V6'!D195</f>
        <v>pza</v>
      </c>
      <c r="E195" s="104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98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21.5" x14ac:dyDescent="0.9">
      <c r="A196" s="103" t="str">
        <f>'PLANTILLA V6'!A196</f>
        <v>Co</v>
      </c>
      <c r="B196" s="107" t="str">
        <f>'PLANTILLA V6'!B196</f>
        <v>Cuerda</v>
      </c>
      <c r="C196" s="104">
        <f>'PLANTILLA V6'!C196</f>
        <v>1</v>
      </c>
      <c r="D196" s="95" t="str">
        <f>'PLANTILLA V6'!D196</f>
        <v>metro</v>
      </c>
      <c r="E196" s="104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98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21.5" x14ac:dyDescent="0.9">
      <c r="A197" s="103" t="str">
        <f>'PLANTILLA V6'!A197</f>
        <v>Co</v>
      </c>
      <c r="B197" s="107" t="str">
        <f>'PLANTILLA V6'!B197</f>
        <v>Hilo de coser</v>
      </c>
      <c r="C197" s="104">
        <f>'PLANTILLA V6'!C197</f>
        <v>1</v>
      </c>
      <c r="D197" s="95" t="str">
        <f>'PLANTILLA V6'!D197</f>
        <v>carrete</v>
      </c>
      <c r="E197" s="104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98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21.5" x14ac:dyDescent="0.9">
      <c r="A198" s="103" t="str">
        <f>'PLANTILLA V6'!A198</f>
        <v>Co</v>
      </c>
      <c r="B198" s="107" t="str">
        <f>'PLANTILLA V6'!B198</f>
        <v>Estambre</v>
      </c>
      <c r="C198" s="104">
        <f>'PLANTILLA V6'!C198</f>
        <v>1</v>
      </c>
      <c r="D198" s="95" t="str">
        <f>'PLANTILLA V6'!D198</f>
        <v>metro</v>
      </c>
      <c r="E198" s="104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98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21.5" x14ac:dyDescent="0.9">
      <c r="A199" s="103" t="str">
        <f>'PLANTILLA V6'!A199</f>
        <v>Co</v>
      </c>
      <c r="B199" s="103" t="str">
        <f>'PLANTILLA V6'!B199</f>
        <v>Globos de tamaño # 9</v>
      </c>
      <c r="C199" s="104">
        <f>'PLANTILLA V6'!C199</f>
        <v>1</v>
      </c>
      <c r="D199" s="95" t="str">
        <f>'PLANTILLA V6'!D199</f>
        <v>pza</v>
      </c>
      <c r="E199" s="104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98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21.5" x14ac:dyDescent="0.9">
      <c r="A200" s="103" t="str">
        <f>'PLANTILLA V6'!A200</f>
        <v>Co</v>
      </c>
      <c r="B200" s="103" t="str">
        <f>'PLANTILLA V6'!B200</f>
        <v>Limpiapipas</v>
      </c>
      <c r="C200" s="104">
        <f>'PLANTILLA V6'!C200</f>
        <v>1</v>
      </c>
      <c r="D200" s="95" t="str">
        <f>'PLANTILLA V6'!D200</f>
        <v>pza</v>
      </c>
      <c r="E200" s="104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98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21.5" x14ac:dyDescent="0.9">
      <c r="A201" s="103" t="str">
        <f>'PLANTILLA V6'!A201</f>
        <v>Co</v>
      </c>
      <c r="B201" s="103" t="str">
        <f>'PLANTILLA V6'!B201</f>
        <v>Barra de plastilina 180 g</v>
      </c>
      <c r="C201" s="104">
        <f>'PLANTILLA V6'!C201</f>
        <v>1</v>
      </c>
      <c r="D201" s="95" t="str">
        <f>'PLANTILLA V6'!D201</f>
        <v>pza</v>
      </c>
      <c r="E201" s="104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98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21.5" x14ac:dyDescent="0.9">
      <c r="A202" s="103" t="str">
        <f>'PLANTILLA V6'!A202</f>
        <v>Co</v>
      </c>
      <c r="B202" s="103" t="str">
        <f>'PLANTILLA V6'!B202</f>
        <v>Paquete de 10 barritas de plastilina de colores</v>
      </c>
      <c r="C202" s="104">
        <f>'PLANTILLA V6'!C202</f>
        <v>1</v>
      </c>
      <c r="D202" s="95" t="str">
        <f>'PLANTILLA V6'!D202</f>
        <v>pza</v>
      </c>
      <c r="E202" s="104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98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21.5" x14ac:dyDescent="0.9">
      <c r="A203" s="103" t="str">
        <f>'PLANTILLA V6'!A203</f>
        <v>Co</v>
      </c>
      <c r="B203" s="103" t="str">
        <f>'PLANTILLA V6'!B203</f>
        <v>Fomi moldeable</v>
      </c>
      <c r="C203" s="104">
        <f>'PLANTILLA V6'!C203</f>
        <v>1</v>
      </c>
      <c r="D203" s="95" t="str">
        <f>'PLANTILLA V6'!D203</f>
        <v>bolsa</v>
      </c>
      <c r="E203" s="104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98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21.5" x14ac:dyDescent="0.9">
      <c r="A204" s="103" t="str">
        <f>'PLANTILLA V6'!A204</f>
        <v>Co</v>
      </c>
      <c r="B204" s="106" t="str">
        <f>'PLANTILLA V6'!B204</f>
        <v>Pasta para modelar</v>
      </c>
      <c r="C204" s="104">
        <f>'PLANTILLA V6'!C204</f>
        <v>1</v>
      </c>
      <c r="D204" s="95" t="str">
        <f>'PLANTILLA V6'!D204</f>
        <v>pza</v>
      </c>
      <c r="E204" s="104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98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21.5" x14ac:dyDescent="0.9">
      <c r="A205" s="103" t="str">
        <f>'PLANTILLA V6'!A205</f>
        <v>Co</v>
      </c>
      <c r="B205" s="103" t="str">
        <f>'PLANTILLA V6'!B205</f>
        <v>Silicón frío (bote de 250 ml)</v>
      </c>
      <c r="C205" s="104">
        <f>'PLANTILLA V6'!C205</f>
        <v>1</v>
      </c>
      <c r="D205" s="95" t="str">
        <f>'PLANTILLA V6'!D205</f>
        <v>pza</v>
      </c>
      <c r="E205" s="104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98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21.5" x14ac:dyDescent="0.9">
      <c r="A206" s="103" t="str">
        <f>'PLANTILLA V6'!A206</f>
        <v>Co</v>
      </c>
      <c r="B206" s="103" t="str">
        <f>'PLANTILLA V6'!B206</f>
        <v>Barra de silicón (tubito del diámetro de la pistola de silicón)</v>
      </c>
      <c r="C206" s="104">
        <f>'PLANTILLA V6'!C206</f>
        <v>1</v>
      </c>
      <c r="D206" s="95" t="str">
        <f>'PLANTILLA V6'!D206</f>
        <v>pza</v>
      </c>
      <c r="E206" s="104">
        <v>0</v>
      </c>
      <c r="F206" s="95" t="b">
        <v>0</v>
      </c>
      <c r="G206" s="95" t="b">
        <v>0</v>
      </c>
      <c r="H206" s="95" t="b">
        <v>0</v>
      </c>
      <c r="I206" s="95" t="b">
        <v>0</v>
      </c>
      <c r="J206" s="98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21.5" x14ac:dyDescent="0.9">
      <c r="A207" s="103" t="str">
        <f>'PLANTILLA V6'!A207</f>
        <v>Co</v>
      </c>
      <c r="B207" s="103" t="str">
        <f>'PLANTILLA V6'!B207</f>
        <v>Pegamento blanco (Resistol) bote de 250 ml</v>
      </c>
      <c r="C207" s="104">
        <f>'PLANTILLA V6'!C207</f>
        <v>1</v>
      </c>
      <c r="D207" s="95" t="str">
        <f>'PLANTILLA V6'!D207</f>
        <v>pza</v>
      </c>
      <c r="E207" s="104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98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21.5" x14ac:dyDescent="0.9">
      <c r="A208" s="103" t="str">
        <f>'PLANTILLA V6'!A208</f>
        <v>Co</v>
      </c>
      <c r="B208" s="103" t="str">
        <f>'PLANTILLA V6'!B208</f>
        <v>Cinta adhesiva (masking tape 110 o cinta azul de pintor) 12 mm ancho x 50 m o similar</v>
      </c>
      <c r="C208" s="104">
        <f>'PLANTILLA V6'!C208</f>
        <v>1</v>
      </c>
      <c r="D208" s="95" t="str">
        <f>'PLANTILLA V6'!D208</f>
        <v>pza</v>
      </c>
      <c r="E208" s="104">
        <v>0</v>
      </c>
      <c r="F208" s="95" t="b">
        <v>0</v>
      </c>
      <c r="G208" s="95" t="b">
        <v>0</v>
      </c>
      <c r="H208" s="95" t="b">
        <v>0</v>
      </c>
      <c r="I208" s="95" t="b">
        <v>0</v>
      </c>
      <c r="J208" s="98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21.5" x14ac:dyDescent="0.9">
      <c r="A209" s="103" t="str">
        <f>'PLANTILLA V6'!A209</f>
        <v>Co</v>
      </c>
      <c r="B209" s="103" t="str">
        <f>'PLANTILLA V6'!B209</f>
        <v>Cinta adhesiva transparente (diurex) 18 mm ancho x 33 m o similar</v>
      </c>
      <c r="C209" s="104">
        <f>'PLANTILLA V6'!C209</f>
        <v>1</v>
      </c>
      <c r="D209" s="95" t="str">
        <f>'PLANTILLA V6'!D209</f>
        <v>pza</v>
      </c>
      <c r="E209" s="104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98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21.5" x14ac:dyDescent="0.9">
      <c r="A210" s="51" t="str">
        <f>'PLANTILLA V6'!A210</f>
        <v>Co</v>
      </c>
      <c r="B210" s="51" t="str">
        <f>'PLANTILLA V6'!B210</f>
        <v>Liga grande #18 (8 cm largo aproximadamente)</v>
      </c>
      <c r="C210" s="22">
        <f>'PLANTILLA V6'!C210</f>
        <v>1</v>
      </c>
      <c r="D210" s="54" t="str">
        <f>'PLANTILLA V6'!D210</f>
        <v>pza</v>
      </c>
      <c r="E210" s="22">
        <v>5</v>
      </c>
      <c r="F210" s="54" t="b">
        <v>0</v>
      </c>
      <c r="G210" s="54" t="b">
        <v>0</v>
      </c>
      <c r="H210" s="54" t="b">
        <v>1</v>
      </c>
      <c r="I210" s="54" t="b">
        <v>0</v>
      </c>
      <c r="J210" s="98" cm="1">
        <f t="array" ref="J210">_xlfn.IFS(LEN(A210)&gt;2,A211,SUM(E210:I210)=0,0,F210,$F$7*F210*E210,G210,$G$7*G210*E210,AND(H210,A210="Co"),$H$7*H210*E210,AND(H210,A210="Re"),$H$7*H210*E210,H210,$J$7*H210*E210,I210,$I$7*I210*E210)</f>
        <v>62.5</v>
      </c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21.5" x14ac:dyDescent="0.9">
      <c r="A211" s="103" t="str">
        <f>'PLANTILLA V6'!A211</f>
        <v>Co</v>
      </c>
      <c r="B211" s="103" t="str">
        <f>'PLANTILLA V6'!B211</f>
        <v>Caja de 100 clips</v>
      </c>
      <c r="C211" s="104">
        <f>'PLANTILLA V6'!C211</f>
        <v>1</v>
      </c>
      <c r="D211" s="95" t="str">
        <f>'PLANTILLA V6'!D211</f>
        <v>pza</v>
      </c>
      <c r="E211" s="104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98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21.5" x14ac:dyDescent="0.9">
      <c r="A212" s="103" t="str">
        <f>'PLANTILLA V6'!A212</f>
        <v>Co</v>
      </c>
      <c r="B212" s="103" t="str">
        <f>'PLANTILLA V6'!B212</f>
        <v>Caja de 100 chinchetas</v>
      </c>
      <c r="C212" s="104">
        <f>'PLANTILLA V6'!C212</f>
        <v>1</v>
      </c>
      <c r="D212" s="95" t="str">
        <f>'PLANTILLA V6'!D212</f>
        <v>pza</v>
      </c>
      <c r="E212" s="104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98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21.5" x14ac:dyDescent="0.9">
      <c r="A213" s="103" t="str">
        <f>'PLANTILLA V6'!A213</f>
        <v>Co</v>
      </c>
      <c r="B213" s="103" t="str">
        <f>'PLANTILLA V6'!B213</f>
        <v>Caja de 12 crayolas de diferentes colores</v>
      </c>
      <c r="C213" s="104">
        <f>'PLANTILLA V6'!C213</f>
        <v>1</v>
      </c>
      <c r="D213" s="95" t="str">
        <f>'PLANTILLA V6'!D213</f>
        <v>pza</v>
      </c>
      <c r="E213" s="104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98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21.5" x14ac:dyDescent="0.9">
      <c r="A214" s="103" t="str">
        <f>'PLANTILLA V6'!A214</f>
        <v>Co</v>
      </c>
      <c r="B214" s="103" t="str">
        <f>'PLANTILLA V6'!B214</f>
        <v>Paquete de pinturas acrílicas 20 ml (blanco, negro, rojo, azul, amarillo)</v>
      </c>
      <c r="C214" s="104">
        <f>'PLANTILLA V6'!C214</f>
        <v>1</v>
      </c>
      <c r="D214" s="95" t="str">
        <f>'PLANTILLA V6'!D214</f>
        <v>pza</v>
      </c>
      <c r="E214" s="104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98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21.5" x14ac:dyDescent="0.9">
      <c r="A215" s="103" t="str">
        <f>'PLANTILLA V6'!A215</f>
        <v>Co</v>
      </c>
      <c r="B215" s="103" t="str">
        <f>'PLANTILLA V6'!B215</f>
        <v xml:space="preserve">1 paquete de 100 mondadientes </v>
      </c>
      <c r="C215" s="104">
        <f>'PLANTILLA V6'!C215</f>
        <v>1</v>
      </c>
      <c r="D215" s="95" t="str">
        <f>'PLANTILLA V6'!D215</f>
        <v>pza</v>
      </c>
      <c r="E215" s="104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98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21.5" x14ac:dyDescent="0.9">
      <c r="A216" s="103" t="str">
        <f>'PLANTILLA V6'!A216</f>
        <v>Co</v>
      </c>
      <c r="B216" s="103" t="str">
        <f>'PLANTILLA V6'!B216</f>
        <v>Sal de mesa</v>
      </c>
      <c r="C216" s="104">
        <f>'PLANTILLA V6'!C216</f>
        <v>1</v>
      </c>
      <c r="D216" s="95" t="str">
        <f>'PLANTILLA V6'!D216</f>
        <v>bolsita</v>
      </c>
      <c r="E216" s="104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98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21.5" x14ac:dyDescent="0.9">
      <c r="A217" s="103" t="str">
        <f>'PLANTILLA V6'!A217</f>
        <v>Co</v>
      </c>
      <c r="B217" s="103" t="str">
        <f>'PLANTILLA V6'!B217</f>
        <v>Hojas tamaño carta cuadriculadas</v>
      </c>
      <c r="C217" s="104">
        <f>'PLANTILLA V6'!C217</f>
        <v>1</v>
      </c>
      <c r="D217" s="95" t="str">
        <f>'PLANTILLA V6'!D217</f>
        <v>pza</v>
      </c>
      <c r="E217" s="104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98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21.5" x14ac:dyDescent="0.9">
      <c r="A218" s="51" t="str">
        <f>'PLANTILLA V6'!A218</f>
        <v>Co</v>
      </c>
      <c r="B218" s="54" t="str">
        <f>'PLANTILLA V6'!B218</f>
        <v>Tabla de madera de 3" de espesor de 30 cm x 30 cm (tabla de sacrificio)</v>
      </c>
      <c r="C218" s="22">
        <f>'PLANTILLA V6'!C218</f>
        <v>1</v>
      </c>
      <c r="D218" s="54" t="str">
        <f>'PLANTILLA V6'!D218</f>
        <v>pza</v>
      </c>
      <c r="E218" s="22">
        <v>1</v>
      </c>
      <c r="F218" s="54" t="b">
        <v>0</v>
      </c>
      <c r="G218" s="54" t="b">
        <v>0</v>
      </c>
      <c r="H218" s="54" t="b">
        <v>0</v>
      </c>
      <c r="I218" s="54" t="b">
        <v>1</v>
      </c>
      <c r="J218" s="98" cm="1">
        <f t="array" ref="J218">_xlfn.IFS(LEN(A218)&gt;2,A219,SUM(E218:I218)=0,0,F218,$F$7*F218*E218,G218,$G$7*G218*E218,AND(H218,A218="Co"),$H$7*H218*E218,AND(H218,A218="Re"),$H$7*H218*E218,H218,$J$7*H218*E218,I218,$I$7*I218*E218)</f>
        <v>1</v>
      </c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21.5" x14ac:dyDescent="0.9">
      <c r="A219" s="103" t="str">
        <f>'PLANTILLA V6'!A219</f>
        <v>Co</v>
      </c>
      <c r="B219" s="95" t="str">
        <f>'PLANTILLA V6'!B219</f>
        <v>Tabla salvacortes de 45 x 30 cm (recomendado opcional)</v>
      </c>
      <c r="C219" s="104">
        <f>'PLANTILLA V6'!C219</f>
        <v>1</v>
      </c>
      <c r="D219" s="95" t="str">
        <f>'PLANTILLA V6'!D219</f>
        <v>pza</v>
      </c>
      <c r="E219" s="104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98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21.5" x14ac:dyDescent="0.9">
      <c r="A220" s="103" t="str">
        <f>'PLANTILLA V6'!A220</f>
        <v>Co</v>
      </c>
      <c r="B220" s="95" t="str">
        <f>'PLANTILLA V6'!B220</f>
        <v>Cronómetro</v>
      </c>
      <c r="C220" s="104">
        <f>'PLANTILLA V6'!C220</f>
        <v>1</v>
      </c>
      <c r="D220" s="95" t="str">
        <f>'PLANTILLA V6'!D220</f>
        <v>pza</v>
      </c>
      <c r="E220" s="104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98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21.5" x14ac:dyDescent="0.9">
      <c r="A221" s="103" t="str">
        <f>'PLANTILLA V6'!A221</f>
        <v>Co</v>
      </c>
      <c r="B221" s="95" t="str">
        <f>'PLANTILLA V6'!B221</f>
        <v>Pliego de papel bond</v>
      </c>
      <c r="C221" s="104">
        <f>'PLANTILLA V6'!C221</f>
        <v>1</v>
      </c>
      <c r="D221" s="95" t="str">
        <f>'PLANTILLA V6'!D221</f>
        <v>pza</v>
      </c>
      <c r="E221" s="104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98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21.5" x14ac:dyDescent="0.9">
      <c r="A222" s="103" t="str">
        <f>'PLANTILLA V6'!A222</f>
        <v>Co</v>
      </c>
      <c r="B222" s="95" t="str">
        <f>'PLANTILLA V6'!B222</f>
        <v>Dado</v>
      </c>
      <c r="C222" s="104">
        <f>'PLANTILLA V6'!C222</f>
        <v>1</v>
      </c>
      <c r="D222" s="95" t="str">
        <f>'PLANTILLA V6'!D222</f>
        <v>pza</v>
      </c>
      <c r="E222" s="104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98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21.5" x14ac:dyDescent="0.9">
      <c r="A223" s="103" t="str">
        <f>'PLANTILLA V6'!A223</f>
        <v>Co</v>
      </c>
      <c r="B223" s="95" t="str">
        <f>'PLANTILLA V6'!B223</f>
        <v>Coples de cobre de 1/2" de diámetro y 3 o 4 cm de altura</v>
      </c>
      <c r="C223" s="104">
        <f>'PLANTILLA V6'!C223</f>
        <v>1</v>
      </c>
      <c r="D223" s="95" t="str">
        <f>'PLANTILLA V6'!D223</f>
        <v>pza</v>
      </c>
      <c r="E223" s="104">
        <v>0</v>
      </c>
      <c r="F223" s="95" t="b">
        <v>0</v>
      </c>
      <c r="G223" s="95" t="b">
        <v>0</v>
      </c>
      <c r="H223" s="95" t="b">
        <v>0</v>
      </c>
      <c r="I223" s="95" t="b">
        <v>0</v>
      </c>
      <c r="J223" s="98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1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21.5" x14ac:dyDescent="0.9">
      <c r="A224" s="103" t="str">
        <f>'PLANTILLA V6'!A224</f>
        <v>Co</v>
      </c>
      <c r="B224" s="95" t="str">
        <f>'PLANTILLA V6'!B224</f>
        <v>Alambre galvanizado</v>
      </c>
      <c r="C224" s="104">
        <f>'PLANTILLA V6'!C224</f>
        <v>1</v>
      </c>
      <c r="D224" s="95" t="str">
        <f>'PLANTILLA V6'!D224</f>
        <v>metro</v>
      </c>
      <c r="E224" s="104">
        <v>0</v>
      </c>
      <c r="F224" s="95" t="b">
        <v>0</v>
      </c>
      <c r="G224" s="95" t="b">
        <v>0</v>
      </c>
      <c r="H224" s="95" t="b">
        <v>0</v>
      </c>
      <c r="I224" s="95" t="b">
        <v>0</v>
      </c>
      <c r="J224" s="98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1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21.5" x14ac:dyDescent="0.9">
      <c r="A225" s="103" t="str">
        <f>'PLANTILLA V6'!A225</f>
        <v>Co</v>
      </c>
      <c r="B225" s="95" t="str">
        <f>'PLANTILLA V6'!B225</f>
        <v>Toallitas humedas (tipo desmaquillantes o para bebe)</v>
      </c>
      <c r="C225" s="104">
        <f>'PLANTILLA V6'!C225</f>
        <v>1</v>
      </c>
      <c r="D225" s="95" t="str">
        <f>'PLANTILLA V6'!D225</f>
        <v>paquete</v>
      </c>
      <c r="E225" s="104">
        <v>0</v>
      </c>
      <c r="F225" s="95" t="b">
        <v>0</v>
      </c>
      <c r="G225" s="95" t="b">
        <v>0</v>
      </c>
      <c r="H225" s="95" t="b">
        <v>0</v>
      </c>
      <c r="I225" s="95" t="b">
        <v>0</v>
      </c>
      <c r="J225" s="98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1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21.5" x14ac:dyDescent="0.9">
      <c r="A226" s="103" t="str">
        <f>'PLANTILLA V6'!A226</f>
        <v>Co</v>
      </c>
      <c r="B226" s="95" t="str">
        <f>'PLANTILLA V6'!B226</f>
        <v>Bote de vinagre blanco de 500 ml.</v>
      </c>
      <c r="C226" s="104">
        <f>'PLANTILLA V6'!C226</f>
        <v>1</v>
      </c>
      <c r="D226" s="95" t="str">
        <f>'PLANTILLA V6'!D226</f>
        <v>pza</v>
      </c>
      <c r="E226" s="104">
        <v>0</v>
      </c>
      <c r="F226" s="95" t="b">
        <v>0</v>
      </c>
      <c r="G226" s="95" t="b">
        <v>0</v>
      </c>
      <c r="H226" s="95" t="b">
        <v>0</v>
      </c>
      <c r="I226" s="95" t="b">
        <v>0</v>
      </c>
      <c r="J226" s="98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1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21.5" x14ac:dyDescent="0.9">
      <c r="A227" s="103" t="str">
        <f>'PLANTILLA V6'!A227</f>
        <v>Co</v>
      </c>
      <c r="B227" s="95" t="str">
        <f>'PLANTILLA V6'!B227</f>
        <v>Cinta adhesiva doble cara delgada de 12mm X 50m</v>
      </c>
      <c r="C227" s="104">
        <f>'PLANTILLA V6'!C227</f>
        <v>1</v>
      </c>
      <c r="D227" s="95" t="str">
        <f>'PLANTILLA V6'!D227</f>
        <v>rollo</v>
      </c>
      <c r="E227" s="104">
        <v>0</v>
      </c>
      <c r="F227" s="95" t="b">
        <v>0</v>
      </c>
      <c r="G227" s="95" t="b">
        <v>0</v>
      </c>
      <c r="H227" s="95" t="b">
        <v>0</v>
      </c>
      <c r="I227" s="95" t="b">
        <v>0</v>
      </c>
      <c r="J227" s="98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1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21.5" x14ac:dyDescent="0.9">
      <c r="A228" s="103" t="str">
        <f>'PLANTILLA V6'!A228</f>
        <v>Co</v>
      </c>
      <c r="B228" s="95" t="str">
        <f>'PLANTILLA V6'!B228</f>
        <v>Tornillo y tuerca de 1/8"</v>
      </c>
      <c r="C228" s="104">
        <f>'PLANTILLA V6'!C228</f>
        <v>1</v>
      </c>
      <c r="D228" s="95" t="str">
        <f>'PLANTILLA V6'!D228</f>
        <v>pza</v>
      </c>
      <c r="E228" s="104">
        <v>0</v>
      </c>
      <c r="F228" s="95" t="b">
        <v>0</v>
      </c>
      <c r="G228" s="95" t="b">
        <v>0</v>
      </c>
      <c r="H228" s="95" t="b">
        <v>0</v>
      </c>
      <c r="I228" s="95" t="b">
        <v>0</v>
      </c>
      <c r="J228" s="98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1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21.5" x14ac:dyDescent="0.9">
      <c r="A229" s="103" t="str">
        <f>'PLANTILLA V6'!A229</f>
        <v>Co</v>
      </c>
      <c r="B229" s="95" t="str">
        <f>'PLANTILLA V6'!B229</f>
        <v>Tornillo y tuerca de 3/16"</v>
      </c>
      <c r="C229" s="104">
        <f>'PLANTILLA V6'!C229</f>
        <v>1</v>
      </c>
      <c r="D229" s="95" t="str">
        <f>'PLANTILLA V6'!D229</f>
        <v>pza</v>
      </c>
      <c r="E229" s="104">
        <v>0</v>
      </c>
      <c r="F229" s="95" t="b">
        <v>0</v>
      </c>
      <c r="G229" s="95" t="b">
        <v>0</v>
      </c>
      <c r="H229" s="95" t="b">
        <v>0</v>
      </c>
      <c r="I229" s="95" t="b">
        <v>0</v>
      </c>
      <c r="J229" s="98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1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21.5" x14ac:dyDescent="0.9">
      <c r="A230" s="103" t="str">
        <f>'PLANTILLA V6'!A230</f>
        <v>Co</v>
      </c>
      <c r="B230" s="95" t="str">
        <f>'PLANTILLA V6'!B230</f>
        <v>Tornillo y tuerca de 1/4"</v>
      </c>
      <c r="C230" s="104">
        <f>'PLANTILLA V6'!C230</f>
        <v>1</v>
      </c>
      <c r="D230" s="95" t="str">
        <f>'PLANTILLA V6'!D230</f>
        <v>pza</v>
      </c>
      <c r="E230" s="104">
        <v>0</v>
      </c>
      <c r="F230" s="95" t="b">
        <v>0</v>
      </c>
      <c r="G230" s="95" t="b">
        <v>0</v>
      </c>
      <c r="H230" s="95" t="b">
        <v>0</v>
      </c>
      <c r="I230" s="95" t="b">
        <v>0</v>
      </c>
      <c r="J230" s="98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1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21.5" x14ac:dyDescent="0.9">
      <c r="A231" s="51" t="str">
        <f>'PLANTILLA V6'!A231</f>
        <v>Co</v>
      </c>
      <c r="B231" s="54" t="str">
        <f>'PLANTILLA V6'!B231</f>
        <v>Paquete de 1 Kg de semillas(arroz, frijol, lentejas o similar)</v>
      </c>
      <c r="C231" s="22">
        <f>'PLANTILLA V6'!C231</f>
        <v>1</v>
      </c>
      <c r="D231" s="54" t="str">
        <f>'PLANTILLA V6'!D231</f>
        <v>pza</v>
      </c>
      <c r="E231" s="22">
        <v>1</v>
      </c>
      <c r="F231" s="54" t="b">
        <v>0</v>
      </c>
      <c r="G231" s="54" t="b">
        <v>0</v>
      </c>
      <c r="H231" s="54" t="b">
        <v>1</v>
      </c>
      <c r="I231" s="54" t="b">
        <v>0</v>
      </c>
      <c r="J231" s="98" cm="1">
        <f t="array" ref="J231">_xlfn.IFS(LEN(A231)&gt;2,A232,SUM(E231:I231)=0,0,F231,$F$7*F231*E231,G231,$G$7*G231*E231,AND(H231,A231="Co"),$H$7*H231*E231,AND(H231,A231="Re"),$H$7*H231*E231,H231,$J$7*H231*E231,I231,$I$7*I231*E231)</f>
        <v>12.5</v>
      </c>
      <c r="K231" s="75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21.5" x14ac:dyDescent="0.9">
      <c r="A232" s="51" t="str">
        <f>'PLANTILLA V6'!A232</f>
        <v>Co</v>
      </c>
      <c r="B232" s="54" t="str">
        <f>'PLANTILLA V6'!B232</f>
        <v>Contenedor de agua grande tipo palangana (50 cm de diametro aprox)</v>
      </c>
      <c r="C232" s="22">
        <f>'PLANTILLA V6'!C232</f>
        <v>1</v>
      </c>
      <c r="D232" s="54" t="str">
        <f>'PLANTILLA V6'!D232</f>
        <v>pza</v>
      </c>
      <c r="E232" s="22">
        <v>2</v>
      </c>
      <c r="F232" s="54" t="b">
        <v>0</v>
      </c>
      <c r="G232" s="54" t="b">
        <v>0</v>
      </c>
      <c r="H232" s="54" t="b">
        <v>0</v>
      </c>
      <c r="I232" s="54" t="b">
        <v>1</v>
      </c>
      <c r="J232" s="98" cm="1">
        <f t="array" ref="J232">_xlfn.IFS(LEN(A232)&gt;2,A233,SUM(E232:I232)=0,0,F232,$F$7*F232*E232,G232,$G$7*G232*E232,AND(H232,A232="Co"),$H$7*H232*E232,AND(H232,A232="Re"),$H$7*H232*E232,H232,$J$7*H232*E232,I232,$I$7*I232*E232)</f>
        <v>2</v>
      </c>
      <c r="K232" s="75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21.5" x14ac:dyDescent="0.9">
      <c r="A233" s="103" t="str">
        <f>'PLANTILLA V6'!A233</f>
        <v>Co</v>
      </c>
      <c r="B233" s="95" t="str">
        <f>'PLANTILLA V6'!B233</f>
        <v>Hoja tamaño carta de foami o hule eva color liso</v>
      </c>
      <c r="C233" s="104">
        <f>'PLANTILLA V6'!C233</f>
        <v>1</v>
      </c>
      <c r="D233" s="95" t="str">
        <f>'PLANTILLA V6'!D233</f>
        <v>pza</v>
      </c>
      <c r="E233" s="104">
        <v>0</v>
      </c>
      <c r="F233" s="95" t="b">
        <v>0</v>
      </c>
      <c r="G233" s="95" t="b">
        <v>0</v>
      </c>
      <c r="H233" s="95" t="b">
        <v>0</v>
      </c>
      <c r="I233" s="95" t="b">
        <v>0</v>
      </c>
      <c r="J233" s="98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1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21.5" x14ac:dyDescent="0.9">
      <c r="A234" s="103" t="str">
        <f>'PLANTILLA V6'!A234</f>
        <v>Co</v>
      </c>
      <c r="B234" s="95" t="str">
        <f>'PLANTILLA V6'!B234</f>
        <v>Hoja tamaño carta de foami o hule eva con brillantina</v>
      </c>
      <c r="C234" s="104">
        <f>'PLANTILLA V6'!C234</f>
        <v>1</v>
      </c>
      <c r="D234" s="95" t="str">
        <f>'PLANTILLA V6'!D234</f>
        <v>pza</v>
      </c>
      <c r="E234" s="104">
        <v>0</v>
      </c>
      <c r="F234" s="95" t="b">
        <v>0</v>
      </c>
      <c r="G234" s="95" t="b">
        <v>0</v>
      </c>
      <c r="H234" s="95" t="b">
        <v>0</v>
      </c>
      <c r="I234" s="95" t="b">
        <v>0</v>
      </c>
      <c r="J234" s="98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1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21.5" x14ac:dyDescent="0.9">
      <c r="A235" s="103">
        <f>'PLANTILLA V6'!A235</f>
        <v>0</v>
      </c>
      <c r="B235" s="95">
        <f>'PLANTILLA V6'!B235</f>
        <v>0</v>
      </c>
      <c r="C235" s="104">
        <f>'PLANTILLA V6'!C235</f>
        <v>1</v>
      </c>
      <c r="D235" s="95" t="str">
        <f>'PLANTILLA V6'!D235</f>
        <v>pza</v>
      </c>
      <c r="E235" s="104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98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1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21.5" x14ac:dyDescent="0.9">
      <c r="A236" s="103">
        <f>'PLANTILLA V6'!A236</f>
        <v>0</v>
      </c>
      <c r="B236" s="95">
        <f>'PLANTILLA V6'!B236</f>
        <v>0</v>
      </c>
      <c r="C236" s="104">
        <f>'PLANTILLA V6'!C236</f>
        <v>1</v>
      </c>
      <c r="D236" s="95" t="str">
        <f>'PLANTILLA V6'!D236</f>
        <v>pza</v>
      </c>
      <c r="E236" s="104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98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1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21.5" x14ac:dyDescent="0.9">
      <c r="A237" s="103">
        <f>'PLANTILLA V6'!A237</f>
        <v>0</v>
      </c>
      <c r="B237" s="95">
        <f>'PLANTILLA V6'!B237</f>
        <v>0</v>
      </c>
      <c r="C237" s="104">
        <f>'PLANTILLA V6'!C237</f>
        <v>1</v>
      </c>
      <c r="D237" s="95" t="str">
        <f>'PLANTILLA V6'!D237</f>
        <v>pza</v>
      </c>
      <c r="E237" s="104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98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1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21.5" x14ac:dyDescent="0.9">
      <c r="A238" s="103">
        <f>'PLANTILLA V6'!A238</f>
        <v>0</v>
      </c>
      <c r="B238" s="95">
        <f>'PLANTILLA V6'!B238</f>
        <v>0</v>
      </c>
      <c r="C238" s="104">
        <f>'PLANTILLA V6'!C238</f>
        <v>1</v>
      </c>
      <c r="D238" s="95" t="str">
        <f>'PLANTILLA V6'!D238</f>
        <v>pza</v>
      </c>
      <c r="E238" s="104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98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1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21.5" x14ac:dyDescent="0.9">
      <c r="A239" s="103">
        <f>'PLANTILLA V6'!A239</f>
        <v>0</v>
      </c>
      <c r="B239" s="95">
        <f>'PLANTILLA V6'!B239</f>
        <v>0</v>
      </c>
      <c r="C239" s="104">
        <f>'PLANTILLA V6'!C239</f>
        <v>1</v>
      </c>
      <c r="D239" s="95" t="str">
        <f>'PLANTILLA V6'!D239</f>
        <v>pza</v>
      </c>
      <c r="E239" s="104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98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1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21.5" x14ac:dyDescent="0.9">
      <c r="A240" s="103">
        <f>'PLANTILLA V6'!A240</f>
        <v>0</v>
      </c>
      <c r="B240" s="95">
        <f>'PLANTILLA V6'!B240</f>
        <v>0</v>
      </c>
      <c r="C240" s="104">
        <f>'PLANTILLA V6'!C240</f>
        <v>1</v>
      </c>
      <c r="D240" s="95" t="str">
        <f>'PLANTILLA V6'!D240</f>
        <v>pza</v>
      </c>
      <c r="E240" s="104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98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1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21.5" x14ac:dyDescent="0.9">
      <c r="A241" s="103">
        <f>'PLANTILLA V6'!A241</f>
        <v>0</v>
      </c>
      <c r="B241" s="95">
        <f>'PLANTILLA V6'!B241</f>
        <v>0</v>
      </c>
      <c r="C241" s="104">
        <f>'PLANTILLA V6'!C241</f>
        <v>1</v>
      </c>
      <c r="D241" s="95" t="str">
        <f>'PLANTILLA V6'!D241</f>
        <v>pza</v>
      </c>
      <c r="E241" s="104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98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1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21.5" x14ac:dyDescent="0.9">
      <c r="A242" s="91">
        <f>'PLANTILLA V6'!A242</f>
        <v>0</v>
      </c>
      <c r="B242" s="91">
        <f>'PLANTILLA V6'!B242</f>
        <v>0</v>
      </c>
      <c r="C242" s="104">
        <f>'PLANTILLA V6'!C242</f>
        <v>1</v>
      </c>
      <c r="D242" s="95" t="str">
        <f>'PLANTILLA V6'!D242</f>
        <v>pza</v>
      </c>
      <c r="E242" s="104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98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1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21.5" x14ac:dyDescent="0.9">
      <c r="A243" s="91">
        <f>'PLANTILLA V6'!A243</f>
        <v>0</v>
      </c>
      <c r="B243" s="91">
        <f>'PLANTILLA V6'!B243</f>
        <v>0</v>
      </c>
      <c r="C243" s="104">
        <f>'PLANTILLA V6'!C243</f>
        <v>1</v>
      </c>
      <c r="D243" s="95" t="str">
        <f>'PLANTILLA V6'!D243</f>
        <v>pza</v>
      </c>
      <c r="E243" s="104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98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1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21.5" x14ac:dyDescent="0.9">
      <c r="A244" s="91">
        <f>'PLANTILLA V6'!A244</f>
        <v>0</v>
      </c>
      <c r="B244" s="91">
        <f>'PLANTILLA V6'!B244</f>
        <v>0</v>
      </c>
      <c r="C244" s="104">
        <f>'PLANTILLA V6'!C244</f>
        <v>1</v>
      </c>
      <c r="D244" s="95" t="str">
        <f>'PLANTILLA V6'!D244</f>
        <v>pza</v>
      </c>
      <c r="E244" s="104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98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1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21.5" x14ac:dyDescent="0.9">
      <c r="A245" s="91">
        <f>'PLANTILLA V6'!A245</f>
        <v>0</v>
      </c>
      <c r="B245" s="91">
        <f>'PLANTILLA V6'!B245</f>
        <v>0</v>
      </c>
      <c r="C245" s="104">
        <f>'PLANTILLA V6'!C245</f>
        <v>1</v>
      </c>
      <c r="D245" s="95" t="str">
        <f>'PLANTILLA V6'!D245</f>
        <v>pza</v>
      </c>
      <c r="E245" s="104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98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1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21.5" x14ac:dyDescent="0.9">
      <c r="A246" s="91">
        <f>'PLANTILLA V6'!A246</f>
        <v>0</v>
      </c>
      <c r="B246" s="91">
        <f>'PLANTILLA V6'!B246</f>
        <v>0</v>
      </c>
      <c r="C246" s="104">
        <f>'PLANTILLA V6'!C246</f>
        <v>1</v>
      </c>
      <c r="D246" s="95" t="str">
        <f>'PLANTILLA V6'!D246</f>
        <v>pza</v>
      </c>
      <c r="E246" s="104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98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1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21.5" x14ac:dyDescent="0.9">
      <c r="A247" s="91">
        <f>'PLANTILLA V6'!A247</f>
        <v>0</v>
      </c>
      <c r="B247" s="91">
        <f>'PLANTILLA V6'!B247</f>
        <v>0</v>
      </c>
      <c r="C247" s="104">
        <f>'PLANTILLA V6'!C247</f>
        <v>1</v>
      </c>
      <c r="D247" s="95" t="str">
        <f>'PLANTILLA V6'!D247</f>
        <v>pza</v>
      </c>
      <c r="E247" s="104">
        <v>0</v>
      </c>
      <c r="F247" s="95" t="b">
        <v>0</v>
      </c>
      <c r="G247" s="95" t="b">
        <v>0</v>
      </c>
      <c r="H247" s="95" t="b">
        <v>0</v>
      </c>
      <c r="I247" s="95" t="b">
        <v>0</v>
      </c>
      <c r="J247" s="98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1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21.5" x14ac:dyDescent="0.9">
      <c r="A248" s="91">
        <f>'PLANTILLA V6'!A248</f>
        <v>0</v>
      </c>
      <c r="B248" s="91">
        <f>'PLANTILLA V6'!B248</f>
        <v>0</v>
      </c>
      <c r="C248" s="104">
        <f>'PLANTILLA V6'!C248</f>
        <v>1</v>
      </c>
      <c r="D248" s="95" t="str">
        <f>'PLANTILLA V6'!D248</f>
        <v>pza</v>
      </c>
      <c r="E248" s="104">
        <v>0</v>
      </c>
      <c r="F248" s="95" t="b">
        <v>0</v>
      </c>
      <c r="G248" s="95" t="b">
        <v>0</v>
      </c>
      <c r="H248" s="95" t="b">
        <v>0</v>
      </c>
      <c r="I248" s="95" t="b">
        <v>0</v>
      </c>
      <c r="J248" s="98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1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21.5" x14ac:dyDescent="0.9">
      <c r="A249" s="91">
        <f>'PLANTILLA V6'!A249</f>
        <v>0</v>
      </c>
      <c r="B249" s="91">
        <f>'PLANTILLA V6'!B249</f>
        <v>0</v>
      </c>
      <c r="C249" s="104">
        <f>'PLANTILLA V6'!C249</f>
        <v>1</v>
      </c>
      <c r="D249" s="95" t="str">
        <f>'PLANTILLA V6'!D249</f>
        <v>pza</v>
      </c>
      <c r="E249" s="104">
        <v>0</v>
      </c>
      <c r="F249" s="95" t="b">
        <v>0</v>
      </c>
      <c r="G249" s="95" t="b">
        <v>0</v>
      </c>
      <c r="H249" s="95" t="b">
        <v>0</v>
      </c>
      <c r="I249" s="95" t="b">
        <v>0</v>
      </c>
      <c r="J249" s="98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1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21.5" x14ac:dyDescent="0.9">
      <c r="A250" s="91">
        <f>'PLANTILLA V6'!A250</f>
        <v>0</v>
      </c>
      <c r="B250" s="91">
        <f>'PLANTILLA V6'!B250</f>
        <v>0</v>
      </c>
      <c r="C250" s="104">
        <f>'PLANTILLA V6'!C250</f>
        <v>1</v>
      </c>
      <c r="D250" s="95" t="str">
        <f>'PLANTILLA V6'!D250</f>
        <v>pza</v>
      </c>
      <c r="E250" s="104">
        <v>0</v>
      </c>
      <c r="F250" s="95" t="b">
        <v>0</v>
      </c>
      <c r="G250" s="95" t="b">
        <v>0</v>
      </c>
      <c r="H250" s="95" t="b">
        <v>0</v>
      </c>
      <c r="I250" s="95" t="b">
        <v>0</v>
      </c>
      <c r="J250" s="98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1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21.5" x14ac:dyDescent="0.9">
      <c r="A251" s="91">
        <f>'PLANTILLA V6'!A251</f>
        <v>0</v>
      </c>
      <c r="B251" s="91">
        <f>'PLANTILLA V6'!B251</f>
        <v>0</v>
      </c>
      <c r="C251" s="104">
        <f>'PLANTILLA V6'!C251</f>
        <v>1</v>
      </c>
      <c r="D251" s="95" t="str">
        <f>'PLANTILLA V6'!D251</f>
        <v>pza</v>
      </c>
      <c r="E251" s="104">
        <v>0</v>
      </c>
      <c r="F251" s="95" t="b">
        <v>0</v>
      </c>
      <c r="G251" s="95" t="b">
        <v>0</v>
      </c>
      <c r="H251" s="95" t="b">
        <v>0</v>
      </c>
      <c r="I251" s="95" t="b">
        <v>0</v>
      </c>
      <c r="J251" s="98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1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21.5" x14ac:dyDescent="0.9">
      <c r="A252" s="91">
        <f>'PLANTILLA V6'!A252</f>
        <v>0</v>
      </c>
      <c r="B252" s="91">
        <f>'PLANTILLA V6'!B252</f>
        <v>0</v>
      </c>
      <c r="C252" s="104">
        <f>'PLANTILLA V6'!C252</f>
        <v>1</v>
      </c>
      <c r="D252" s="95" t="str">
        <f>'PLANTILLA V6'!D252</f>
        <v>pza</v>
      </c>
      <c r="E252" s="104">
        <v>0</v>
      </c>
      <c r="F252" s="95" t="b">
        <v>0</v>
      </c>
      <c r="G252" s="95" t="b">
        <v>0</v>
      </c>
      <c r="H252" s="95" t="b">
        <v>0</v>
      </c>
      <c r="I252" s="95" t="b">
        <v>0</v>
      </c>
      <c r="J252" s="98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1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21.5" x14ac:dyDescent="0.9">
      <c r="A253" s="91">
        <f>'PLANTILLA V6'!A253</f>
        <v>0</v>
      </c>
      <c r="B253" s="91">
        <f>'PLANTILLA V6'!B253</f>
        <v>0</v>
      </c>
      <c r="C253" s="104">
        <f>'PLANTILLA V6'!C253</f>
        <v>1</v>
      </c>
      <c r="D253" s="95" t="str">
        <f>'PLANTILLA V6'!D253</f>
        <v>pza</v>
      </c>
      <c r="E253" s="104">
        <v>0</v>
      </c>
      <c r="F253" s="95" t="b">
        <v>0</v>
      </c>
      <c r="G253" s="95" t="b">
        <v>0</v>
      </c>
      <c r="H253" s="95" t="b">
        <v>0</v>
      </c>
      <c r="I253" s="95" t="b">
        <v>0</v>
      </c>
      <c r="J253" s="98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1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21.5" x14ac:dyDescent="0.9">
      <c r="A254" s="91">
        <f>'PLANTILLA V6'!A254</f>
        <v>0</v>
      </c>
      <c r="B254" s="91">
        <f>'PLANTILLA V6'!B254</f>
        <v>0</v>
      </c>
      <c r="C254" s="104">
        <f>'PLANTILLA V6'!C254</f>
        <v>1</v>
      </c>
      <c r="D254" s="95" t="str">
        <f>'PLANTILLA V6'!D254</f>
        <v>pza</v>
      </c>
      <c r="E254" s="104">
        <v>0</v>
      </c>
      <c r="F254" s="95" t="b">
        <v>0</v>
      </c>
      <c r="G254" s="95" t="b">
        <v>0</v>
      </c>
      <c r="H254" s="95" t="b">
        <v>0</v>
      </c>
      <c r="I254" s="95" t="b">
        <v>0</v>
      </c>
      <c r="J254" s="98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1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21.5" x14ac:dyDescent="0.9">
      <c r="A255" s="91">
        <f>'PLANTILLA V6'!A255</f>
        <v>0</v>
      </c>
      <c r="B255" s="91">
        <f>'PLANTILLA V6'!B255</f>
        <v>0</v>
      </c>
      <c r="C255" s="104">
        <f>'PLANTILLA V6'!C255</f>
        <v>1</v>
      </c>
      <c r="D255" s="95" t="str">
        <f>'PLANTILLA V6'!D255</f>
        <v>pza</v>
      </c>
      <c r="E255" s="104">
        <v>0</v>
      </c>
      <c r="F255" s="95" t="b">
        <v>0</v>
      </c>
      <c r="G255" s="95" t="b">
        <v>0</v>
      </c>
      <c r="H255" s="95" t="b">
        <v>0</v>
      </c>
      <c r="I255" s="95" t="b">
        <v>0</v>
      </c>
      <c r="J255" s="98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1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21.5" x14ac:dyDescent="0.9">
      <c r="A256" s="91">
        <f>'PLANTILLA V6'!A256</f>
        <v>0</v>
      </c>
      <c r="B256" s="91">
        <f>'PLANTILLA V6'!B256</f>
        <v>0</v>
      </c>
      <c r="C256" s="104">
        <f>'PLANTILLA V6'!C256</f>
        <v>1</v>
      </c>
      <c r="D256" s="95" t="str">
        <f>'PLANTILLA V6'!D256</f>
        <v>pza</v>
      </c>
      <c r="E256" s="104">
        <v>0</v>
      </c>
      <c r="F256" s="95" t="b">
        <v>0</v>
      </c>
      <c r="G256" s="95" t="b">
        <v>0</v>
      </c>
      <c r="H256" s="95" t="b">
        <v>0</v>
      </c>
      <c r="I256" s="95" t="b">
        <v>0</v>
      </c>
      <c r="J256" s="98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1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21.5" x14ac:dyDescent="0.9">
      <c r="A257" s="91">
        <f>'PLANTILLA V6'!A257</f>
        <v>0</v>
      </c>
      <c r="B257" s="91">
        <f>'PLANTILLA V6'!B257</f>
        <v>0</v>
      </c>
      <c r="C257" s="104">
        <f>'PLANTILLA V6'!C257</f>
        <v>1</v>
      </c>
      <c r="D257" s="95" t="str">
        <f>'PLANTILLA V6'!D257</f>
        <v>pza</v>
      </c>
      <c r="E257" s="104">
        <v>0</v>
      </c>
      <c r="F257" s="95" t="b">
        <v>0</v>
      </c>
      <c r="G257" s="95" t="b">
        <v>0</v>
      </c>
      <c r="H257" s="95" t="b">
        <v>0</v>
      </c>
      <c r="I257" s="95" t="b">
        <v>0</v>
      </c>
      <c r="J257" s="98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1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21.5" x14ac:dyDescent="0.9">
      <c r="A258" s="91">
        <f>'PLANTILLA V6'!A258</f>
        <v>0</v>
      </c>
      <c r="B258" s="91">
        <f>'PLANTILLA V6'!B258</f>
        <v>0</v>
      </c>
      <c r="C258" s="104">
        <f>'PLANTILLA V6'!C258</f>
        <v>1</v>
      </c>
      <c r="D258" s="95" t="str">
        <f>'PLANTILLA V6'!D258</f>
        <v>pza</v>
      </c>
      <c r="E258" s="104">
        <v>0</v>
      </c>
      <c r="F258" s="95" t="b">
        <v>0</v>
      </c>
      <c r="G258" s="95" t="b">
        <v>0</v>
      </c>
      <c r="H258" s="95" t="b">
        <v>0</v>
      </c>
      <c r="I258" s="95" t="b">
        <v>0</v>
      </c>
      <c r="J258" s="98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1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21.5" x14ac:dyDescent="0.9">
      <c r="A259" s="91">
        <f>'PLANTILLA V6'!A259</f>
        <v>0</v>
      </c>
      <c r="B259" s="91">
        <f>'PLANTILLA V6'!B259</f>
        <v>0</v>
      </c>
      <c r="C259" s="104">
        <f>'PLANTILLA V6'!C259</f>
        <v>1</v>
      </c>
      <c r="D259" s="95" t="str">
        <f>'PLANTILLA V6'!D259</f>
        <v>pza</v>
      </c>
      <c r="E259" s="104">
        <v>0</v>
      </c>
      <c r="F259" s="95" t="b">
        <v>0</v>
      </c>
      <c r="G259" s="95" t="b">
        <v>0</v>
      </c>
      <c r="H259" s="95" t="b">
        <v>0</v>
      </c>
      <c r="I259" s="95" t="b">
        <v>0</v>
      </c>
      <c r="J259" s="98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1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21.5" x14ac:dyDescent="0.9">
      <c r="A260" s="91">
        <f>'PLANTILLA V6'!A260</f>
        <v>0</v>
      </c>
      <c r="B260" s="91">
        <f>'PLANTILLA V6'!B260</f>
        <v>0</v>
      </c>
      <c r="C260" s="104">
        <f>'PLANTILLA V6'!C260</f>
        <v>1</v>
      </c>
      <c r="D260" s="95" t="str">
        <f>'PLANTILLA V6'!D260</f>
        <v>pza</v>
      </c>
      <c r="E260" s="104">
        <v>0</v>
      </c>
      <c r="F260" s="95" t="b">
        <v>0</v>
      </c>
      <c r="G260" s="95" t="b">
        <v>0</v>
      </c>
      <c r="H260" s="95" t="b">
        <v>0</v>
      </c>
      <c r="I260" s="95" t="b">
        <v>0</v>
      </c>
      <c r="J260" s="98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1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21.5" x14ac:dyDescent="0.9">
      <c r="A261" s="91">
        <f>'PLANTILLA V6'!A261</f>
        <v>0</v>
      </c>
      <c r="B261" s="91">
        <f>'PLANTILLA V6'!B261</f>
        <v>0</v>
      </c>
      <c r="C261" s="104">
        <f>'PLANTILLA V6'!C261</f>
        <v>1</v>
      </c>
      <c r="D261" s="95" t="str">
        <f>'PLANTILLA V6'!D261</f>
        <v>pza</v>
      </c>
      <c r="E261" s="104">
        <v>0</v>
      </c>
      <c r="F261" s="95" t="b">
        <v>0</v>
      </c>
      <c r="G261" s="95" t="b">
        <v>0</v>
      </c>
      <c r="H261" s="95" t="b">
        <v>0</v>
      </c>
      <c r="I261" s="95" t="b">
        <v>0</v>
      </c>
      <c r="J261" s="98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1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21.5" x14ac:dyDescent="0.9">
      <c r="A262" s="91">
        <f>'PLANTILLA V6'!A262</f>
        <v>0</v>
      </c>
      <c r="B262" s="91">
        <f>'PLANTILLA V6'!B262</f>
        <v>0</v>
      </c>
      <c r="C262" s="104">
        <f>'PLANTILLA V6'!C262</f>
        <v>1</v>
      </c>
      <c r="D262" s="95" t="str">
        <f>'PLANTILLA V6'!D262</f>
        <v>pza</v>
      </c>
      <c r="E262" s="104">
        <v>0</v>
      </c>
      <c r="F262" s="95" t="b">
        <v>0</v>
      </c>
      <c r="G262" s="95" t="b">
        <v>0</v>
      </c>
      <c r="H262" s="95" t="b">
        <v>0</v>
      </c>
      <c r="I262" s="95" t="b">
        <v>0</v>
      </c>
      <c r="J262" s="98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1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21.5" x14ac:dyDescent="0.9">
      <c r="A263" s="91">
        <f>'PLANTILLA V6'!A263</f>
        <v>0</v>
      </c>
      <c r="B263" s="91">
        <f>'PLANTILLA V6'!B263</f>
        <v>0</v>
      </c>
      <c r="C263" s="104">
        <f>'PLANTILLA V6'!C263</f>
        <v>1</v>
      </c>
      <c r="D263" s="95" t="str">
        <f>'PLANTILLA V6'!D263</f>
        <v>pza</v>
      </c>
      <c r="E263" s="104">
        <v>0</v>
      </c>
      <c r="F263" s="95" t="b">
        <v>0</v>
      </c>
      <c r="G263" s="95" t="b">
        <v>0</v>
      </c>
      <c r="H263" s="95" t="b">
        <v>0</v>
      </c>
      <c r="I263" s="95" t="b">
        <v>0</v>
      </c>
      <c r="J263" s="98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1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21.5" x14ac:dyDescent="0.9">
      <c r="A264" s="91">
        <f>'PLANTILLA V6'!A264</f>
        <v>0</v>
      </c>
      <c r="B264" s="91">
        <f>'PLANTILLA V6'!B264</f>
        <v>0</v>
      </c>
      <c r="C264" s="104">
        <f>'PLANTILLA V6'!C264</f>
        <v>1</v>
      </c>
      <c r="D264" s="95" t="str">
        <f>'PLANTILLA V6'!D264</f>
        <v>pza</v>
      </c>
      <c r="E264" s="104">
        <v>0</v>
      </c>
      <c r="F264" s="95" t="b">
        <v>0</v>
      </c>
      <c r="G264" s="95" t="b">
        <v>0</v>
      </c>
      <c r="H264" s="95" t="b">
        <v>0</v>
      </c>
      <c r="I264" s="95" t="b">
        <v>0</v>
      </c>
      <c r="J264" s="98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1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21.5" x14ac:dyDescent="0.9">
      <c r="A265" s="91">
        <f>'PLANTILLA V6'!A265</f>
        <v>0</v>
      </c>
      <c r="B265" s="91">
        <f>'PLANTILLA V6'!B265</f>
        <v>0</v>
      </c>
      <c r="C265" s="104">
        <f>'PLANTILLA V6'!C265</f>
        <v>1</v>
      </c>
      <c r="D265" s="95" t="str">
        <f>'PLANTILLA V6'!D265</f>
        <v>pza</v>
      </c>
      <c r="E265" s="104">
        <v>0</v>
      </c>
      <c r="F265" s="95" t="b">
        <v>0</v>
      </c>
      <c r="G265" s="95" t="b">
        <v>0</v>
      </c>
      <c r="H265" s="95" t="b">
        <v>0</v>
      </c>
      <c r="I265" s="95" t="b">
        <v>0</v>
      </c>
      <c r="J265" s="98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1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21.5" x14ac:dyDescent="0.9">
      <c r="A266" s="91">
        <f>'PLANTILLA V6'!A266</f>
        <v>0</v>
      </c>
      <c r="B266" s="91">
        <f>'PLANTILLA V6'!B266</f>
        <v>0</v>
      </c>
      <c r="C266" s="104">
        <f>'PLANTILLA V6'!C266</f>
        <v>1</v>
      </c>
      <c r="D266" s="95" t="str">
        <f>'PLANTILLA V6'!D266</f>
        <v>pza</v>
      </c>
      <c r="E266" s="104">
        <v>0</v>
      </c>
      <c r="F266" s="95" t="b">
        <v>0</v>
      </c>
      <c r="G266" s="95" t="b">
        <v>0</v>
      </c>
      <c r="H266" s="95" t="b">
        <v>0</v>
      </c>
      <c r="I266" s="95" t="b">
        <v>0</v>
      </c>
      <c r="J266" s="98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1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21.5" x14ac:dyDescent="0.9">
      <c r="A267" s="91">
        <f>'PLANTILLA V6'!A267</f>
        <v>0</v>
      </c>
      <c r="B267" s="91">
        <f>'PLANTILLA V6'!B267</f>
        <v>0</v>
      </c>
      <c r="C267" s="104">
        <f>'PLANTILLA V6'!C267</f>
        <v>1</v>
      </c>
      <c r="D267" s="95" t="str">
        <f>'PLANTILLA V6'!D267</f>
        <v>pza</v>
      </c>
      <c r="E267" s="104">
        <v>0</v>
      </c>
      <c r="F267" s="95" t="b">
        <v>0</v>
      </c>
      <c r="G267" s="95" t="b">
        <v>0</v>
      </c>
      <c r="H267" s="95" t="b">
        <v>0</v>
      </c>
      <c r="I267" s="95" t="b">
        <v>0</v>
      </c>
      <c r="J267" s="98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1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21.5" x14ac:dyDescent="0.9">
      <c r="A268" s="91">
        <f>'PLANTILLA V6'!A268</f>
        <v>0</v>
      </c>
      <c r="B268" s="91">
        <f>'PLANTILLA V6'!B268</f>
        <v>0</v>
      </c>
      <c r="C268" s="104">
        <f>'PLANTILLA V6'!C268</f>
        <v>1</v>
      </c>
      <c r="D268" s="95" t="str">
        <f>'PLANTILLA V6'!D268</f>
        <v>pza</v>
      </c>
      <c r="E268" s="104">
        <v>0</v>
      </c>
      <c r="F268" s="95" t="b">
        <v>0</v>
      </c>
      <c r="G268" s="95" t="b">
        <v>0</v>
      </c>
      <c r="H268" s="95" t="b">
        <v>0</v>
      </c>
      <c r="I268" s="95" t="b">
        <v>0</v>
      </c>
      <c r="J268" s="98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1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21.5" x14ac:dyDescent="0.9">
      <c r="A269" s="91">
        <f>'PLANTILLA V6'!A269</f>
        <v>0</v>
      </c>
      <c r="B269" s="91">
        <f>'PLANTILLA V6'!B269</f>
        <v>0</v>
      </c>
      <c r="C269" s="104">
        <f>'PLANTILLA V6'!C269</f>
        <v>1</v>
      </c>
      <c r="D269" s="95" t="str">
        <f>'PLANTILLA V6'!D269</f>
        <v>pza</v>
      </c>
      <c r="E269" s="104">
        <v>0</v>
      </c>
      <c r="F269" s="95" t="b">
        <v>0</v>
      </c>
      <c r="G269" s="95" t="b">
        <v>0</v>
      </c>
      <c r="H269" s="95" t="b">
        <v>0</v>
      </c>
      <c r="I269" s="95" t="b">
        <v>0</v>
      </c>
      <c r="J269" s="98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1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21.5" x14ac:dyDescent="0.9">
      <c r="A270" s="195" t="str">
        <f>'PLANTILLA V6'!A270</f>
        <v>Materiales de Reuso</v>
      </c>
      <c r="B270" s="167"/>
      <c r="C270" s="104">
        <f>'PLANTILLA V6'!C270</f>
        <v>1</v>
      </c>
      <c r="D270" s="95" t="str">
        <f>'PLANTILLA V6'!D270</f>
        <v>pza</v>
      </c>
      <c r="E270" s="104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02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1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21.5" x14ac:dyDescent="0.9">
      <c r="A271" s="103" t="str">
        <f>'PLANTILLA V6'!A271</f>
        <v>Re</v>
      </c>
      <c r="B271" s="103" t="str">
        <f>'PLANTILLA V6'!B271</f>
        <v>Cartón de 3 mm de espesor de 30 x 30 cm</v>
      </c>
      <c r="C271" s="104">
        <f>'PLANTILLA V6'!C271</f>
        <v>1</v>
      </c>
      <c r="D271" s="95" t="str">
        <f>'PLANTILLA V6'!D271</f>
        <v>pza</v>
      </c>
      <c r="E271" s="104">
        <v>0</v>
      </c>
      <c r="F271" s="95" t="b">
        <v>0</v>
      </c>
      <c r="G271" s="95" t="b">
        <v>0</v>
      </c>
      <c r="H271" s="95" t="b">
        <v>0</v>
      </c>
      <c r="I271" s="95" t="b">
        <v>0</v>
      </c>
      <c r="J271" s="98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21.5" x14ac:dyDescent="0.9">
      <c r="A272" s="103" t="str">
        <f>'PLANTILLA V6'!A272</f>
        <v>Re</v>
      </c>
      <c r="B272" s="103" t="str">
        <f>'PLANTILLA V6'!B272</f>
        <v>Hojas de papel tamaño carta con un lado limpio</v>
      </c>
      <c r="C272" s="104">
        <f>'PLANTILLA V6'!C272</f>
        <v>1</v>
      </c>
      <c r="D272" s="95" t="str">
        <f>'PLANTILLA V6'!D272</f>
        <v>pza</v>
      </c>
      <c r="E272" s="104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98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21.5" x14ac:dyDescent="0.9">
      <c r="A273" s="103" t="str">
        <f>'PLANTILLA V6'!A273</f>
        <v>Re</v>
      </c>
      <c r="B273" s="103" t="str">
        <f>'PLANTILLA V6'!B273</f>
        <v>Bolsa de plástico oscura</v>
      </c>
      <c r="C273" s="104">
        <f>'PLANTILLA V6'!C273</f>
        <v>1</v>
      </c>
      <c r="D273" s="95" t="str">
        <f>'PLANTILLA V6'!D273</f>
        <v>pza</v>
      </c>
      <c r="E273" s="104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98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21.5" x14ac:dyDescent="0.9">
      <c r="A274" s="103" t="str">
        <f>'PLANTILLA V6'!A274</f>
        <v>Re</v>
      </c>
      <c r="B274" s="103" t="str">
        <f>'PLANTILLA V6'!B274</f>
        <v>Botella de PET de 250 ml</v>
      </c>
      <c r="C274" s="104">
        <f>'PLANTILLA V6'!C274</f>
        <v>1</v>
      </c>
      <c r="D274" s="95" t="str">
        <f>'PLANTILLA V6'!D274</f>
        <v>pza</v>
      </c>
      <c r="E274" s="104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98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21.5" x14ac:dyDescent="0.9">
      <c r="A275" s="51" t="str">
        <f>'PLANTILLA V6'!A275</f>
        <v>Re</v>
      </c>
      <c r="B275" s="51" t="str">
        <f>'PLANTILLA V6'!B275</f>
        <v>Botella de PET de 600 ml</v>
      </c>
      <c r="C275" s="22">
        <f>'PLANTILLA V6'!C275</f>
        <v>1</v>
      </c>
      <c r="D275" s="54" t="str">
        <f>'PLANTILLA V6'!D275</f>
        <v>pza</v>
      </c>
      <c r="E275" s="22">
        <v>2</v>
      </c>
      <c r="F275" s="54" t="b">
        <v>0</v>
      </c>
      <c r="G275" s="54" t="b">
        <v>0</v>
      </c>
      <c r="H275" s="54" t="b">
        <v>1</v>
      </c>
      <c r="I275" s="54" t="b">
        <v>0</v>
      </c>
      <c r="J275" s="98" cm="1">
        <f t="array" ref="J275">_xlfn.IFS(LEN(A275)&gt;2,A276,SUM(E275:I275)=0,0,F275,$F$7*F275*E275,G275,$G$7*G275*E275,AND(H275,A275="Co"),$H$7*H275*E275,AND(H275,A275="Re"),$H$7*H275*E275,H275,$J$7*H275*E275,I275,$I$7*I275*E275)</f>
        <v>25</v>
      </c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21.5" x14ac:dyDescent="0.9">
      <c r="A276" s="103" t="str">
        <f>'PLANTILLA V6'!A276</f>
        <v>Re</v>
      </c>
      <c r="B276" s="103" t="str">
        <f>'PLANTILLA V6'!B276</f>
        <v>Botella de PET de 1 l</v>
      </c>
      <c r="C276" s="104">
        <f>'PLANTILLA V6'!C276</f>
        <v>1</v>
      </c>
      <c r="D276" s="95" t="str">
        <f>'PLANTILLA V6'!D276</f>
        <v>pza</v>
      </c>
      <c r="E276" s="104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98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21.5" x14ac:dyDescent="0.9">
      <c r="A277" s="103" t="str">
        <f>'PLANTILLA V6'!A277</f>
        <v>Re</v>
      </c>
      <c r="B277" s="108" t="str">
        <f>'PLANTILLA V6'!B277</f>
        <v>Vaso de plástico desechable (250 ml)</v>
      </c>
      <c r="C277" s="104">
        <f>'PLANTILLA V6'!C277</f>
        <v>1</v>
      </c>
      <c r="D277" s="95" t="str">
        <f>'PLANTILLA V6'!D277</f>
        <v>pza</v>
      </c>
      <c r="E277" s="104">
        <v>0</v>
      </c>
      <c r="F277" s="95" t="b">
        <v>0</v>
      </c>
      <c r="G277" s="95" t="b">
        <v>0</v>
      </c>
      <c r="H277" s="95" t="b">
        <v>0</v>
      </c>
      <c r="I277" s="95" t="b">
        <v>0</v>
      </c>
      <c r="J277" s="98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21.5" x14ac:dyDescent="0.9">
      <c r="A278" s="103" t="str">
        <f>'PLANTILLA V6'!A278</f>
        <v>Re</v>
      </c>
      <c r="B278" s="103" t="str">
        <f>'PLANTILLA V6'!B278</f>
        <v>Tetrapack de 250 ml</v>
      </c>
      <c r="C278" s="104">
        <f>'PLANTILLA V6'!C278</f>
        <v>1</v>
      </c>
      <c r="D278" s="95" t="str">
        <f>'PLANTILLA V6'!D278</f>
        <v>pza</v>
      </c>
      <c r="E278" s="104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98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21.5" x14ac:dyDescent="0.9">
      <c r="A279" s="103" t="str">
        <f>'PLANTILLA V6'!A279</f>
        <v>Re</v>
      </c>
      <c r="B279" s="103" t="str">
        <f>'PLANTILLA V6'!B279</f>
        <v>Tetrapack de 500 ml</v>
      </c>
      <c r="C279" s="104">
        <f>'PLANTILLA V6'!C279</f>
        <v>1</v>
      </c>
      <c r="D279" s="95" t="str">
        <f>'PLANTILLA V6'!D279</f>
        <v>pza</v>
      </c>
      <c r="E279" s="104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98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21.5" x14ac:dyDescent="0.9">
      <c r="A280" s="103" t="str">
        <f>'PLANTILLA V6'!A280</f>
        <v>Re</v>
      </c>
      <c r="B280" s="103" t="str">
        <f>'PLANTILLA V6'!B280</f>
        <v>Tetrapack de 1 l</v>
      </c>
      <c r="C280" s="104">
        <f>'PLANTILLA V6'!C280</f>
        <v>1</v>
      </c>
      <c r="D280" s="95" t="str">
        <f>'PLANTILLA V6'!D280</f>
        <v>pza</v>
      </c>
      <c r="E280" s="104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98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21.5" x14ac:dyDescent="0.9">
      <c r="A281" s="103" t="str">
        <f>'PLANTILLA V6'!A281</f>
        <v>Re</v>
      </c>
      <c r="B281" s="103" t="str">
        <f>'PLANTILLA V6'!B281</f>
        <v>Tubo de cartón de papel de baño</v>
      </c>
      <c r="C281" s="104">
        <f>'PLANTILLA V6'!C281</f>
        <v>1</v>
      </c>
      <c r="D281" s="95" t="str">
        <f>'PLANTILLA V6'!D281</f>
        <v>pza</v>
      </c>
      <c r="E281" s="104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98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21.5" x14ac:dyDescent="0.9">
      <c r="A282" s="103" t="str">
        <f>'PLANTILLA V6'!A282</f>
        <v>Re</v>
      </c>
      <c r="B282" s="103" t="str">
        <f>'PLANTILLA V6'!B282</f>
        <v>Periódico</v>
      </c>
      <c r="C282" s="104">
        <f>'PLANTILLA V6'!C282</f>
        <v>1</v>
      </c>
      <c r="D282" s="95" t="str">
        <f>'PLANTILLA V6'!D282</f>
        <v>pza</v>
      </c>
      <c r="E282" s="104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98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21.5" x14ac:dyDescent="0.9">
      <c r="A283" s="103" t="str">
        <f>'PLANTILLA V6'!A283</f>
        <v>Re</v>
      </c>
      <c r="B283" s="103" t="str">
        <f>'PLANTILLA V6'!B283</f>
        <v>Tela de reúso (tamaño de 1 playera aproximadamente)</v>
      </c>
      <c r="C283" s="104">
        <f>'PLANTILLA V6'!C283</f>
        <v>1</v>
      </c>
      <c r="D283" s="95" t="str">
        <f>'PLANTILLA V6'!D283</f>
        <v>pza</v>
      </c>
      <c r="E283" s="104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98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21.5" x14ac:dyDescent="0.9">
      <c r="A284" s="103" t="str">
        <f>'PLANTILLA V6'!A284</f>
        <v>Re</v>
      </c>
      <c r="B284" s="103" t="str">
        <f>'PLANTILLA V6'!B284</f>
        <v>Caja de cereal o cartón delgado (caja de 300 g) aproximadamente</v>
      </c>
      <c r="C284" s="104">
        <f>'PLANTILLA V6'!C284</f>
        <v>1</v>
      </c>
      <c r="D284" s="95" t="str">
        <f>'PLANTILLA V6'!D284</f>
        <v>pza</v>
      </c>
      <c r="E284" s="104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98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21.5" x14ac:dyDescent="0.9">
      <c r="A285" s="103" t="str">
        <f>'PLANTILLA V6'!A285</f>
        <v>Re</v>
      </c>
      <c r="B285" s="103" t="str">
        <f>'PLANTILLA V6'!B285</f>
        <v xml:space="preserve">Taparrosca de botella de PET 3 cm de diámetro </v>
      </c>
      <c r="C285" s="104">
        <f>'PLANTILLA V6'!C285</f>
        <v>1</v>
      </c>
      <c r="D285" s="95" t="str">
        <f>'PLANTILLA V6'!D285</f>
        <v>pza</v>
      </c>
      <c r="E285" s="104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98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21.5" x14ac:dyDescent="0.9">
      <c r="A286" s="103" t="str">
        <f>'PLANTILLA V6'!A286</f>
        <v>Re</v>
      </c>
      <c r="B286" s="103" t="str">
        <f>'PLANTILLA V6'!B286</f>
        <v>Taparrosca de 5 cm de diámetro aproximadamente</v>
      </c>
      <c r="C286" s="104">
        <f>'PLANTILLA V6'!C286</f>
        <v>1</v>
      </c>
      <c r="D286" s="95" t="str">
        <f>'PLANTILLA V6'!D286</f>
        <v>pza</v>
      </c>
      <c r="E286" s="104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98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21.5" x14ac:dyDescent="0.9">
      <c r="A287" s="103" t="str">
        <f>'PLANTILLA V6'!A287</f>
        <v>Re</v>
      </c>
      <c r="B287" s="103" t="str">
        <f>'PLANTILLA V6'!B287</f>
        <v>Tapa de 10 cm de diámetro  aproximadamente</v>
      </c>
      <c r="C287" s="104">
        <f>'PLANTILLA V6'!C287</f>
        <v>1</v>
      </c>
      <c r="D287" s="95" t="str">
        <f>'PLANTILLA V6'!D287</f>
        <v>pza</v>
      </c>
      <c r="E287" s="104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98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21.5" x14ac:dyDescent="0.9">
      <c r="A288" s="103" t="str">
        <f>'PLANTILLA V6'!A288</f>
        <v>Re</v>
      </c>
      <c r="B288" s="103" t="str">
        <f>'PLANTILLA V6'!B288</f>
        <v>Lija para madera grado 60</v>
      </c>
      <c r="C288" s="104">
        <f>'PLANTILLA V6'!C288</f>
        <v>1</v>
      </c>
      <c r="D288" s="95" t="str">
        <f>'PLANTILLA V6'!D288</f>
        <v>pza</v>
      </c>
      <c r="E288" s="104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98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21.5" x14ac:dyDescent="0.9">
      <c r="A289" s="103" t="str">
        <f>'PLANTILLA V6'!A289</f>
        <v>Re</v>
      </c>
      <c r="B289" s="103" t="str">
        <f>'PLANTILLA V6'!B289</f>
        <v>Pieza de tela reciclado (Pieza de ropa en desuso)</v>
      </c>
      <c r="C289" s="104">
        <f>'PLANTILLA V6'!C289</f>
        <v>1</v>
      </c>
      <c r="D289" s="95" t="str">
        <f>'PLANTILLA V6'!D289</f>
        <v>pza</v>
      </c>
      <c r="E289" s="104">
        <v>0</v>
      </c>
      <c r="F289" s="95" t="b">
        <v>0</v>
      </c>
      <c r="G289" s="95" t="b">
        <v>0</v>
      </c>
      <c r="H289" s="95" t="b">
        <v>0</v>
      </c>
      <c r="I289" s="95" t="b">
        <v>0</v>
      </c>
      <c r="J289" s="98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1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21.5" x14ac:dyDescent="0.9">
      <c r="A290" s="103" t="str">
        <f>'PLANTILLA V6'!A290</f>
        <v>Re</v>
      </c>
      <c r="B290" s="103" t="str">
        <f>'PLANTILLA V6'!B290</f>
        <v>Planta o cultivo pequeño</v>
      </c>
      <c r="C290" s="104">
        <f>'PLANTILLA V6'!C290</f>
        <v>1</v>
      </c>
      <c r="D290" s="95" t="str">
        <f>'PLANTILLA V6'!D290</f>
        <v>pza</v>
      </c>
      <c r="E290" s="104">
        <v>0</v>
      </c>
      <c r="F290" s="95" t="b">
        <v>0</v>
      </c>
      <c r="G290" s="95" t="b">
        <v>0</v>
      </c>
      <c r="H290" s="95" t="b">
        <v>0</v>
      </c>
      <c r="I290" s="95" t="b">
        <v>0</v>
      </c>
      <c r="J290" s="98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21.5" x14ac:dyDescent="0.9">
      <c r="A291" s="103" t="str">
        <f>'PLANTILLA V6'!A291</f>
        <v>Re</v>
      </c>
      <c r="B291" s="103">
        <f>'PLANTILLA V6'!B291</f>
        <v>0</v>
      </c>
      <c r="C291" s="104">
        <f>'PLANTILLA V6'!C291</f>
        <v>1</v>
      </c>
      <c r="D291" s="95" t="str">
        <f>'PLANTILLA V6'!D291</f>
        <v>pza</v>
      </c>
      <c r="E291" s="104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98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21.5" x14ac:dyDescent="0.9">
      <c r="A292" s="103">
        <f>'PLANTILLA V6'!A292</f>
        <v>0</v>
      </c>
      <c r="B292" s="103">
        <f>'PLANTILLA V6'!B292</f>
        <v>0</v>
      </c>
      <c r="C292" s="104">
        <f>'PLANTILLA V6'!C292</f>
        <v>1</v>
      </c>
      <c r="D292" s="95" t="str">
        <f>'PLANTILLA V6'!D292</f>
        <v>pza</v>
      </c>
      <c r="E292" s="104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98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21.5" x14ac:dyDescent="0.9">
      <c r="A293" s="103">
        <f>'PLANTILLA V6'!A293</f>
        <v>0</v>
      </c>
      <c r="B293" s="103">
        <f>'PLANTILLA V6'!B293</f>
        <v>0</v>
      </c>
      <c r="C293" s="104">
        <f>'PLANTILLA V6'!C293</f>
        <v>1</v>
      </c>
      <c r="D293" s="95" t="str">
        <f>'PLANTILLA V6'!D293</f>
        <v>pza</v>
      </c>
      <c r="E293" s="104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98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21.5" x14ac:dyDescent="0.9">
      <c r="A294" s="103">
        <f>'PLANTILLA V6'!A294</f>
        <v>0</v>
      </c>
      <c r="B294" s="103">
        <f>'PLANTILLA V6'!B294</f>
        <v>0</v>
      </c>
      <c r="C294" s="104">
        <f>'PLANTILLA V6'!C294</f>
        <v>1</v>
      </c>
      <c r="D294" s="95" t="str">
        <f>'PLANTILLA V6'!D294</f>
        <v>pza</v>
      </c>
      <c r="E294" s="104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98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21.5" x14ac:dyDescent="0.9">
      <c r="A295" s="103">
        <f>'PLANTILLA V6'!A295</f>
        <v>0</v>
      </c>
      <c r="B295" s="103">
        <f>'PLANTILLA V6'!B295</f>
        <v>0</v>
      </c>
      <c r="C295" s="104">
        <f>'PLANTILLA V6'!C295</f>
        <v>1</v>
      </c>
      <c r="D295" s="95" t="str">
        <f>'PLANTILLA V6'!D295</f>
        <v>pza</v>
      </c>
      <c r="E295" s="104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98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21.5" x14ac:dyDescent="0.9">
      <c r="A296" s="103">
        <f>'PLANTILLA V6'!A296</f>
        <v>0</v>
      </c>
      <c r="B296" s="103">
        <f>'PLANTILLA V6'!B296</f>
        <v>0</v>
      </c>
      <c r="C296" s="104">
        <f>'PLANTILLA V6'!C296</f>
        <v>1</v>
      </c>
      <c r="D296" s="95" t="str">
        <f>'PLANTILLA V6'!D296</f>
        <v>pza</v>
      </c>
      <c r="E296" s="104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98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21.5" x14ac:dyDescent="0.9">
      <c r="A297" s="103">
        <f>'PLANTILLA V6'!A297</f>
        <v>0</v>
      </c>
      <c r="B297" s="103">
        <f>'PLANTILLA V6'!B297</f>
        <v>0</v>
      </c>
      <c r="C297" s="104">
        <f>'PLANTILLA V6'!C297</f>
        <v>1</v>
      </c>
      <c r="D297" s="95" t="str">
        <f>'PLANTILLA V6'!D297</f>
        <v>pza</v>
      </c>
      <c r="E297" s="104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98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21.5" x14ac:dyDescent="0.9">
      <c r="A298" s="103">
        <f>'PLANTILLA V6'!A298</f>
        <v>0</v>
      </c>
      <c r="B298" s="103">
        <f>'PLANTILLA V6'!B298</f>
        <v>0</v>
      </c>
      <c r="C298" s="104">
        <f>'PLANTILLA V6'!C298</f>
        <v>1</v>
      </c>
      <c r="D298" s="95" t="str">
        <f>'PLANTILLA V6'!D298</f>
        <v>pza</v>
      </c>
      <c r="E298" s="104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98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21.5" x14ac:dyDescent="0.9">
      <c r="A299" s="103">
        <f>'PLANTILLA V6'!A299</f>
        <v>0</v>
      </c>
      <c r="B299" s="103">
        <f>'PLANTILLA V6'!B299</f>
        <v>0</v>
      </c>
      <c r="C299" s="104">
        <f>'PLANTILLA V6'!C299</f>
        <v>1</v>
      </c>
      <c r="D299" s="95" t="str">
        <f>'PLANTILLA V6'!D299</f>
        <v>pza</v>
      </c>
      <c r="E299" s="104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98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21.5" x14ac:dyDescent="0.9">
      <c r="A300" s="103">
        <f>'PLANTILLA V6'!A300</f>
        <v>0</v>
      </c>
      <c r="B300" s="103">
        <f>'PLANTILLA V6'!B300</f>
        <v>0</v>
      </c>
      <c r="C300" s="104">
        <f>'PLANTILLA V6'!C300</f>
        <v>1</v>
      </c>
      <c r="D300" s="95" t="str">
        <f>'PLANTILLA V6'!D300</f>
        <v>pza</v>
      </c>
      <c r="E300" s="104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98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1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21.5" x14ac:dyDescent="0.9">
      <c r="A301" s="91">
        <f>'PLANTILLA V6'!A301</f>
        <v>0</v>
      </c>
      <c r="B301" s="91">
        <f>'PLANTILLA V6'!B301</f>
        <v>0</v>
      </c>
      <c r="C301" s="104">
        <f>'PLANTILLA V6'!C301</f>
        <v>1</v>
      </c>
      <c r="D301" s="95" t="str">
        <f>'PLANTILLA V6'!D301</f>
        <v>pza</v>
      </c>
      <c r="E301" s="104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98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1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21.5" x14ac:dyDescent="0.9">
      <c r="A302" s="95">
        <f>'PLANTILLA V6'!A302</f>
        <v>0</v>
      </c>
      <c r="B302" s="95">
        <f>'PLANTILLA V6'!B302</f>
        <v>0</v>
      </c>
      <c r="C302" s="104">
        <f>'PLANTILLA V6'!C302</f>
        <v>1</v>
      </c>
      <c r="D302" s="95" t="str">
        <f>'PLANTILLA V6'!D302</f>
        <v>pza</v>
      </c>
      <c r="E302" s="104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98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21.5" x14ac:dyDescent="0.9">
      <c r="A303" s="95">
        <f>'PLANTILLA V6'!A303</f>
        <v>0</v>
      </c>
      <c r="B303" s="95">
        <f>'PLANTILLA V6'!B303</f>
        <v>0</v>
      </c>
      <c r="C303" s="104">
        <f>'PLANTILLA V6'!C303</f>
        <v>1</v>
      </c>
      <c r="D303" s="95" t="str">
        <f>'PLANTILLA V6'!D303</f>
        <v>pza</v>
      </c>
      <c r="E303" s="104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98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21.5" x14ac:dyDescent="0.9">
      <c r="A304" s="95">
        <f>'PLANTILLA V6'!A304</f>
        <v>0</v>
      </c>
      <c r="B304" s="95">
        <f>'PLANTILLA V6'!B304</f>
        <v>0</v>
      </c>
      <c r="C304" s="104">
        <f>'PLANTILLA V6'!C304</f>
        <v>1</v>
      </c>
      <c r="D304" s="95" t="str">
        <f>'PLANTILLA V6'!D304</f>
        <v>pza</v>
      </c>
      <c r="E304" s="104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98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21.5" x14ac:dyDescent="0.9">
      <c r="A305" s="95">
        <f>'PLANTILLA V6'!A305</f>
        <v>0</v>
      </c>
      <c r="B305" s="95">
        <f>'PLANTILLA V6'!B305</f>
        <v>0</v>
      </c>
      <c r="C305" s="104">
        <f>'PLANTILLA V6'!C305</f>
        <v>1</v>
      </c>
      <c r="D305" s="95" t="str">
        <f>'PLANTILLA V6'!D305</f>
        <v>pza</v>
      </c>
      <c r="E305" s="104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98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21.5" x14ac:dyDescent="0.9">
      <c r="A306" s="95">
        <f>'PLANTILLA V6'!A306</f>
        <v>0</v>
      </c>
      <c r="B306" s="95">
        <f>'PLANTILLA V6'!B306</f>
        <v>0</v>
      </c>
      <c r="C306" s="104">
        <f>'PLANTILLA V6'!C306</f>
        <v>1</v>
      </c>
      <c r="D306" s="95" t="str">
        <f>'PLANTILLA V6'!D306</f>
        <v>pza</v>
      </c>
      <c r="E306" s="104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98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21.5" x14ac:dyDescent="0.9">
      <c r="A307" s="95">
        <f>'PLANTILLA V6'!A307</f>
        <v>0</v>
      </c>
      <c r="B307" s="95">
        <f>'PLANTILLA V6'!B307</f>
        <v>0</v>
      </c>
      <c r="C307" s="104">
        <f>'PLANTILLA V6'!C307</f>
        <v>1</v>
      </c>
      <c r="D307" s="95" t="str">
        <f>'PLANTILLA V6'!D307</f>
        <v>pza</v>
      </c>
      <c r="E307" s="104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98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21.5" x14ac:dyDescent="0.9">
      <c r="A308" s="95">
        <f>'PLANTILLA V6'!A308</f>
        <v>0</v>
      </c>
      <c r="B308" s="95">
        <f>'PLANTILLA V6'!B308</f>
        <v>0</v>
      </c>
      <c r="C308" s="104">
        <f>'PLANTILLA V6'!C308</f>
        <v>1</v>
      </c>
      <c r="D308" s="95" t="str">
        <f>'PLANTILLA V6'!D308</f>
        <v>pza</v>
      </c>
      <c r="E308" s="104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98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21.5" x14ac:dyDescent="0.9">
      <c r="A309" s="95">
        <f>'PLANTILLA V6'!A309</f>
        <v>0</v>
      </c>
      <c r="B309" s="95">
        <f>'PLANTILLA V6'!B309</f>
        <v>0</v>
      </c>
      <c r="C309" s="104">
        <f>'PLANTILLA V6'!C309</f>
        <v>1</v>
      </c>
      <c r="D309" s="95" t="str">
        <f>'PLANTILLA V6'!D309</f>
        <v>pza</v>
      </c>
      <c r="E309" s="104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98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21.5" x14ac:dyDescent="0.9">
      <c r="A310" s="103">
        <f>'PLANTILLA V6'!A310</f>
        <v>0</v>
      </c>
      <c r="B310" s="95">
        <f>'PLANTILLA V6'!B310</f>
        <v>0</v>
      </c>
      <c r="C310" s="104">
        <f>'PLANTILLA V6'!C310</f>
        <v>1</v>
      </c>
      <c r="D310" s="95" t="str">
        <f>'PLANTILLA V6'!D310</f>
        <v>pza</v>
      </c>
      <c r="E310" s="104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98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21.5" x14ac:dyDescent="0.9">
      <c r="A311" s="95">
        <f>'PLANTILLA V6'!A311</f>
        <v>0</v>
      </c>
      <c r="B311" s="95">
        <f>'PLANTILLA V6'!B311</f>
        <v>0</v>
      </c>
      <c r="C311" s="104">
        <f>'PLANTILLA V6'!C311</f>
        <v>1</v>
      </c>
      <c r="D311" s="95" t="str">
        <f>'PLANTILLA V6'!D311</f>
        <v>pza</v>
      </c>
      <c r="E311" s="104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98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21.5" x14ac:dyDescent="0.9">
      <c r="A312" s="95">
        <f>'PLANTILLA V6'!A312</f>
        <v>0</v>
      </c>
      <c r="B312" s="95">
        <f>'PLANTILLA V6'!B312</f>
        <v>0</v>
      </c>
      <c r="C312" s="104">
        <f>'PLANTILLA V6'!C312</f>
        <v>1</v>
      </c>
      <c r="D312" s="95" t="str">
        <f>'PLANTILLA V6'!D312</f>
        <v>pza</v>
      </c>
      <c r="E312" s="104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98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21.5" x14ac:dyDescent="0.9">
      <c r="A313" s="95">
        <f>'PLANTILLA V6'!A313</f>
        <v>0</v>
      </c>
      <c r="B313" s="95">
        <f>'PLANTILLA V6'!B313</f>
        <v>0</v>
      </c>
      <c r="C313" s="104">
        <f>'PLANTILLA V6'!C313</f>
        <v>1</v>
      </c>
      <c r="D313" s="95" t="str">
        <f>'PLANTILLA V6'!D313</f>
        <v>pza</v>
      </c>
      <c r="E313" s="104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98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21.5" x14ac:dyDescent="0.9">
      <c r="A314" s="95">
        <f>'PLANTILLA V6'!A314</f>
        <v>0</v>
      </c>
      <c r="B314" s="95">
        <f>'PLANTILLA V6'!B314</f>
        <v>0</v>
      </c>
      <c r="C314" s="104">
        <f>'PLANTILLA V6'!C314</f>
        <v>1</v>
      </c>
      <c r="D314" s="95" t="str">
        <f>'PLANTILLA V6'!D314</f>
        <v>pza</v>
      </c>
      <c r="E314" s="104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98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21.5" x14ac:dyDescent="0.9">
      <c r="A315" s="95">
        <f>'PLANTILLA V6'!A315</f>
        <v>0</v>
      </c>
      <c r="B315" s="95">
        <f>'PLANTILLA V6'!B315</f>
        <v>0</v>
      </c>
      <c r="C315" s="104">
        <f>'PLANTILLA V6'!C315</f>
        <v>1</v>
      </c>
      <c r="D315" s="95" t="str">
        <f>'PLANTILLA V6'!D315</f>
        <v>pza</v>
      </c>
      <c r="E315" s="104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98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21.5" x14ac:dyDescent="0.9">
      <c r="A316" s="95">
        <f>'PLANTILLA V6'!A316</f>
        <v>0</v>
      </c>
      <c r="B316" s="95">
        <f>'PLANTILLA V6'!B316</f>
        <v>0</v>
      </c>
      <c r="C316" s="104">
        <f>'PLANTILLA V6'!C316</f>
        <v>1</v>
      </c>
      <c r="D316" s="95" t="str">
        <f>'PLANTILLA V6'!D316</f>
        <v>pza</v>
      </c>
      <c r="E316" s="104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98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21.5" x14ac:dyDescent="0.9">
      <c r="A317" s="95">
        <f>'PLANTILLA V6'!A317</f>
        <v>0</v>
      </c>
      <c r="B317" s="95">
        <f>'PLANTILLA V6'!B317</f>
        <v>0</v>
      </c>
      <c r="C317" s="104">
        <f>'PLANTILLA V6'!C317</f>
        <v>1</v>
      </c>
      <c r="D317" s="95" t="str">
        <f>'PLANTILLA V6'!D317</f>
        <v>pza</v>
      </c>
      <c r="E317" s="104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98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21.5" x14ac:dyDescent="0.9">
      <c r="A318" s="95">
        <f>'PLANTILLA V6'!A318</f>
        <v>0</v>
      </c>
      <c r="B318" s="95">
        <f>'PLANTILLA V6'!B318</f>
        <v>0</v>
      </c>
      <c r="C318" s="104">
        <f>'PLANTILLA V6'!C318</f>
        <v>1</v>
      </c>
      <c r="D318" s="95" t="str">
        <f>'PLANTILLA V6'!D318</f>
        <v>pza</v>
      </c>
      <c r="E318" s="104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98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21.5" x14ac:dyDescent="0.9">
      <c r="A319" s="95">
        <f>'PLANTILLA V6'!A319</f>
        <v>0</v>
      </c>
      <c r="B319" s="95">
        <f>'PLANTILLA V6'!B319</f>
        <v>0</v>
      </c>
      <c r="C319" s="104">
        <f>'PLANTILLA V6'!C319</f>
        <v>1</v>
      </c>
      <c r="D319" s="95" t="str">
        <f>'PLANTILLA V6'!D319</f>
        <v>pza</v>
      </c>
      <c r="E319" s="104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98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21.5" x14ac:dyDescent="0.9">
      <c r="A320" s="95">
        <f>'PLANTILLA V6'!A320</f>
        <v>0</v>
      </c>
      <c r="B320" s="95">
        <f>'PLANTILLA V6'!B320</f>
        <v>0</v>
      </c>
      <c r="C320" s="104">
        <f>'PLANTILLA V6'!C320</f>
        <v>1</v>
      </c>
      <c r="D320" s="95" t="str">
        <f>'PLANTILLA V6'!D320</f>
        <v>pza</v>
      </c>
      <c r="E320" s="104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98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21.5" x14ac:dyDescent="0.9">
      <c r="A321" s="95">
        <f>'PLANTILLA V6'!A321</f>
        <v>0</v>
      </c>
      <c r="B321" s="95">
        <f>'PLANTILLA V6'!B321</f>
        <v>0</v>
      </c>
      <c r="C321" s="104">
        <f>'PLANTILLA V6'!C321</f>
        <v>1</v>
      </c>
      <c r="D321" s="95" t="str">
        <f>'PLANTILLA V6'!D321</f>
        <v>pza</v>
      </c>
      <c r="E321" s="104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98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21.5" x14ac:dyDescent="0.9">
      <c r="A322" s="95">
        <f>'PLANTILLA V6'!A322</f>
        <v>0</v>
      </c>
      <c r="B322" s="95">
        <f>'PLANTILLA V6'!B322</f>
        <v>0</v>
      </c>
      <c r="C322" s="104">
        <f>'PLANTILLA V6'!C322</f>
        <v>1</v>
      </c>
      <c r="D322" s="95" t="str">
        <f>'PLANTILLA V6'!D322</f>
        <v>pza</v>
      </c>
      <c r="E322" s="104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98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21.5" x14ac:dyDescent="0.9">
      <c r="A323" s="95">
        <f>'PLANTILLA V6'!A323</f>
        <v>0</v>
      </c>
      <c r="B323" s="95">
        <f>'PLANTILLA V6'!B323</f>
        <v>0</v>
      </c>
      <c r="C323" s="104">
        <f>'PLANTILLA V6'!C323</f>
        <v>1</v>
      </c>
      <c r="D323" s="95" t="str">
        <f>'PLANTILLA V6'!D323</f>
        <v>pza</v>
      </c>
      <c r="E323" s="104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98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21.5" x14ac:dyDescent="0.9">
      <c r="A324" s="95">
        <f>'PLANTILLA V6'!A324</f>
        <v>0</v>
      </c>
      <c r="B324" s="95">
        <f>'PLANTILLA V6'!B324</f>
        <v>0</v>
      </c>
      <c r="C324" s="104">
        <f>'PLANTILLA V6'!C324</f>
        <v>1</v>
      </c>
      <c r="D324" s="95" t="str">
        <f>'PLANTILLA V6'!D324</f>
        <v>pza</v>
      </c>
      <c r="E324" s="104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98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21.5" x14ac:dyDescent="0.9">
      <c r="A325" s="95">
        <f>'PLANTILLA V6'!A325</f>
        <v>0</v>
      </c>
      <c r="B325" s="95">
        <f>'PLANTILLA V6'!B325</f>
        <v>0</v>
      </c>
      <c r="C325" s="104">
        <f>'PLANTILLA V6'!C325</f>
        <v>1</v>
      </c>
      <c r="D325" s="95" t="str">
        <f>'PLANTILLA V6'!D325</f>
        <v>pza</v>
      </c>
      <c r="E325" s="104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98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21.5" x14ac:dyDescent="0.9">
      <c r="A326" s="95">
        <f>'PLANTILLA V6'!A326</f>
        <v>0</v>
      </c>
      <c r="B326" s="95">
        <f>'PLANTILLA V6'!B326</f>
        <v>0</v>
      </c>
      <c r="C326" s="104">
        <f>'PLANTILLA V6'!C326</f>
        <v>1</v>
      </c>
      <c r="D326" s="95" t="str">
        <f>'PLANTILLA V6'!D326</f>
        <v>pza</v>
      </c>
      <c r="E326" s="104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98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21.5" x14ac:dyDescent="0.9">
      <c r="A327" s="95">
        <f>'PLANTILLA V6'!A327</f>
        <v>0</v>
      </c>
      <c r="B327" s="95">
        <f>'PLANTILLA V6'!B327</f>
        <v>0</v>
      </c>
      <c r="C327" s="104">
        <f>'PLANTILLA V6'!C327</f>
        <v>1</v>
      </c>
      <c r="D327" s="95" t="str">
        <f>'PLANTILLA V6'!D327</f>
        <v>pza</v>
      </c>
      <c r="E327" s="104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98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21.5" x14ac:dyDescent="0.9">
      <c r="A328" s="95">
        <f>'PLANTILLA V6'!A328</f>
        <v>0</v>
      </c>
      <c r="B328" s="95">
        <f>'PLANTILLA V6'!B328</f>
        <v>0</v>
      </c>
      <c r="C328" s="104">
        <f>'PLANTILLA V6'!C328</f>
        <v>1</v>
      </c>
      <c r="D328" s="95" t="str">
        <f>'PLANTILLA V6'!D328</f>
        <v>pza</v>
      </c>
      <c r="E328" s="104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98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21.5" x14ac:dyDescent="0.9">
      <c r="A329" s="95">
        <f>'PLANTILLA V6'!A329</f>
        <v>0</v>
      </c>
      <c r="B329" s="95">
        <f>'PLANTILLA V6'!B329</f>
        <v>0</v>
      </c>
      <c r="C329" s="104">
        <f>'PLANTILLA V6'!C329</f>
        <v>1</v>
      </c>
      <c r="D329" s="95" t="str">
        <f>'PLANTILLA V6'!D329</f>
        <v>pza</v>
      </c>
      <c r="E329" s="104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98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21.5" x14ac:dyDescent="0.9">
      <c r="A330" s="95">
        <f>'PLANTILLA V6'!A330</f>
        <v>0</v>
      </c>
      <c r="B330" s="95">
        <f>'PLANTILLA V6'!B330</f>
        <v>0</v>
      </c>
      <c r="C330" s="104">
        <f>'PLANTILLA V6'!C330</f>
        <v>1</v>
      </c>
      <c r="D330" s="95" t="str">
        <f>'PLANTILLA V6'!D330</f>
        <v>pza</v>
      </c>
      <c r="E330" s="104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98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21.5" x14ac:dyDescent="0.9">
      <c r="A331" s="95">
        <f>'PLANTILLA V6'!A331</f>
        <v>0</v>
      </c>
      <c r="B331" s="95">
        <f>'PLANTILLA V6'!B331</f>
        <v>0</v>
      </c>
      <c r="C331" s="104">
        <f>'PLANTILLA V6'!C331</f>
        <v>1</v>
      </c>
      <c r="D331" s="95" t="str">
        <f>'PLANTILLA V6'!D331</f>
        <v>pza</v>
      </c>
      <c r="E331" s="104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98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21.5" x14ac:dyDescent="0.9">
      <c r="A332" s="95">
        <f>'PLANTILLA V6'!A332</f>
        <v>0</v>
      </c>
      <c r="B332" s="95">
        <f>'PLANTILLA V6'!B332</f>
        <v>0</v>
      </c>
      <c r="C332" s="104">
        <f>'PLANTILLA V6'!C332</f>
        <v>1</v>
      </c>
      <c r="D332" s="95" t="str">
        <f>'PLANTILLA V6'!D332</f>
        <v>pza</v>
      </c>
      <c r="E332" s="104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98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21.5" x14ac:dyDescent="0.9">
      <c r="A333" s="95">
        <f>'PLANTILLA V6'!A333</f>
        <v>0</v>
      </c>
      <c r="B333" s="95">
        <f>'PLANTILLA V6'!B333</f>
        <v>0</v>
      </c>
      <c r="C333" s="104">
        <f>'PLANTILLA V6'!C333</f>
        <v>1</v>
      </c>
      <c r="D333" s="95" t="str">
        <f>'PLANTILLA V6'!D333</f>
        <v>pza</v>
      </c>
      <c r="E333" s="104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98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21.5" x14ac:dyDescent="0.9">
      <c r="A334" s="95">
        <f>'PLANTILLA V6'!A334</f>
        <v>0</v>
      </c>
      <c r="B334" s="95">
        <f>'PLANTILLA V6'!B334</f>
        <v>0</v>
      </c>
      <c r="C334" s="104">
        <f>'PLANTILLA V6'!C334</f>
        <v>1</v>
      </c>
      <c r="D334" s="95" t="str">
        <f>'PLANTILLA V6'!D334</f>
        <v>pza</v>
      </c>
      <c r="E334" s="104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98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21.5" x14ac:dyDescent="0.9">
      <c r="A335" s="95">
        <f>'PLANTILLA V6'!A335</f>
        <v>0</v>
      </c>
      <c r="B335" s="95">
        <f>'PLANTILLA V6'!B335</f>
        <v>0</v>
      </c>
      <c r="C335" s="104">
        <f>'PLANTILLA V6'!C335</f>
        <v>1</v>
      </c>
      <c r="D335" s="95" t="str">
        <f>'PLANTILLA V6'!D335</f>
        <v>pza</v>
      </c>
      <c r="E335" s="104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98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21.5" x14ac:dyDescent="0.9">
      <c r="A336" s="95">
        <f>'PLANTILLA V6'!A336</f>
        <v>0</v>
      </c>
      <c r="B336" s="95">
        <f>'PLANTILLA V6'!B336</f>
        <v>0</v>
      </c>
      <c r="C336" s="104">
        <f>'PLANTILLA V6'!C336</f>
        <v>1</v>
      </c>
      <c r="D336" s="95" t="str">
        <f>'PLANTILLA V6'!D336</f>
        <v>pza</v>
      </c>
      <c r="E336" s="104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98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21.5" x14ac:dyDescent="0.9">
      <c r="A337" s="95">
        <f>'PLANTILLA V6'!A337</f>
        <v>0</v>
      </c>
      <c r="B337" s="95">
        <f>'PLANTILLA V6'!B337</f>
        <v>0</v>
      </c>
      <c r="C337" s="104">
        <f>'PLANTILLA V6'!C337</f>
        <v>1</v>
      </c>
      <c r="D337" s="95" t="str">
        <f>'PLANTILLA V6'!D337</f>
        <v>pza</v>
      </c>
      <c r="E337" s="104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98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21.5" x14ac:dyDescent="0.9">
      <c r="A338" s="95">
        <f>'PLANTILLA V6'!A338</f>
        <v>0</v>
      </c>
      <c r="B338" s="95">
        <f>'PLANTILLA V6'!B338</f>
        <v>0</v>
      </c>
      <c r="C338" s="104">
        <f>'PLANTILLA V6'!C338</f>
        <v>1</v>
      </c>
      <c r="D338" s="95" t="str">
        <f>'PLANTILLA V6'!D338</f>
        <v>pza</v>
      </c>
      <c r="E338" s="104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98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21.5" x14ac:dyDescent="0.9">
      <c r="A339" s="95">
        <f>'PLANTILLA V6'!A339</f>
        <v>0</v>
      </c>
      <c r="B339" s="95">
        <f>'PLANTILLA V6'!B339</f>
        <v>0</v>
      </c>
      <c r="C339" s="95">
        <f>'PLANTILLA V6'!C339</f>
        <v>0</v>
      </c>
      <c r="D339" s="95">
        <f>'PLANTILLA V6'!D339</f>
        <v>0</v>
      </c>
      <c r="E339" s="104"/>
      <c r="F339" s="95"/>
      <c r="G339" s="95"/>
      <c r="H339" s="95"/>
      <c r="I339" s="95"/>
      <c r="J339" s="98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21.5" x14ac:dyDescent="0.9">
      <c r="A340" s="95">
        <f>'PLANTILLA V6'!A340</f>
        <v>0</v>
      </c>
      <c r="B340" s="95">
        <f>'PLANTILLA V6'!B340</f>
        <v>0</v>
      </c>
      <c r="C340" s="95">
        <f>'PLANTILLA V6'!C340</f>
        <v>0</v>
      </c>
      <c r="D340" s="95">
        <f>'PLANTILLA V6'!D340</f>
        <v>0</v>
      </c>
      <c r="E340" s="104"/>
      <c r="F340" s="95"/>
      <c r="G340" s="95"/>
      <c r="H340" s="95"/>
      <c r="I340" s="95"/>
      <c r="J340" s="98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21.5" x14ac:dyDescent="0.9">
      <c r="A341" s="95">
        <f>'PLANTILLA V6'!A341</f>
        <v>0</v>
      </c>
      <c r="B341" s="95">
        <f>'PLANTILLA V6'!B341</f>
        <v>0</v>
      </c>
      <c r="C341" s="95">
        <f>'PLANTILLA V6'!C341</f>
        <v>0</v>
      </c>
      <c r="D341" s="95">
        <f>'PLANTILLA V6'!D341</f>
        <v>0</v>
      </c>
      <c r="E341" s="104"/>
      <c r="F341" s="95"/>
      <c r="G341" s="95"/>
      <c r="H341" s="95"/>
      <c r="I341" s="95"/>
      <c r="J341" s="98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21.5" x14ac:dyDescent="0.9">
      <c r="A342" s="95">
        <f>'PLANTILLA V6'!A342</f>
        <v>0</v>
      </c>
      <c r="B342" s="95">
        <f>'PLANTILLA V6'!B342</f>
        <v>0</v>
      </c>
      <c r="C342" s="95">
        <f>'PLANTILLA V6'!C342</f>
        <v>0</v>
      </c>
      <c r="D342" s="95">
        <f>'PLANTILLA V6'!D342</f>
        <v>0</v>
      </c>
      <c r="E342" s="104"/>
      <c r="F342" s="95"/>
      <c r="G342" s="95"/>
      <c r="H342" s="95"/>
      <c r="I342" s="95"/>
      <c r="J342" s="98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21.5" x14ac:dyDescent="0.9">
      <c r="A343" s="95">
        <f>'PLANTILLA V6'!A343</f>
        <v>0</v>
      </c>
      <c r="B343" s="95">
        <f>'PLANTILLA V6'!B343</f>
        <v>0</v>
      </c>
      <c r="C343" s="95">
        <f>'PLANTILLA V6'!C343</f>
        <v>0</v>
      </c>
      <c r="D343" s="95">
        <f>'PLANTILLA V6'!D343</f>
        <v>0</v>
      </c>
      <c r="E343" s="104"/>
      <c r="F343" s="95"/>
      <c r="G343" s="95"/>
      <c r="H343" s="95"/>
      <c r="I343" s="95"/>
      <c r="J343" s="98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21.5" x14ac:dyDescent="0.9">
      <c r="A344" s="95">
        <f>'PLANTILLA V6'!A344</f>
        <v>0</v>
      </c>
      <c r="B344" s="95">
        <f>'PLANTILLA V6'!B344</f>
        <v>0</v>
      </c>
      <c r="C344" s="95">
        <f>'PLANTILLA V6'!C344</f>
        <v>0</v>
      </c>
      <c r="D344" s="95">
        <f>'PLANTILLA V6'!D344</f>
        <v>0</v>
      </c>
      <c r="E344" s="104"/>
      <c r="F344" s="95"/>
      <c r="G344" s="95"/>
      <c r="H344" s="95"/>
      <c r="I344" s="95"/>
      <c r="J344" s="98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21.5" x14ac:dyDescent="0.9">
      <c r="A345" s="95">
        <f>'PLANTILLA V6'!A345</f>
        <v>0</v>
      </c>
      <c r="B345" s="95">
        <f>'PLANTILLA V6'!B345</f>
        <v>0</v>
      </c>
      <c r="C345" s="95">
        <f>'PLANTILLA V6'!C345</f>
        <v>0</v>
      </c>
      <c r="D345" s="95">
        <f>'PLANTILLA V6'!D345</f>
        <v>0</v>
      </c>
      <c r="E345" s="104"/>
      <c r="F345" s="95"/>
      <c r="G345" s="95"/>
      <c r="H345" s="95"/>
      <c r="I345" s="95"/>
      <c r="J345" s="98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21.5" x14ac:dyDescent="0.9">
      <c r="A346" s="95">
        <f>'PLANTILLA V6'!A346</f>
        <v>0</v>
      </c>
      <c r="B346" s="95">
        <f>'PLANTILLA V6'!B346</f>
        <v>0</v>
      </c>
      <c r="C346" s="95">
        <f>'PLANTILLA V6'!C346</f>
        <v>0</v>
      </c>
      <c r="D346" s="95">
        <f>'PLANTILLA V6'!D346</f>
        <v>0</v>
      </c>
      <c r="E346" s="104"/>
      <c r="F346" s="95"/>
      <c r="G346" s="95"/>
      <c r="H346" s="95"/>
      <c r="I346" s="95"/>
      <c r="J346" s="98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21.5" x14ac:dyDescent="0.9">
      <c r="A347" s="95">
        <f>'PLANTILLA V6'!A347</f>
        <v>0</v>
      </c>
      <c r="B347" s="95">
        <f>'PLANTILLA V6'!B347</f>
        <v>0</v>
      </c>
      <c r="C347" s="95">
        <f>'PLANTILLA V6'!C347</f>
        <v>0</v>
      </c>
      <c r="D347" s="95">
        <f>'PLANTILLA V6'!D347</f>
        <v>0</v>
      </c>
      <c r="E347" s="104"/>
      <c r="F347" s="95"/>
      <c r="G347" s="95"/>
      <c r="H347" s="95"/>
      <c r="I347" s="95"/>
      <c r="J347" s="98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21.5" x14ac:dyDescent="0.9">
      <c r="A348" s="95">
        <f>'PLANTILLA V6'!A348</f>
        <v>0</v>
      </c>
      <c r="B348" s="95">
        <f>'PLANTILLA V6'!B348</f>
        <v>0</v>
      </c>
      <c r="C348" s="95">
        <f>'PLANTILLA V6'!C348</f>
        <v>0</v>
      </c>
      <c r="D348" s="95">
        <f>'PLANTILLA V6'!D348</f>
        <v>0</v>
      </c>
      <c r="E348" s="104"/>
      <c r="F348" s="95"/>
      <c r="G348" s="95"/>
      <c r="H348" s="95"/>
      <c r="I348" s="95"/>
      <c r="J348" s="98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21.5" x14ac:dyDescent="0.9">
      <c r="A349" s="95">
        <f>'PLANTILLA V6'!A349</f>
        <v>0</v>
      </c>
      <c r="B349" s="95">
        <f>'PLANTILLA V6'!B349</f>
        <v>0</v>
      </c>
      <c r="C349" s="95">
        <f>'PLANTILLA V6'!C349</f>
        <v>0</v>
      </c>
      <c r="D349" s="95">
        <f>'PLANTILLA V6'!D349</f>
        <v>0</v>
      </c>
      <c r="E349" s="104"/>
      <c r="F349" s="95"/>
      <c r="G349" s="95"/>
      <c r="H349" s="95"/>
      <c r="I349" s="95"/>
      <c r="J349" s="98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21.5" x14ac:dyDescent="0.9">
      <c r="A350" s="95">
        <f>'PLANTILLA V6'!A350</f>
        <v>0</v>
      </c>
      <c r="B350" s="95">
        <f>'PLANTILLA V6'!B350</f>
        <v>0</v>
      </c>
      <c r="C350" s="95">
        <f>'PLANTILLA V6'!C350</f>
        <v>0</v>
      </c>
      <c r="D350" s="95">
        <f>'PLANTILLA V6'!D350</f>
        <v>0</v>
      </c>
      <c r="E350" s="104"/>
      <c r="F350" s="95"/>
      <c r="G350" s="95"/>
      <c r="H350" s="95"/>
      <c r="I350" s="95"/>
      <c r="J350" s="98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350"/>
  <sheetViews>
    <sheetView workbookViewId="0">
      <pane xSplit="2" ySplit="7" topLeftCell="H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453125" customWidth="1"/>
    <col min="7" max="7" width="10.90625" customWidth="1"/>
    <col min="8" max="8" width="14.36328125" customWidth="1"/>
    <col min="9" max="9" width="10.453125" customWidth="1"/>
    <col min="10" max="10" width="10.0898437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51">
        <f>'PLANTILLA V6'!B1</f>
        <v>0</v>
      </c>
      <c r="C1" s="85" t="str">
        <f>'PLANTILLA V6'!C1</f>
        <v>Tipo:</v>
      </c>
      <c r="D1" s="188" t="s">
        <v>40</v>
      </c>
      <c r="E1" s="189"/>
      <c r="F1" s="191" t="str">
        <f>'PLANTILLA V6'!F1</f>
        <v>Total de alumnos:</v>
      </c>
      <c r="G1" s="192"/>
      <c r="H1" s="192"/>
      <c r="I1" s="189"/>
      <c r="J1" s="90">
        <f>'2.SELECCIÓN'!K19</f>
        <v>50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>
        <f>'PLANTILLA V6'!B2</f>
        <v>0</v>
      </c>
      <c r="C2" s="85" t="str">
        <f>'PLANTILLA V6'!C2</f>
        <v>Especialidad:</v>
      </c>
      <c r="D2" s="188" t="str">
        <f>'PLANTILLA V6'!D2</f>
        <v>Maker</v>
      </c>
      <c r="E2" s="189"/>
      <c r="F2" s="191" t="s">
        <v>341</v>
      </c>
      <c r="G2" s="192"/>
      <c r="H2" s="192"/>
      <c r="I2" s="189"/>
      <c r="J2" s="86">
        <f>'2.SELECCIÓN'!J19</f>
        <v>20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">
        <v>344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9">
      <c r="A7" s="91">
        <f>'PLANTILLA V6'!A7</f>
        <v>0</v>
      </c>
      <c r="B7" s="91">
        <f>'PLANTILLA V6'!B7</f>
        <v>0</v>
      </c>
      <c r="C7" s="91">
        <f>'PLANTILLA V6'!C7</f>
        <v>0</v>
      </c>
      <c r="D7" s="91">
        <f>'PLANTILLA V6'!D7</f>
        <v>0</v>
      </c>
      <c r="E7" s="92">
        <f>'PLANTILLA V6'!E7</f>
        <v>0</v>
      </c>
      <c r="F7" s="93">
        <f>J1</f>
        <v>50</v>
      </c>
      <c r="G7" s="29">
        <f>F7/2</f>
        <v>25</v>
      </c>
      <c r="H7" s="29">
        <f>F7/4</f>
        <v>12.5</v>
      </c>
      <c r="I7" s="29">
        <f>F7/F7</f>
        <v>1</v>
      </c>
      <c r="J7" s="94">
        <f>J2/4</f>
        <v>5</v>
      </c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21.5" x14ac:dyDescent="0.9">
      <c r="A8" s="91">
        <f>'PLANTILLA V6'!A8</f>
        <v>0</v>
      </c>
      <c r="B8" s="91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98" cm="1">
        <f t="array" ref="J8">_xlfn.IFS(LEN(A8)&gt;2,A9,SUM(E8:I8)=0,0,F8,$F$7*F8*E8,G8,$G$7*G8*E8,AND(H8,A8="Co"),$H$7*H8*E8,AND(H8,A8="Re"),$H$7*H8*E8,H8,$J$7*H8*E8,I8,$I$7*I8*E8)</f>
        <v>0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21.5" x14ac:dyDescent="0.9">
      <c r="A9" s="99" t="str">
        <f>'PLANTILLA V6'!A9</f>
        <v>Tecnología educativa</v>
      </c>
      <c r="B9" s="99">
        <f>'PLANTILLA V6'!B9</f>
        <v>0</v>
      </c>
      <c r="C9" s="100">
        <f>'PLANTILLA V6'!C9</f>
        <v>1</v>
      </c>
      <c r="D9" s="101" t="str">
        <f>'PLANTILLA V6'!D9</f>
        <v>pza</v>
      </c>
      <c r="E9" s="100"/>
      <c r="F9" s="101" t="b">
        <v>0</v>
      </c>
      <c r="G9" s="101" t="b">
        <v>0</v>
      </c>
      <c r="H9" s="101" t="b">
        <v>0</v>
      </c>
      <c r="I9" s="101" t="b">
        <v>0</v>
      </c>
      <c r="J9" s="102" t="str" cm="1">
        <f t="array" ref="J9">_xlfn.IFS(LEN(A9)&gt;2,A10,SUM(E9:I9)=0,0,F9,$F$7*F9*E9,G9,$G$7*G9*E9,AND(H9,A9="Co"),$H$7*H9*E9,AND(H9,A9="Re"),$H$7*H9*E9,H9,$J$7*H9*E9,I9,$I$7*I9*E9)</f>
        <v>Te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21.5" x14ac:dyDescent="0.9">
      <c r="A10" s="95" t="str">
        <f>'PLANTILLA V6'!A10</f>
        <v>Te</v>
      </c>
      <c r="B10" s="103" t="str">
        <f>'PLANTILLA V6'!B10</f>
        <v>Codey Rocky</v>
      </c>
      <c r="C10" s="104">
        <f>'PLANTILLA V6'!C10</f>
        <v>1</v>
      </c>
      <c r="D10" s="95" t="str">
        <f>'PLANTILLA V6'!D10</f>
        <v>pza</v>
      </c>
      <c r="E10" s="104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98" cm="1">
        <f t="array" ref="J10">_xlfn.IFS(LEN(A10)&gt;2,A11,SUM(E10:I10)=0,0,F10,$F$7*F10*E10,G10,$G$7*G10*E10,AND(H10,A10="Co"),$H$7*H10*E10,AND(H10,A10="Re"),$H$7*H10*E10,H10,$J$7*H10*E10,I10,$I$7*I10*E10)</f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21.5" x14ac:dyDescent="0.9">
      <c r="A11" s="95" t="str">
        <f>'PLANTILLA V6'!A11</f>
        <v>Te</v>
      </c>
      <c r="B11" s="103" t="str">
        <f>'PLANTILLA V6'!B11</f>
        <v xml:space="preserve">Lego Spike Prime </v>
      </c>
      <c r="C11" s="104">
        <f>'PLANTILLA V6'!C11</f>
        <v>1</v>
      </c>
      <c r="D11" s="95" t="str">
        <f>'PLANTILLA V6'!D11</f>
        <v>pza</v>
      </c>
      <c r="E11" s="104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98" cm="1">
        <f t="array" ref="J11">_xlfn.IFS(LEN(A11)&gt;2,A12,SUM(E11:I11)=0,0,F11,$F$7*F11*E11,G11,$G$7*G11*E11,AND(H11,A11="Co"),$H$7*H11*E11,AND(H11,A11="Re"),$H$7*H11*E11,H11,$J$7*H11*E11,I11,$I$7*I11*E11)</f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21.5" x14ac:dyDescent="0.9">
      <c r="A12" s="95" t="str">
        <f>'PLANTILLA V6'!A12</f>
        <v>Te</v>
      </c>
      <c r="B12" s="103" t="str">
        <f>'PLANTILLA V6'!B12</f>
        <v>Kit de Micro:bit V2</v>
      </c>
      <c r="C12" s="104">
        <f>'PLANTILLA V6'!C12</f>
        <v>1</v>
      </c>
      <c r="D12" s="95" t="str">
        <f>'PLANTILLA V6'!D12</f>
        <v>pza</v>
      </c>
      <c r="E12" s="104">
        <v>0</v>
      </c>
      <c r="F12" s="95" t="b">
        <v>0</v>
      </c>
      <c r="G12" s="95" t="b">
        <v>0</v>
      </c>
      <c r="H12" s="95" t="b">
        <v>1</v>
      </c>
      <c r="I12" s="95" t="b">
        <v>0</v>
      </c>
      <c r="J12" s="98" cm="1">
        <f t="array" ref="J12">_xlfn.IFS(LEN(A12)&gt;2,A13,SUM(E12:I12)=0,0,F12,$F$7*F12*E12,G12,$G$7*G12*E12,AND(H12,A12="Co"),$H$7*H12*E12,AND(H12,A12="Re"),$H$7*H12*E12,H12,$J$7*H12*E12,I12,$I$7*I12*E12)</f>
        <v>0</v>
      </c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21.5" x14ac:dyDescent="0.9">
      <c r="A13" s="95" t="str">
        <f>'PLANTILLA V6'!A13</f>
        <v>Te</v>
      </c>
      <c r="B13" s="103" t="str">
        <f>'PLANTILLA V6'!B13</f>
        <v>Micro:bit Retro Arcade**</v>
      </c>
      <c r="C13" s="104">
        <f>'PLANTILLA V6'!C13</f>
        <v>1</v>
      </c>
      <c r="D13" s="95" t="str">
        <f>'PLANTILLA V6'!D13</f>
        <v>pza</v>
      </c>
      <c r="E13" s="104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98" cm="1">
        <f t="array" ref="J13">_xlfn.IFS(LEN(A13)&gt;2,A14,SUM(E13:I13)=0,0,F13,$F$7*F13*E13,G13,$G$7*G13*E13,AND(H13,A13="Co"),$H$7*H13*E13,AND(H13,A13="Re"),$H$7*H13*E13,H13,$J$7*H13*E13,I13,$I$7*I13*E13)</f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21.5" x14ac:dyDescent="0.9">
      <c r="A14" s="95" t="str">
        <f>'PLANTILLA V6'!A14</f>
        <v>Te</v>
      </c>
      <c r="B14" s="103" t="str">
        <f>'PLANTILLA V6'!B14</f>
        <v>VEX IQ</v>
      </c>
      <c r="C14" s="104">
        <f>'PLANTILLA V6'!C14</f>
        <v>1</v>
      </c>
      <c r="D14" s="95" t="str">
        <f>'PLANTILLA V6'!D14</f>
        <v>pza</v>
      </c>
      <c r="E14" s="104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98" cm="1">
        <f t="array" ref="J14">_xlfn.IFS(LEN(A14)&gt;2,A15,SUM(E14:I14)=0,0,F14,$F$7*F14*E14,G14,$G$7*G14*E14,AND(H14,A14="Co"),$H$7*H14*E14,AND(H14,A14="Re"),$H$7*H14*E14,H14,$J$7*H14*E14,I14,$I$7*I14*E14)</f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21.5" x14ac:dyDescent="0.9">
      <c r="A15" s="95" t="str">
        <f>'PLANTILLA V6'!A15</f>
        <v>Te</v>
      </c>
      <c r="B15" s="103" t="str">
        <f>'PLANTILLA V6'!B15</f>
        <v>Arduino UNO</v>
      </c>
      <c r="C15" s="104">
        <f>'PLANTILLA V6'!C15</f>
        <v>1</v>
      </c>
      <c r="D15" s="95" t="str">
        <f>'PLANTILLA V6'!D15</f>
        <v>pza</v>
      </c>
      <c r="E15" s="104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98" cm="1">
        <f t="array" ref="J15">_xlfn.IFS(LEN(A15)&gt;2,A16,SUM(E15:I15)=0,0,F15,$F$7*F15*E15,G15,$G$7*G15*E15,AND(H15,A15="Co"),$H$7*H15*E15,AND(H15,A15="Re"),$H$7*H15*E15,H15,$J$7*H15*E15,I15,$I$7*I15*E15)</f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21.5" x14ac:dyDescent="0.9">
      <c r="A16" s="103" t="str">
        <f>'PLANTILLA V6'!A16</f>
        <v>Te</v>
      </c>
      <c r="B16" s="103" t="str">
        <f>'PLANTILLA V6'!B16</f>
        <v>Impresora 3D</v>
      </c>
      <c r="C16" s="104">
        <f>'PLANTILLA V6'!C16</f>
        <v>1</v>
      </c>
      <c r="D16" s="95" t="str">
        <f>'PLANTILLA V6'!D16</f>
        <v>pza</v>
      </c>
      <c r="E16" s="104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98" cm="1">
        <f t="array" ref="J16">_xlfn.IFS(LEN(A16)&gt;2,A17,SUM(E16:I16)=0,0,F16,$F$7*F16*E16,G16,$G$7*G16*E16,AND(H16,A16="Co"),$H$7*H16*E16,AND(H16,A16="Re"),$H$7*H16*E16,H16,$J$7*H16*E16,I16,$I$7*I16*E16)</f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21.5" x14ac:dyDescent="0.9">
      <c r="A17" s="103" t="str">
        <f>'PLANTILLA V6'!A17</f>
        <v>Te</v>
      </c>
      <c r="B17" s="103" t="str">
        <f>'PLANTILLA V6'!B17</f>
        <v>Filamento PLA 1 kg diámetro 1.75 mm</v>
      </c>
      <c r="C17" s="104">
        <f>'PLANTILLA V6'!C17</f>
        <v>1</v>
      </c>
      <c r="D17" s="95" t="str">
        <f>'PLANTILLA V6'!D17</f>
        <v>rollo</v>
      </c>
      <c r="E17" s="104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98" cm="1">
        <f t="array" ref="J17">_xlfn.IFS(LEN(A17)&gt;2,A18,SUM(E17:I17)=0,0,F17,$F$7*F17*E17,G17,$G$7*G17*E17,AND(H17,A17="Co"),$H$7*H17*E17,AND(H17,A17="Re"),$H$7*H17*E17,H17,$J$7*H17*E17,I17,$I$7*I17*E17)</f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21.5" x14ac:dyDescent="0.9">
      <c r="A18" s="20" t="str">
        <f>'PLANTILLA V6'!A18</f>
        <v>Te</v>
      </c>
      <c r="B18" s="20">
        <f>'PLANTILLA V6'!B18</f>
        <v>0</v>
      </c>
      <c r="C18" s="104">
        <f>'PLANTILLA V6'!C18</f>
        <v>1</v>
      </c>
      <c r="D18" s="95" t="str">
        <f>'PLANTILLA V6'!D18</f>
        <v>pza</v>
      </c>
      <c r="E18" s="104">
        <v>0</v>
      </c>
      <c r="F18" s="95" t="b">
        <v>0</v>
      </c>
      <c r="G18" s="95" t="b">
        <v>0</v>
      </c>
      <c r="H18" s="95" t="b">
        <v>0</v>
      </c>
      <c r="I18" s="95" t="b">
        <v>0</v>
      </c>
      <c r="J18" s="98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0">
        <f>'PLANTILLA V6'!A19</f>
        <v>0</v>
      </c>
      <c r="B19" s="20">
        <f>'PLANTILLA V6'!B19</f>
        <v>0</v>
      </c>
      <c r="C19" s="104">
        <f>'PLANTILLA V6'!C19</f>
        <v>1</v>
      </c>
      <c r="D19" s="95" t="str">
        <f>'PLANTILLA V6'!D19</f>
        <v>pza</v>
      </c>
      <c r="E19" s="104">
        <v>0</v>
      </c>
      <c r="F19" s="95" t="b">
        <v>0</v>
      </c>
      <c r="G19" s="95" t="b">
        <v>0</v>
      </c>
      <c r="H19" s="95" t="b">
        <v>0</v>
      </c>
      <c r="I19" s="95" t="b">
        <v>0</v>
      </c>
      <c r="J19" s="98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0">
        <f>'PLANTILLA V6'!A20</f>
        <v>0</v>
      </c>
      <c r="B20" s="20">
        <f>'PLANTILLA V6'!B20</f>
        <v>0</v>
      </c>
      <c r="C20" s="104">
        <f>'PLANTILLA V6'!C20</f>
        <v>1</v>
      </c>
      <c r="D20" s="95" t="str">
        <f>'PLANTILLA V6'!D20</f>
        <v>pza</v>
      </c>
      <c r="E20" s="104">
        <v>0</v>
      </c>
      <c r="F20" s="95" t="b">
        <v>0</v>
      </c>
      <c r="G20" s="95" t="b">
        <v>0</v>
      </c>
      <c r="H20" s="95" t="b">
        <v>0</v>
      </c>
      <c r="I20" s="95" t="b">
        <v>0</v>
      </c>
      <c r="J20" s="98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0">
        <f>'PLANTILLA V6'!A21</f>
        <v>0</v>
      </c>
      <c r="B21" s="20">
        <f>'PLANTILLA V6'!B21</f>
        <v>0</v>
      </c>
      <c r="C21" s="104">
        <f>'PLANTILLA V6'!C21</f>
        <v>1</v>
      </c>
      <c r="D21" s="95" t="str">
        <f>'PLANTILLA V6'!D21</f>
        <v>pza</v>
      </c>
      <c r="E21" s="104">
        <v>0</v>
      </c>
      <c r="F21" s="95" t="b">
        <v>0</v>
      </c>
      <c r="G21" s="95" t="b">
        <v>0</v>
      </c>
      <c r="H21" s="95" t="b">
        <v>0</v>
      </c>
      <c r="I21" s="95" t="b">
        <v>0</v>
      </c>
      <c r="J21" s="98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0">
        <f>'PLANTILLA V6'!A22</f>
        <v>0</v>
      </c>
      <c r="B22" s="20">
        <f>'PLANTILLA V6'!B22</f>
        <v>0</v>
      </c>
      <c r="C22" s="104">
        <f>'PLANTILLA V6'!C22</f>
        <v>1</v>
      </c>
      <c r="D22" s="95" t="str">
        <f>'PLANTILLA V6'!D22</f>
        <v>pza</v>
      </c>
      <c r="E22" s="104">
        <v>0</v>
      </c>
      <c r="F22" s="95" t="b">
        <v>0</v>
      </c>
      <c r="G22" s="95" t="b">
        <v>0</v>
      </c>
      <c r="H22" s="95" t="b">
        <v>0</v>
      </c>
      <c r="I22" s="95" t="b">
        <v>0</v>
      </c>
      <c r="J22" s="98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0">
        <f>'PLANTILLA V6'!A23</f>
        <v>0</v>
      </c>
      <c r="B23" s="20">
        <f>'PLANTILLA V6'!B23</f>
        <v>0</v>
      </c>
      <c r="C23" s="104">
        <f>'PLANTILLA V6'!C23</f>
        <v>1</v>
      </c>
      <c r="D23" s="95" t="str">
        <f>'PLANTILLA V6'!D23</f>
        <v>pza</v>
      </c>
      <c r="E23" s="104">
        <v>0</v>
      </c>
      <c r="F23" s="95" t="b">
        <v>0</v>
      </c>
      <c r="G23" s="95" t="b">
        <v>0</v>
      </c>
      <c r="H23" s="95" t="b">
        <v>0</v>
      </c>
      <c r="I23" s="95" t="b">
        <v>0</v>
      </c>
      <c r="J23" s="98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0">
        <f>'PLANTILLA V6'!A24</f>
        <v>0</v>
      </c>
      <c r="B24" s="20">
        <f>'PLANTILLA V6'!B24</f>
        <v>0</v>
      </c>
      <c r="C24" s="104">
        <f>'PLANTILLA V6'!C24</f>
        <v>1</v>
      </c>
      <c r="D24" s="95" t="str">
        <f>'PLANTILLA V6'!D24</f>
        <v>pza</v>
      </c>
      <c r="E24" s="104">
        <v>0</v>
      </c>
      <c r="F24" s="95" t="b">
        <v>0</v>
      </c>
      <c r="G24" s="95" t="b">
        <v>0</v>
      </c>
      <c r="H24" s="95" t="b">
        <v>0</v>
      </c>
      <c r="I24" s="95" t="b">
        <v>0</v>
      </c>
      <c r="J24" s="98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0">
        <f>'PLANTILLA V6'!A25</f>
        <v>0</v>
      </c>
      <c r="B25" s="20">
        <f>'PLANTILLA V6'!B25</f>
        <v>0</v>
      </c>
      <c r="C25" s="104">
        <f>'PLANTILLA V6'!C25</f>
        <v>1</v>
      </c>
      <c r="D25" s="95" t="str">
        <f>'PLANTILLA V6'!D25</f>
        <v>pza</v>
      </c>
      <c r="E25" s="104">
        <v>0</v>
      </c>
      <c r="F25" s="95" t="b">
        <v>0</v>
      </c>
      <c r="G25" s="95" t="b">
        <v>0</v>
      </c>
      <c r="H25" s="95" t="b">
        <v>0</v>
      </c>
      <c r="I25" s="95" t="b">
        <v>0</v>
      </c>
      <c r="J25" s="98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0">
        <f>'PLANTILLA V6'!A26</f>
        <v>0</v>
      </c>
      <c r="B26" s="20">
        <f>'PLANTILLA V6'!B26</f>
        <v>0</v>
      </c>
      <c r="C26" s="104">
        <f>'PLANTILLA V6'!C26</f>
        <v>1</v>
      </c>
      <c r="D26" s="95" t="str">
        <f>'PLANTILLA V6'!D26</f>
        <v>pza</v>
      </c>
      <c r="E26" s="104">
        <v>0</v>
      </c>
      <c r="F26" s="95" t="b">
        <v>0</v>
      </c>
      <c r="G26" s="95" t="b">
        <v>0</v>
      </c>
      <c r="H26" s="95" t="b">
        <v>0</v>
      </c>
      <c r="I26" s="95" t="b">
        <v>0</v>
      </c>
      <c r="J26" s="98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0">
        <f>'PLANTILLA V6'!A27</f>
        <v>0</v>
      </c>
      <c r="B27" s="20">
        <f>'PLANTILLA V6'!B27</f>
        <v>0</v>
      </c>
      <c r="C27" s="104">
        <f>'PLANTILLA V6'!C27</f>
        <v>1</v>
      </c>
      <c r="D27" s="95" t="str">
        <f>'PLANTILLA V6'!D27</f>
        <v>pza</v>
      </c>
      <c r="E27" s="104">
        <v>0</v>
      </c>
      <c r="F27" s="95" t="b">
        <v>0</v>
      </c>
      <c r="G27" s="95" t="b">
        <v>0</v>
      </c>
      <c r="H27" s="95" t="b">
        <v>0</v>
      </c>
      <c r="I27" s="95" t="b">
        <v>0</v>
      </c>
      <c r="J27" s="98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0">
        <f>'PLANTILLA V6'!A28</f>
        <v>0</v>
      </c>
      <c r="B28" s="20">
        <f>'PLANTILLA V6'!B28</f>
        <v>0</v>
      </c>
      <c r="C28" s="104">
        <f>'PLANTILLA V6'!C28</f>
        <v>1</v>
      </c>
      <c r="D28" s="95" t="str">
        <f>'PLANTILLA V6'!D28</f>
        <v>pza</v>
      </c>
      <c r="E28" s="104">
        <v>0</v>
      </c>
      <c r="F28" s="95" t="b">
        <v>0</v>
      </c>
      <c r="G28" s="95" t="b">
        <v>0</v>
      </c>
      <c r="H28" s="95" t="b">
        <v>0</v>
      </c>
      <c r="I28" s="95" t="b">
        <v>0</v>
      </c>
      <c r="J28" s="98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0">
        <f>'PLANTILLA V6'!A29</f>
        <v>0</v>
      </c>
      <c r="B29" s="20">
        <f>'PLANTILLA V6'!B29</f>
        <v>0</v>
      </c>
      <c r="C29" s="104">
        <f>'PLANTILLA V6'!C29</f>
        <v>1</v>
      </c>
      <c r="D29" s="95" t="str">
        <f>'PLANTILLA V6'!D29</f>
        <v>pza</v>
      </c>
      <c r="E29" s="104">
        <v>0</v>
      </c>
      <c r="F29" s="95" t="b">
        <v>0</v>
      </c>
      <c r="G29" s="95" t="b">
        <v>0</v>
      </c>
      <c r="H29" s="95" t="b">
        <v>0</v>
      </c>
      <c r="I29" s="95" t="b">
        <v>0</v>
      </c>
      <c r="J29" s="98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0">
        <f>'PLANTILLA V6'!A30</f>
        <v>0</v>
      </c>
      <c r="B30" s="20">
        <f>'PLANTILLA V6'!B30</f>
        <v>0</v>
      </c>
      <c r="C30" s="104">
        <f>'PLANTILLA V6'!C30</f>
        <v>1</v>
      </c>
      <c r="D30" s="95" t="str">
        <f>'PLANTILLA V6'!D30</f>
        <v>pza</v>
      </c>
      <c r="E30" s="104">
        <v>0</v>
      </c>
      <c r="F30" s="95" t="b">
        <v>0</v>
      </c>
      <c r="G30" s="95" t="b">
        <v>0</v>
      </c>
      <c r="H30" s="95" t="b">
        <v>0</v>
      </c>
      <c r="I30" s="95" t="b">
        <v>0</v>
      </c>
      <c r="J30" s="98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0">
        <f>'PLANTILLA V6'!A31</f>
        <v>0</v>
      </c>
      <c r="B31" s="20">
        <f>'PLANTILLA V6'!B31</f>
        <v>0</v>
      </c>
      <c r="C31" s="104">
        <f>'PLANTILLA V6'!C31</f>
        <v>1</v>
      </c>
      <c r="D31" s="95" t="str">
        <f>'PLANTILLA V6'!D31</f>
        <v>pza</v>
      </c>
      <c r="E31" s="104">
        <v>0</v>
      </c>
      <c r="F31" s="95" t="b">
        <v>0</v>
      </c>
      <c r="G31" s="95" t="b">
        <v>0</v>
      </c>
      <c r="H31" s="95" t="b">
        <v>0</v>
      </c>
      <c r="I31" s="95" t="b">
        <v>0</v>
      </c>
      <c r="J31" s="98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0">
        <f>'PLANTILLA V6'!A32</f>
        <v>0</v>
      </c>
      <c r="B32" s="20">
        <f>'PLANTILLA V6'!B32</f>
        <v>0</v>
      </c>
      <c r="C32" s="104">
        <f>'PLANTILLA V6'!C32</f>
        <v>1</v>
      </c>
      <c r="D32" s="95" t="str">
        <f>'PLANTILLA V6'!D32</f>
        <v>pza</v>
      </c>
      <c r="E32" s="104">
        <v>0</v>
      </c>
      <c r="F32" s="95" t="b">
        <v>0</v>
      </c>
      <c r="G32" s="95" t="b">
        <v>0</v>
      </c>
      <c r="H32" s="95" t="b">
        <v>0</v>
      </c>
      <c r="I32" s="95" t="b">
        <v>0</v>
      </c>
      <c r="J32" s="98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99" t="str">
        <f>'PLANTILLA V6'!A33</f>
        <v>Maquinaria</v>
      </c>
      <c r="B33" s="20">
        <f>'PLANTILLA V6'!B33</f>
        <v>0</v>
      </c>
      <c r="C33" s="104">
        <f>'PLANTILLA V6'!C33</f>
        <v>0</v>
      </c>
      <c r="D33" s="95">
        <f>'PLANTILLA V6'!D33</f>
        <v>0</v>
      </c>
      <c r="E33" s="104">
        <v>0</v>
      </c>
      <c r="F33" s="95" t="b">
        <v>0</v>
      </c>
      <c r="G33" s="95" t="b">
        <v>0</v>
      </c>
      <c r="H33" s="95" t="b">
        <v>0</v>
      </c>
      <c r="I33" s="95" t="b">
        <v>0</v>
      </c>
      <c r="J33" s="102" t="str" cm="1">
        <f t="array" ref="J33">_xlfn.IFS(LEN(A33)&gt;2,A34,SUM(E33:I33)=0,0,F33,$F$7*F33*E33,G33,$G$7*G33*E33,AND(H33,A33="Co"),$H$7*H33*E33,AND(H33,A33="Re"),$H$7*H33*E33,H33,$J$7*H33*E33,I33,$I$7*I33*E33)</f>
        <v>Ma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21.5" x14ac:dyDescent="0.9">
      <c r="A34" s="103" t="str">
        <f>'PLANTILLA V6'!A34</f>
        <v>Ma</v>
      </c>
      <c r="B34" s="103" t="str">
        <f>'PLANTILLA V6'!B34</f>
        <v>Sierra Moto-Saw</v>
      </c>
      <c r="C34" s="104">
        <f>'PLANTILLA V6'!C34</f>
        <v>1</v>
      </c>
      <c r="D34" s="95" t="str">
        <f>'PLANTILLA V6'!D34</f>
        <v>pza</v>
      </c>
      <c r="E34" s="104">
        <v>0</v>
      </c>
      <c r="F34" s="95" t="b">
        <v>0</v>
      </c>
      <c r="G34" s="95" t="b">
        <v>0</v>
      </c>
      <c r="H34" s="95" t="b">
        <v>0</v>
      </c>
      <c r="I34" s="95" t="b">
        <v>1</v>
      </c>
      <c r="J34" s="98" cm="1">
        <f t="array" ref="J34">_xlfn.IFS(LEN(A34)&gt;2,A35,SUM(E34:I34)=0,0,F34,$F$7*F34*E34,G34,$G$7*G34*E34,AND(H34,A34="Co"),$H$7*H34*E34,AND(H34,A34="Re"),$H$7*H34*E34,H34,$J$7*H34*E34,I34,$I$7*I34*E34)</f>
        <v>0</v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21.5" x14ac:dyDescent="0.9">
      <c r="A35" s="103" t="str">
        <f>'PLANTILLA V6'!A35</f>
        <v>Ma</v>
      </c>
      <c r="B35" s="103" t="str">
        <f>'PLANTILLA V6'!B35</f>
        <v>Taladro inalámbrico</v>
      </c>
      <c r="C35" s="104">
        <f>'PLANTILLA V6'!C35</f>
        <v>1</v>
      </c>
      <c r="D35" s="95" t="str">
        <f>'PLANTILLA V6'!D35</f>
        <v>pza</v>
      </c>
      <c r="E35" s="104">
        <v>0</v>
      </c>
      <c r="F35" s="95" t="b">
        <v>0</v>
      </c>
      <c r="G35" s="95" t="b">
        <v>0</v>
      </c>
      <c r="H35" s="95" t="b">
        <v>0</v>
      </c>
      <c r="I35" s="95" t="b">
        <v>1</v>
      </c>
      <c r="J35" s="98" cm="1">
        <f t="array" ref="J35">_xlfn.IFS(LEN(A35)&gt;2,A36,SUM(E35:I35)=0,0,F35,$F$7*F35*E35,G35,$G$7*G35*E35,AND(H35,A35="Co"),$H$7*H35*E35,AND(H35,A35="Re"),$H$7*H35*E35,H35,$J$7*H35*E35,I35,$I$7*I35*E35)</f>
        <v>0</v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21.5" x14ac:dyDescent="0.9">
      <c r="A36" s="103" t="str">
        <f>'PLANTILLA V6'!A36</f>
        <v>Ma</v>
      </c>
      <c r="B36" s="103" t="str">
        <f>'PLANTILLA V6'!B36</f>
        <v>Base para taladro</v>
      </c>
      <c r="C36" s="104">
        <f>'PLANTILLA V6'!C36</f>
        <v>1</v>
      </c>
      <c r="D36" s="95" t="str">
        <f>'PLANTILLA V6'!D36</f>
        <v>pza</v>
      </c>
      <c r="E36" s="104">
        <v>0</v>
      </c>
      <c r="F36" s="95" t="b">
        <v>0</v>
      </c>
      <c r="G36" s="95" t="b">
        <v>0</v>
      </c>
      <c r="H36" s="95" t="b">
        <v>0</v>
      </c>
      <c r="I36" s="95" t="b">
        <v>1</v>
      </c>
      <c r="J36" s="98" cm="1">
        <f t="array" ref="J36">_xlfn.IFS(LEN(A36)&gt;2,A37,SUM(E36:I36)=0,0,F36,$F$7*F36*E36,G36,$G$7*G36*E36,AND(H36,A36="Co"),$H$7*H36*E36,AND(H36,A36="Re"),$H$7*H36*E36,H36,$J$7*H36*E36,I36,$I$7*I36*E36)</f>
        <v>0</v>
      </c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21.5" x14ac:dyDescent="0.9">
      <c r="A37" s="103" t="str">
        <f>'PLANTILLA V6'!A37</f>
        <v>Ma</v>
      </c>
      <c r="B37" s="103" t="str">
        <f>'PLANTILLA V6'!B37</f>
        <v>Prensas de ajuste rápido de 6"</v>
      </c>
      <c r="C37" s="104">
        <f>'PLANTILLA V6'!C37</f>
        <v>4</v>
      </c>
      <c r="D37" s="95" t="str">
        <f>'PLANTILLA V6'!D37</f>
        <v>pza</v>
      </c>
      <c r="E37" s="104">
        <v>0</v>
      </c>
      <c r="F37" s="95" t="b">
        <v>0</v>
      </c>
      <c r="G37" s="95" t="b">
        <v>0</v>
      </c>
      <c r="H37" s="95" t="b">
        <v>0</v>
      </c>
      <c r="I37" s="95" t="b">
        <v>1</v>
      </c>
      <c r="J37" s="98" cm="1">
        <f t="array" ref="J37">_xlfn.IFS(LEN(A37)&gt;2,A38,SUM(E37:I37)=0,0,F37,$F$7*F37*E37,G37,$G$7*G37*E37,AND(H37,A37="Co"),$H$7*H37*E37,AND(H37,A37="Re"),$H$7*H37*E37,H37,$J$7*H37*E37,I37,$I$7*I37*E37)</f>
        <v>0</v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21.5" x14ac:dyDescent="0.9">
      <c r="A38" s="103" t="str">
        <f>'PLANTILLA V6'!A38</f>
        <v>Ma</v>
      </c>
      <c r="B38" s="103" t="str">
        <f>'PLANTILLA V6'!B38</f>
        <v>Juego de 13 brocas de alta velocidad para madera (medidas: 1/16”, 5/64", 3/32", 7/64", 1/8", 9/64", 5/32", 11/64", 3/16", 13/64", 7/32", 1/4" y 5/16”)</v>
      </c>
      <c r="C38" s="104">
        <f>'PLANTILLA V6'!C38</f>
        <v>1</v>
      </c>
      <c r="D38" s="95" t="str">
        <f>'PLANTILLA V6'!D38</f>
        <v>pza</v>
      </c>
      <c r="E38" s="104">
        <v>0</v>
      </c>
      <c r="F38" s="95" t="b">
        <v>0</v>
      </c>
      <c r="G38" s="95" t="b">
        <v>0</v>
      </c>
      <c r="H38" s="95" t="b">
        <v>0</v>
      </c>
      <c r="I38" s="95" t="b">
        <v>1</v>
      </c>
      <c r="J38" s="98" cm="1">
        <f t="array" ref="J38">_xlfn.IFS(LEN(A38)&gt;2,A39,SUM(E38:I38)=0,0,F38,$F$7*F38*E38,G38,$G$7*G38*E38,AND(H38,A38="Co"),$H$7*H38*E38,AND(H38,A38="Re"),$H$7*H38*E38,H38,$J$7*H38*E38,I38,$I$7*I38*E38)</f>
        <v>0</v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21.5" x14ac:dyDescent="0.9">
      <c r="A39" s="103">
        <f>'PLANTILLA V6'!A39</f>
        <v>0</v>
      </c>
      <c r="B39" s="103">
        <f>'PLANTILLA V6'!B39</f>
        <v>0</v>
      </c>
      <c r="C39" s="104">
        <f>'PLANTILLA V6'!C39</f>
        <v>1</v>
      </c>
      <c r="D39" s="95" t="str">
        <f>'PLANTILLA V6'!D39</f>
        <v>pza</v>
      </c>
      <c r="E39" s="104">
        <v>0</v>
      </c>
      <c r="F39" s="95" t="b">
        <v>0</v>
      </c>
      <c r="G39" s="95" t="b">
        <v>0</v>
      </c>
      <c r="H39" s="95" t="b">
        <v>0</v>
      </c>
      <c r="I39" s="95" t="b">
        <v>0</v>
      </c>
      <c r="J39" s="98" cm="1">
        <f t="array" ref="J39">_xlfn.IFS(LEN(A39)&gt;2,A40,SUM(E39:I39)=0,0,F39,$F$7*F39*E39,G39,$G$7*G39*E39,AND(H39,A39="Co"),$H$7*H39*E39,AND(H39,A39="Re"),$H$7*H39*E39,H39,$J$7*H39*E39,I39,$I$7*I39*E39)</f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21.5" x14ac:dyDescent="0.9">
      <c r="A40" s="103">
        <f>'PLANTILLA V6'!A40</f>
        <v>0</v>
      </c>
      <c r="B40" s="103">
        <f>'PLANTILLA V6'!B40</f>
        <v>0</v>
      </c>
      <c r="C40" s="104">
        <f>'PLANTILLA V6'!C40</f>
        <v>1</v>
      </c>
      <c r="D40" s="95" t="str">
        <f>'PLANTILLA V6'!D40</f>
        <v>pza</v>
      </c>
      <c r="E40" s="104">
        <v>0</v>
      </c>
      <c r="F40" s="95" t="b">
        <v>0</v>
      </c>
      <c r="G40" s="95" t="b">
        <v>0</v>
      </c>
      <c r="H40" s="95" t="b">
        <v>0</v>
      </c>
      <c r="I40" s="95" t="b">
        <v>0</v>
      </c>
      <c r="J40" s="98" cm="1">
        <f t="array" ref="J40">_xlfn.IFS(LEN(A40)&gt;2,A41,SUM(E40:I40)=0,0,F40,$F$7*F40*E40,G40,$G$7*G40*E40,AND(H40,A40="Co"),$H$7*H40*E40,AND(H40,A40="Re"),$H$7*H40*E40,H40,$J$7*H40*E40,I40,$I$7*I40*E40)</f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21.5" x14ac:dyDescent="0.9">
      <c r="A41" s="103">
        <f>'PLANTILLA V6'!A41</f>
        <v>0</v>
      </c>
      <c r="B41" s="103">
        <f>'PLANTILLA V6'!B41</f>
        <v>0</v>
      </c>
      <c r="C41" s="104">
        <f>'PLANTILLA V6'!C41</f>
        <v>1</v>
      </c>
      <c r="D41" s="95" t="str">
        <f>'PLANTILLA V6'!D41</f>
        <v>pza</v>
      </c>
      <c r="E41" s="104">
        <v>0</v>
      </c>
      <c r="F41" s="95" t="b">
        <v>0</v>
      </c>
      <c r="G41" s="95" t="b">
        <v>0</v>
      </c>
      <c r="H41" s="95" t="b">
        <v>0</v>
      </c>
      <c r="I41" s="95" t="b">
        <v>0</v>
      </c>
      <c r="J41" s="98" cm="1">
        <f t="array" ref="J41">_xlfn.IFS(LEN(A41)&gt;2,A42,SUM(E41:I41)=0,0,F41,$F$7*F41*E41,G41,$G$7*G41*E41,AND(H41,A41="Co"),$H$7*H41*E41,AND(H41,A41="Re"),$H$7*H41*E41,H41,$J$7*H41*E41,I41,$I$7*I41*E41)</f>
        <v>0</v>
      </c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21.5" x14ac:dyDescent="0.9">
      <c r="A42" s="103">
        <f>'PLANTILLA V6'!A42</f>
        <v>0</v>
      </c>
      <c r="B42" s="103">
        <f>'PLANTILLA V6'!B42</f>
        <v>0</v>
      </c>
      <c r="C42" s="104">
        <f>'PLANTILLA V6'!C42</f>
        <v>1</v>
      </c>
      <c r="D42" s="95" t="str">
        <f>'PLANTILLA V6'!D42</f>
        <v>pza</v>
      </c>
      <c r="E42" s="104">
        <v>0</v>
      </c>
      <c r="F42" s="95" t="b">
        <v>0</v>
      </c>
      <c r="G42" s="95" t="b">
        <v>0</v>
      </c>
      <c r="H42" s="95" t="b">
        <v>0</v>
      </c>
      <c r="I42" s="95" t="b">
        <v>0</v>
      </c>
      <c r="J42" s="98" cm="1">
        <f t="array" ref="J42">_xlfn.IFS(LEN(A42)&gt;2,A43,SUM(E42:I42)=0,0,F42,$F$7*F42*E42,G42,$G$7*G42*E42,AND(H42,A42="Co"),$H$7*H42*E42,AND(H42,A42="Re"),$H$7*H42*E42,H42,$J$7*H42*E42,I42,$I$7*I42*E42)</f>
        <v>0</v>
      </c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21.5" x14ac:dyDescent="0.9">
      <c r="A43" s="103">
        <f>'PLANTILLA V6'!A43</f>
        <v>0</v>
      </c>
      <c r="B43" s="103">
        <f>'PLANTILLA V6'!B43</f>
        <v>0</v>
      </c>
      <c r="C43" s="104">
        <f>'PLANTILLA V6'!C43</f>
        <v>1</v>
      </c>
      <c r="D43" s="95" t="str">
        <f>'PLANTILLA V6'!D43</f>
        <v>pza</v>
      </c>
      <c r="E43" s="104">
        <v>0</v>
      </c>
      <c r="F43" s="95" t="b">
        <v>0</v>
      </c>
      <c r="G43" s="95" t="b">
        <v>0</v>
      </c>
      <c r="H43" s="95" t="b">
        <v>0</v>
      </c>
      <c r="I43" s="95" t="b">
        <v>0</v>
      </c>
      <c r="J43" s="98" cm="1">
        <f t="array" ref="J43">_xlfn.IFS(LEN(A43)&gt;2,A44,SUM(E43:I43)=0,0,F43,$F$7*F43*E43,G43,$G$7*G43*E43,AND(H43,A43="Co"),$H$7*H43*E43,AND(H43,A43="Re"),$H$7*H43*E43,H43,$J$7*H43*E43,I43,$I$7*I43*E43)</f>
        <v>0</v>
      </c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21.5" x14ac:dyDescent="0.9">
      <c r="A44" s="103">
        <f>'PLANTILLA V6'!A44</f>
        <v>0</v>
      </c>
      <c r="B44" s="103">
        <f>'PLANTILLA V6'!B44</f>
        <v>0</v>
      </c>
      <c r="C44" s="104">
        <f>'PLANTILLA V6'!C44</f>
        <v>1</v>
      </c>
      <c r="D44" s="95" t="str">
        <f>'PLANTILLA V6'!D44</f>
        <v>pza</v>
      </c>
      <c r="E44" s="104">
        <v>0</v>
      </c>
      <c r="F44" s="95" t="b">
        <v>0</v>
      </c>
      <c r="G44" s="95" t="b">
        <v>0</v>
      </c>
      <c r="H44" s="95" t="b">
        <v>0</v>
      </c>
      <c r="I44" s="95" t="b">
        <v>0</v>
      </c>
      <c r="J44" s="98" cm="1">
        <f t="array" ref="J44">_xlfn.IFS(LEN(A44)&gt;2,A45,SUM(E44:I44)=0,0,F44,$F$7*F44*E44,G44,$G$7*G44*E44,AND(H44,A44="Co"),$H$7*H44*E44,AND(H44,A44="Re"),$H$7*H44*E44,H44,$J$7*H44*E44,I44,$I$7*I44*E44)</f>
        <v>0</v>
      </c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21.5" x14ac:dyDescent="0.9">
      <c r="A45" s="103">
        <f>'PLANTILLA V6'!A45</f>
        <v>0</v>
      </c>
      <c r="B45" s="103">
        <f>'PLANTILLA V6'!B45</f>
        <v>0</v>
      </c>
      <c r="C45" s="104">
        <f>'PLANTILLA V6'!C45</f>
        <v>1</v>
      </c>
      <c r="D45" s="95" t="str">
        <f>'PLANTILLA V6'!D45</f>
        <v>pza</v>
      </c>
      <c r="E45" s="104">
        <v>0</v>
      </c>
      <c r="F45" s="95" t="b">
        <v>0</v>
      </c>
      <c r="G45" s="95" t="b">
        <v>0</v>
      </c>
      <c r="H45" s="95" t="b">
        <v>0</v>
      </c>
      <c r="I45" s="95" t="b">
        <v>0</v>
      </c>
      <c r="J45" s="98" cm="1">
        <f t="array" ref="J45">_xlfn.IFS(LEN(A45)&gt;2,A46,SUM(E45:I45)=0,0,F45,$F$7*F45*E45,G45,$G$7*G45*E45,AND(H45,A45="Co"),$H$7*H45*E45,AND(H45,A45="Re"),$H$7*H45*E45,H45,$J$7*H45*E45,I45,$I$7*I45*E45)</f>
        <v>0</v>
      </c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21.5" x14ac:dyDescent="0.9">
      <c r="A46" s="103">
        <f>'PLANTILLA V6'!A46</f>
        <v>0</v>
      </c>
      <c r="B46" s="103">
        <f>'PLANTILLA V6'!B46</f>
        <v>0</v>
      </c>
      <c r="C46" s="104">
        <f>'PLANTILLA V6'!C46</f>
        <v>1</v>
      </c>
      <c r="D46" s="95" t="str">
        <f>'PLANTILLA V6'!D46</f>
        <v>pza</v>
      </c>
      <c r="E46" s="104">
        <v>0</v>
      </c>
      <c r="F46" s="95" t="b">
        <v>0</v>
      </c>
      <c r="G46" s="95" t="b">
        <v>0</v>
      </c>
      <c r="H46" s="95" t="b">
        <v>0</v>
      </c>
      <c r="I46" s="95" t="b">
        <v>0</v>
      </c>
      <c r="J46" s="98" cm="1">
        <f t="array" ref="J46">_xlfn.IFS(LEN(A46)&gt;2,A47,SUM(E46:I46)=0,0,F46,$F$7*F46*E46,G46,$G$7*G46*E46,AND(H46,A46="Co"),$H$7*H46*E46,AND(H46,A46="Re"),$H$7*H46*E46,H46,$J$7*H46*E46,I46,$I$7*I46*E46)</f>
        <v>0</v>
      </c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21.5" x14ac:dyDescent="0.9">
      <c r="A47" s="103">
        <f>'PLANTILLA V6'!A47</f>
        <v>0</v>
      </c>
      <c r="B47" s="103">
        <f>'PLANTILLA V6'!B47</f>
        <v>0</v>
      </c>
      <c r="C47" s="104">
        <f>'PLANTILLA V6'!C47</f>
        <v>1</v>
      </c>
      <c r="D47" s="95" t="str">
        <f>'PLANTILLA V6'!D47</f>
        <v>pza</v>
      </c>
      <c r="E47" s="104">
        <v>0</v>
      </c>
      <c r="F47" s="95" t="b">
        <v>0</v>
      </c>
      <c r="G47" s="95" t="b">
        <v>0</v>
      </c>
      <c r="H47" s="95" t="b">
        <v>0</v>
      </c>
      <c r="I47" s="95" t="b">
        <v>0</v>
      </c>
      <c r="J47" s="98" cm="1">
        <f t="array" ref="J47">_xlfn.IFS(LEN(A47)&gt;2,A48,SUM(E47:I47)=0,0,F47,$F$7*F47*E47,G47,$G$7*G47*E47,AND(H47,A47="Co"),$H$7*H47*E47,AND(H47,A47="Re"),$H$7*H47*E47,H47,$J$7*H47*E47,I47,$I$7*I47*E47)</f>
        <v>0</v>
      </c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21.5" x14ac:dyDescent="0.9">
      <c r="A48" s="103">
        <f>'PLANTILLA V6'!A48</f>
        <v>0</v>
      </c>
      <c r="B48" s="103">
        <f>'PLANTILLA V6'!B48</f>
        <v>0</v>
      </c>
      <c r="C48" s="104">
        <f>'PLANTILLA V6'!C48</f>
        <v>1</v>
      </c>
      <c r="D48" s="95" t="str">
        <f>'PLANTILLA V6'!D48</f>
        <v>pza</v>
      </c>
      <c r="E48" s="104">
        <v>0</v>
      </c>
      <c r="F48" s="95" t="b">
        <v>0</v>
      </c>
      <c r="G48" s="95" t="b">
        <v>0</v>
      </c>
      <c r="H48" s="95" t="b">
        <v>0</v>
      </c>
      <c r="I48" s="95" t="b">
        <v>0</v>
      </c>
      <c r="J48" s="98" cm="1">
        <f t="array" ref="J48">_xlfn.IFS(LEN(A48)&gt;2,A49,SUM(E48:I48)=0,0,F48,$F$7*F48*E48,G48,$G$7*G48*E48,AND(H48,A48="Co"),$H$7*H48*E48,AND(H48,A48="Re"),$H$7*H48*E48,H48,$J$7*H48*E48,I48,$I$7*I48*E48)</f>
        <v>0</v>
      </c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21.5" x14ac:dyDescent="0.9">
      <c r="A49" s="103">
        <f>'PLANTILLA V6'!A49</f>
        <v>0</v>
      </c>
      <c r="B49" s="103">
        <f>'PLANTILLA V6'!B49</f>
        <v>0</v>
      </c>
      <c r="C49" s="104">
        <f>'PLANTILLA V6'!C49</f>
        <v>1</v>
      </c>
      <c r="D49" s="95" t="str">
        <f>'PLANTILLA V6'!D49</f>
        <v>pza</v>
      </c>
      <c r="E49" s="104">
        <v>0</v>
      </c>
      <c r="F49" s="95" t="b">
        <v>0</v>
      </c>
      <c r="G49" s="95" t="b">
        <v>0</v>
      </c>
      <c r="H49" s="95" t="b">
        <v>0</v>
      </c>
      <c r="I49" s="95" t="b">
        <v>0</v>
      </c>
      <c r="J49" s="98" cm="1">
        <f t="array" ref="J49">_xlfn.IFS(LEN(A49)&gt;2,A50,SUM(E49:I49)=0,0,F49,$F$7*F49*E49,G49,$G$7*G49*E49,AND(H49,A49="Co"),$H$7*H49*E49,AND(H49,A49="Re"),$H$7*H49*E49,H49,$J$7*H49*E49,I49,$I$7*I49*E49)</f>
        <v>0</v>
      </c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21.5" x14ac:dyDescent="0.9">
      <c r="A50" s="103">
        <f>'PLANTILLA V6'!A50</f>
        <v>0</v>
      </c>
      <c r="B50" s="103">
        <f>'PLANTILLA V6'!B50</f>
        <v>0</v>
      </c>
      <c r="C50" s="104">
        <f>'PLANTILLA V6'!C50</f>
        <v>1</v>
      </c>
      <c r="D50" s="95" t="str">
        <f>'PLANTILLA V6'!D50</f>
        <v>pza</v>
      </c>
      <c r="E50" s="104">
        <v>0</v>
      </c>
      <c r="F50" s="95" t="b">
        <v>0</v>
      </c>
      <c r="G50" s="95" t="b">
        <v>0</v>
      </c>
      <c r="H50" s="95" t="b">
        <v>0</v>
      </c>
      <c r="I50" s="95" t="b">
        <v>0</v>
      </c>
      <c r="J50" s="98" cm="1">
        <f t="array" ref="J50">_xlfn.IFS(LEN(A50)&gt;2,A51,SUM(E50:I50)=0,0,F50,$F$7*F50*E50,G50,$G$7*G50*E50,AND(H50,A50="Co"),$H$7*H50*E50,AND(H50,A50="Re"),$H$7*H50*E50,H50,$J$7*H50*E50,I50,$I$7*I50*E50)</f>
        <v>0</v>
      </c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21.5" x14ac:dyDescent="0.9">
      <c r="A51" s="103">
        <f>'PLANTILLA V6'!A51</f>
        <v>0</v>
      </c>
      <c r="B51" s="103">
        <f>'PLANTILLA V6'!B51</f>
        <v>0</v>
      </c>
      <c r="C51" s="104">
        <f>'PLANTILLA V6'!C51</f>
        <v>1</v>
      </c>
      <c r="D51" s="95" t="str">
        <f>'PLANTILLA V6'!D51</f>
        <v>pza</v>
      </c>
      <c r="E51" s="104">
        <v>0</v>
      </c>
      <c r="F51" s="95" t="b">
        <v>0</v>
      </c>
      <c r="G51" s="95" t="b">
        <v>0</v>
      </c>
      <c r="H51" s="95" t="b">
        <v>0</v>
      </c>
      <c r="I51" s="95" t="b">
        <v>0</v>
      </c>
      <c r="J51" s="98" cm="1">
        <f t="array" ref="J51">_xlfn.IFS(LEN(A51)&gt;2,A52,SUM(E51:I51)=0,0,F51,$F$7*F51*E51,G51,$G$7*G51*E51,AND(H51,A51="Co"),$H$7*H51*E51,AND(H51,A51="Re"),$H$7*H51*E51,H51,$J$7*H51*E51,I51,$I$7*I51*E51)</f>
        <v>0</v>
      </c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21.5" x14ac:dyDescent="0.9">
      <c r="A52" s="103">
        <f>'PLANTILLA V6'!A52</f>
        <v>0</v>
      </c>
      <c r="B52" s="103">
        <f>'PLANTILLA V6'!B52</f>
        <v>0</v>
      </c>
      <c r="C52" s="104">
        <f>'PLANTILLA V6'!C52</f>
        <v>1</v>
      </c>
      <c r="D52" s="95" t="str">
        <f>'PLANTILLA V6'!D52</f>
        <v>pza</v>
      </c>
      <c r="E52" s="104">
        <v>0</v>
      </c>
      <c r="F52" s="95" t="b">
        <v>0</v>
      </c>
      <c r="G52" s="95" t="b">
        <v>0</v>
      </c>
      <c r="H52" s="95" t="b">
        <v>0</v>
      </c>
      <c r="I52" s="95" t="b">
        <v>0</v>
      </c>
      <c r="J52" s="98" cm="1">
        <f t="array" ref="J52">_xlfn.IFS(LEN(A52)&gt;2,A53,SUM(E52:I52)=0,0,F52,$F$7*F52*E52,G52,$G$7*G52*E52,AND(H52,A52="Co"),$H$7*H52*E52,AND(H52,A52="Re"),$H$7*H52*E52,H52,$J$7*H52*E52,I52,$I$7*I52*E52)</f>
        <v>0</v>
      </c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21.5" x14ac:dyDescent="0.9">
      <c r="A53" s="105" t="str">
        <f>'PLANTILLA V6'!A53</f>
        <v>Herramientas manuales</v>
      </c>
      <c r="B53" s="103">
        <f>'PLANTILLA V6'!B53</f>
        <v>0</v>
      </c>
      <c r="C53" s="104">
        <f>'PLANTILLA V6'!C53</f>
        <v>0</v>
      </c>
      <c r="D53" s="95">
        <f>'PLANTILLA V6'!D53</f>
        <v>0</v>
      </c>
      <c r="E53" s="104">
        <v>0</v>
      </c>
      <c r="F53" s="95" t="b">
        <v>0</v>
      </c>
      <c r="G53" s="95" t="b">
        <v>0</v>
      </c>
      <c r="H53" s="95" t="b">
        <v>0</v>
      </c>
      <c r="I53" s="95" t="b">
        <v>0</v>
      </c>
      <c r="J53" s="102" t="str" cm="1">
        <f t="array" ref="J53">_xlfn.IFS(LEN(A53)&gt;2,A54,SUM(E53:I53)=0,0,F53,$F$7*F53*E53,G53,$G$7*G53*E53,AND(H53,A53="Co"),$H$7*H53*E53,AND(H53,A53="Re"),$H$7*H53*E53,H53,$J$7*H53*E53,I53,$I$7*I53*E53)</f>
        <v>Hm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21.5" x14ac:dyDescent="0.9">
      <c r="A54" s="103" t="str">
        <f>'PLANTILLA V6'!A54</f>
        <v>Hm</v>
      </c>
      <c r="B54" s="103" t="str">
        <f>'PLANTILLA V6'!B54</f>
        <v>Flexómetro</v>
      </c>
      <c r="C54" s="104">
        <f>'PLANTILLA V6'!C54</f>
        <v>1</v>
      </c>
      <c r="D54" s="95" t="str">
        <f>'PLANTILLA V6'!D54</f>
        <v>pza</v>
      </c>
      <c r="E54" s="104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98" cm="1">
        <f t="array" ref="J54">_xlfn.IFS(LEN(A54)&gt;2,A55,SUM(E54:I54)=0,0,F54,$F$7*F54*E54,G54,$G$7*G54*E54,AND(H54,A54="Co"),$H$7*H54*E54,AND(H54,A54="Re"),$H$7*H54*E54,H54,$J$7*H54*E54,I54,$I$7*I54*E54)</f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21.5" x14ac:dyDescent="0.9">
      <c r="A55" s="103" t="str">
        <f>'PLANTILLA V6'!A55</f>
        <v>Hm</v>
      </c>
      <c r="B55" s="103" t="str">
        <f>'PLANTILLA V6'!B55</f>
        <v>Cúter</v>
      </c>
      <c r="C55" s="104">
        <f>'PLANTILLA V6'!C55</f>
        <v>1</v>
      </c>
      <c r="D55" s="95" t="str">
        <f>'PLANTILLA V6'!D55</f>
        <v>pza</v>
      </c>
      <c r="E55" s="104">
        <v>0</v>
      </c>
      <c r="F55" s="95" t="b">
        <v>0</v>
      </c>
      <c r="G55" s="95" t="b">
        <v>0</v>
      </c>
      <c r="H55" s="95" t="b">
        <v>1</v>
      </c>
      <c r="I55" s="95" t="b">
        <v>0</v>
      </c>
      <c r="J55" s="98" cm="1">
        <f t="array" ref="J55">_xlfn.IFS(LEN(A55)&gt;2,A56,SUM(E55:I55)=0,0,F55,$F$7*F55*E55,G55,$G$7*G55*E55,AND(H55,A55="Co"),$H$7*H55*E55,AND(H55,A55="Re"),$H$7*H55*E55,H55,$J$7*H55*E55,I55,$I$7*I55*E55)</f>
        <v>0</v>
      </c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21.5" x14ac:dyDescent="0.9">
      <c r="A56" s="103" t="str">
        <f>'PLANTILLA V6'!A56</f>
        <v>Hm</v>
      </c>
      <c r="B56" s="103" t="str">
        <f>'PLANTILLA V6'!B56</f>
        <v>Pistola de silicón</v>
      </c>
      <c r="C56" s="104">
        <f>'PLANTILLA V6'!C56</f>
        <v>1</v>
      </c>
      <c r="D56" s="95" t="str">
        <f>'PLANTILLA V6'!D56</f>
        <v>pza</v>
      </c>
      <c r="E56" s="104">
        <v>0</v>
      </c>
      <c r="F56" s="95" t="b">
        <v>0</v>
      </c>
      <c r="G56" s="95" t="b">
        <v>0</v>
      </c>
      <c r="H56" s="95" t="b">
        <v>1</v>
      </c>
      <c r="I56" s="95" t="b">
        <v>0</v>
      </c>
      <c r="J56" s="98" cm="1">
        <f t="array" ref="J56">_xlfn.IFS(LEN(A56)&gt;2,A57,SUM(E56:I56)=0,0,F56,$F$7*F56*E56,G56,$G$7*G56*E56,AND(H56,A56="Co"),$H$7*H56*E56,AND(H56,A56="Re"),$H$7*H56*E56,H56,$J$7*H56*E56,I56,$I$7*I56*E56)</f>
        <v>0</v>
      </c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21.5" x14ac:dyDescent="0.9">
      <c r="A57" s="103" t="str">
        <f>'PLANTILLA V6'!A57</f>
        <v>Hm</v>
      </c>
      <c r="B57" s="103" t="str">
        <f>'PLANTILLA V6'!B57</f>
        <v>Desarmador plano</v>
      </c>
      <c r="C57" s="104">
        <f>'PLANTILLA V6'!C57</f>
        <v>1</v>
      </c>
      <c r="D57" s="95" t="str">
        <f>'PLANTILLA V6'!D57</f>
        <v>pza</v>
      </c>
      <c r="E57" s="104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98" cm="1">
        <f t="array" ref="J57">_xlfn.IFS(LEN(A57)&gt;2,A58,SUM(E57:I57)=0,0,F57,$F$7*F57*E57,G57,$G$7*G57*E57,AND(H57,A57="Co"),$H$7*H57*E57,AND(H57,A57="Re"),$H$7*H57*E57,H57,$J$7*H57*E57,I57,$I$7*I57*E57)</f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21.5" x14ac:dyDescent="0.9">
      <c r="A58" s="103" t="str">
        <f>'PLANTILLA V6'!A58</f>
        <v>Hm</v>
      </c>
      <c r="B58" s="106" t="str">
        <f>'PLANTILLA V6'!B58</f>
        <v>Desarmador de cruz</v>
      </c>
      <c r="C58" s="104">
        <f>'PLANTILLA V6'!C58</f>
        <v>1</v>
      </c>
      <c r="D58" s="95" t="str">
        <f>'PLANTILLA V6'!D58</f>
        <v>pza</v>
      </c>
      <c r="E58" s="104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98" cm="1">
        <f t="array" ref="J58">_xlfn.IFS(LEN(A58)&gt;2,A59,SUM(E58:I58)=0,0,F58,$F$7*F58*E58,G58,$G$7*G58*E58,AND(H58,A58="Co"),$H$7*H58*E58,AND(H58,A58="Re"),$H$7*H58*E58,H58,$J$7*H58*E58,I58,$I$7*I58*E58)</f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1.5" x14ac:dyDescent="0.9">
      <c r="A59" s="103" t="str">
        <f>'PLANTILLA V6'!A59</f>
        <v>Hm</v>
      </c>
      <c r="B59" s="106" t="str">
        <f>'PLANTILLA V6'!B59</f>
        <v>Juego de puntas intercambiables para desarmador</v>
      </c>
      <c r="C59" s="104">
        <f>'PLANTILLA V6'!C59</f>
        <v>1</v>
      </c>
      <c r="D59" s="95" t="str">
        <f>'PLANTILLA V6'!D59</f>
        <v>juego</v>
      </c>
      <c r="E59" s="104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98" cm="1">
        <f t="array" ref="J59">_xlfn.IFS(LEN(A59)&gt;2,A60,SUM(E59:I59)=0,0,F59,$F$7*F59*E59,G59,$G$7*G59*E59,AND(H59,A59="Co"),$H$7*H59*E59,AND(H59,A59="Re"),$H$7*H59*E59,H59,$J$7*H59*E59,I59,$I$7*I59*E59)</f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21.5" x14ac:dyDescent="0.9">
      <c r="A60" s="51" t="str">
        <f>'PLANTILLA V6'!A60</f>
        <v>Hm</v>
      </c>
      <c r="B60" s="51" t="str">
        <f>'PLANTILLA V6'!B60</f>
        <v>Pinzas de punta</v>
      </c>
      <c r="C60" s="22">
        <f>'PLANTILLA V6'!C60</f>
        <v>1</v>
      </c>
      <c r="D60" s="54" t="str">
        <f>'PLANTILLA V6'!D60</f>
        <v>pza</v>
      </c>
      <c r="E60" s="22">
        <v>1</v>
      </c>
      <c r="F60" s="54" t="b">
        <v>0</v>
      </c>
      <c r="G60" s="54" t="b">
        <v>0</v>
      </c>
      <c r="H60" s="54" t="b">
        <v>1</v>
      </c>
      <c r="I60" s="54" t="b">
        <v>0</v>
      </c>
      <c r="J60" s="98" cm="1">
        <f t="array" ref="J60">_xlfn.IFS(LEN(A60)&gt;2,A61,SUM(E60:I60)=0,0,F60,$F$7*F60*E60,G60,$G$7*G60*E60,AND(H60,A60="Co"),$H$7*H60*E60,AND(H60,A60="Re"),$H$7*H60*E60,H60,$J$7*H60*E60,I60,$I$7*I60*E60)</f>
        <v>5</v>
      </c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21.5" x14ac:dyDescent="0.9">
      <c r="A61" s="51" t="str">
        <f>'PLANTILLA V6'!A61</f>
        <v>Hm</v>
      </c>
      <c r="B61" s="51" t="str">
        <f>'PLANTILLA V6'!B61</f>
        <v>Pinzas de corte</v>
      </c>
      <c r="C61" s="22">
        <f>'PLANTILLA V6'!C61</f>
        <v>1</v>
      </c>
      <c r="D61" s="54" t="str">
        <f>'PLANTILLA V6'!D61</f>
        <v>pza</v>
      </c>
      <c r="E61" s="22">
        <v>1</v>
      </c>
      <c r="F61" s="54" t="b">
        <v>0</v>
      </c>
      <c r="G61" s="54" t="b">
        <v>0</v>
      </c>
      <c r="H61" s="54" t="b">
        <v>1</v>
      </c>
      <c r="I61" s="54" t="b">
        <v>0</v>
      </c>
      <c r="J61" s="98" cm="1">
        <f t="array" ref="J61">_xlfn.IFS(LEN(A61)&gt;2,A62,SUM(E61:I61)=0,0,F61,$F$7*F61*E61,G61,$G$7*G61*E61,AND(H61,A61="Co"),$H$7*H61*E61,AND(H61,A61="Re"),$H$7*H61*E61,H61,$J$7*H61*E61,I61,$I$7*I61*E61)</f>
        <v>5</v>
      </c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21.5" x14ac:dyDescent="0.9">
      <c r="A62" s="103" t="str">
        <f>'PLANTILLA V6'!A62</f>
        <v>Hm</v>
      </c>
      <c r="B62" s="103" t="str">
        <f>'PLANTILLA V6'!B62</f>
        <v>Pinceles (delgado, mediano y grueso)</v>
      </c>
      <c r="C62" s="104">
        <f>'PLANTILLA V6'!C62</f>
        <v>1</v>
      </c>
      <c r="D62" s="95" t="str">
        <f>'PLANTILLA V6'!D62</f>
        <v>juego</v>
      </c>
      <c r="E62" s="104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98" cm="1">
        <f t="array" ref="J62">_xlfn.IFS(LEN(A62)&gt;2,A63,SUM(E62:I62)=0,0,F62,$F$7*F62*E62,G62,$G$7*G62*E62,AND(H62,A62="Co"),$H$7*H62*E62,AND(H62,A62="Re"),$H$7*H62*E62,H62,$J$7*H62*E62,I62,$I$7*I62*E62)</f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21.5" x14ac:dyDescent="0.9">
      <c r="A63" s="54" t="str">
        <f>'PLANTILLA V6'!A63</f>
        <v>Hm</v>
      </c>
      <c r="B63" s="54" t="str">
        <f>'PLANTILLA V6'!B63</f>
        <v>Multímetro</v>
      </c>
      <c r="C63" s="22">
        <f>'PLANTILLA V6'!C63</f>
        <v>1</v>
      </c>
      <c r="D63" s="54" t="str">
        <f>'PLANTILLA V6'!D63</f>
        <v>pza</v>
      </c>
      <c r="E63" s="22">
        <v>2</v>
      </c>
      <c r="F63" s="54" t="b">
        <v>0</v>
      </c>
      <c r="G63" s="54" t="b">
        <v>0</v>
      </c>
      <c r="H63" s="54" t="b">
        <v>0</v>
      </c>
      <c r="I63" s="54" t="b">
        <v>1</v>
      </c>
      <c r="J63" s="98" cm="1">
        <f t="array" ref="J63">_xlfn.IFS(LEN(A63)&gt;2,A64,SUM(E63:I63)=0,0,F63,$F$7*F63*E63,G63,$G$7*G63*E63,AND(H63,A63="Co"),$H$7*H63*E63,AND(H63,A63="Re"),$H$7*H63*E63,H63,$J$7*H63*E63,I63,$I$7*I63*E63)</f>
        <v>2</v>
      </c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21.5" x14ac:dyDescent="0.9">
      <c r="A64" s="99" t="str">
        <f>'PLANTILLA V6'!A64</f>
        <v>Hm</v>
      </c>
      <c r="B64" s="95" t="str">
        <f>'PLANTILLA V6'!B64</f>
        <v>Báscula</v>
      </c>
      <c r="C64" s="104">
        <f>'PLANTILLA V6'!C64</f>
        <v>1</v>
      </c>
      <c r="D64" s="95" t="str">
        <f>'PLANTILLA V6'!D64</f>
        <v>pza</v>
      </c>
      <c r="E64" s="104">
        <v>0</v>
      </c>
      <c r="F64" s="95" t="b">
        <v>0</v>
      </c>
      <c r="G64" s="95" t="b">
        <v>0</v>
      </c>
      <c r="H64" s="95" t="b">
        <v>0</v>
      </c>
      <c r="I64" s="95" t="b">
        <v>0</v>
      </c>
      <c r="J64" s="98" cm="1">
        <f t="array" ref="J64">_xlfn.IFS(LEN(A64)&gt;2,A65,SUM(E64:I64)=0,0,F64,$F$7*F64*E64,G64,$G$7*G64*E64,AND(H64,A64="Co"),$H$7*H64*E64,AND(H64,A64="Re"),$H$7*H64*E64,H64,$J$7*H64*E64,I64,$I$7*I64*E64)</f>
        <v>0</v>
      </c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21.5" x14ac:dyDescent="0.9">
      <c r="A65" s="99">
        <f>'PLANTILLA V6'!A65</f>
        <v>0</v>
      </c>
      <c r="B65" s="95">
        <f>'PLANTILLA V6'!B65</f>
        <v>0</v>
      </c>
      <c r="C65" s="104">
        <f>'PLANTILLA V6'!C65</f>
        <v>1</v>
      </c>
      <c r="D65" s="95" t="str">
        <f>'PLANTILLA V6'!D65</f>
        <v>pza</v>
      </c>
      <c r="E65" s="104">
        <v>0</v>
      </c>
      <c r="F65" s="95" t="b">
        <v>0</v>
      </c>
      <c r="G65" s="95" t="b">
        <v>0</v>
      </c>
      <c r="H65" s="95" t="b">
        <v>0</v>
      </c>
      <c r="I65" s="95" t="b">
        <v>0</v>
      </c>
      <c r="J65" s="98" cm="1">
        <f t="array" ref="J65">_xlfn.IFS(LEN(A65)&gt;2,A66,SUM(E65:I65)=0,0,F65,$F$7*F65*E65,G65,$G$7*G65*E65,AND(H65,A65="Co"),$H$7*H65*E65,AND(H65,A65="Re"),$H$7*H65*E65,H65,$J$7*H65*E65,I65,$I$7*I65*E65)</f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21.5" x14ac:dyDescent="0.9">
      <c r="A66" s="99">
        <f>'PLANTILLA V6'!A66</f>
        <v>0</v>
      </c>
      <c r="B66" s="95">
        <f>'PLANTILLA V6'!B66</f>
        <v>0</v>
      </c>
      <c r="C66" s="104">
        <f>'PLANTILLA V6'!C66</f>
        <v>1</v>
      </c>
      <c r="D66" s="95" t="str">
        <f>'PLANTILLA V6'!D66</f>
        <v>pza</v>
      </c>
      <c r="E66" s="104">
        <v>0</v>
      </c>
      <c r="F66" s="95" t="b">
        <v>0</v>
      </c>
      <c r="G66" s="95" t="b">
        <v>0</v>
      </c>
      <c r="H66" s="95" t="b">
        <v>0</v>
      </c>
      <c r="I66" s="95" t="b">
        <v>0</v>
      </c>
      <c r="J66" s="98" cm="1">
        <f t="array" ref="J66">_xlfn.IFS(LEN(A66)&gt;2,A67,SUM(E66:I66)=0,0,F66,$F$7*F66*E66,G66,$G$7*G66*E66,AND(H66,A66="Co"),$H$7*H66*E66,AND(H66,A66="Re"),$H$7*H66*E66,H66,$J$7*H66*E66,I66,$I$7*I66*E66)</f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21.5" x14ac:dyDescent="0.9">
      <c r="A67" s="99">
        <f>'PLANTILLA V6'!A67</f>
        <v>0</v>
      </c>
      <c r="B67" s="95">
        <f>'PLANTILLA V6'!B67</f>
        <v>0</v>
      </c>
      <c r="C67" s="104">
        <f>'PLANTILLA V6'!C67</f>
        <v>1</v>
      </c>
      <c r="D67" s="95" t="str">
        <f>'PLANTILLA V6'!D67</f>
        <v>pza</v>
      </c>
      <c r="E67" s="104">
        <v>0</v>
      </c>
      <c r="F67" s="95" t="b">
        <v>0</v>
      </c>
      <c r="G67" s="95" t="b">
        <v>0</v>
      </c>
      <c r="H67" s="95" t="b">
        <v>0</v>
      </c>
      <c r="I67" s="95" t="b">
        <v>0</v>
      </c>
      <c r="J67" s="98" cm="1">
        <f t="array" ref="J67">_xlfn.IFS(LEN(A67)&gt;2,A68,SUM(E67:I67)=0,0,F67,$F$7*F67*E67,G67,$G$7*G67*E67,AND(H67,A67="Co"),$H$7*H67*E67,AND(H67,A67="Re"),$H$7*H67*E67,H67,$J$7*H67*E67,I67,$I$7*I67*E67)</f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21.5" x14ac:dyDescent="0.9">
      <c r="A68" s="99">
        <f>'PLANTILLA V6'!A68</f>
        <v>0</v>
      </c>
      <c r="B68" s="95">
        <f>'PLANTILLA V6'!B68</f>
        <v>0</v>
      </c>
      <c r="C68" s="104">
        <f>'PLANTILLA V6'!C68</f>
        <v>1</v>
      </c>
      <c r="D68" s="95" t="str">
        <f>'PLANTILLA V6'!D68</f>
        <v>pza</v>
      </c>
      <c r="E68" s="104">
        <v>0</v>
      </c>
      <c r="F68" s="95" t="b">
        <v>0</v>
      </c>
      <c r="G68" s="95" t="b">
        <v>0</v>
      </c>
      <c r="H68" s="95" t="b">
        <v>0</v>
      </c>
      <c r="I68" s="95" t="b">
        <v>0</v>
      </c>
      <c r="J68" s="98" cm="1">
        <f t="array" ref="J68">_xlfn.IFS(LEN(A68)&gt;2,A69,SUM(E68:I68)=0,0,F68,$F$7*F68*E68,G68,$G$7*G68*E68,AND(H68,A68="Co"),$H$7*H68*E68,AND(H68,A68="Re"),$H$7*H68*E68,H68,$J$7*H68*E68,I68,$I$7*I68*E68)</f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21.5" x14ac:dyDescent="0.9">
      <c r="A69" s="99">
        <f>'PLANTILLA V6'!A69</f>
        <v>0</v>
      </c>
      <c r="B69" s="95">
        <f>'PLANTILLA V6'!B69</f>
        <v>0</v>
      </c>
      <c r="C69" s="104">
        <f>'PLANTILLA V6'!C69</f>
        <v>1</v>
      </c>
      <c r="D69" s="95" t="str">
        <f>'PLANTILLA V6'!D69</f>
        <v>pza</v>
      </c>
      <c r="E69" s="104">
        <v>0</v>
      </c>
      <c r="F69" s="95" t="b">
        <v>0</v>
      </c>
      <c r="G69" s="95" t="b">
        <v>0</v>
      </c>
      <c r="H69" s="95" t="b">
        <v>0</v>
      </c>
      <c r="I69" s="95" t="b">
        <v>0</v>
      </c>
      <c r="J69" s="98" cm="1">
        <f t="array" ref="J69">_xlfn.IFS(LEN(A69)&gt;2,A70,SUM(E69:I69)=0,0,F69,$F$7*F69*E69,G69,$G$7*G69*E69,AND(H69,A69="Co"),$H$7*H69*E69,AND(H69,A69="Re"),$H$7*H69*E69,H69,$J$7*H69*E69,I69,$I$7*I69*E69)</f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21.5" x14ac:dyDescent="0.9">
      <c r="A70" s="99">
        <f>'PLANTILLA V6'!A70</f>
        <v>0</v>
      </c>
      <c r="B70" s="95">
        <f>'PLANTILLA V6'!B70</f>
        <v>0</v>
      </c>
      <c r="C70" s="104">
        <f>'PLANTILLA V6'!C70</f>
        <v>1</v>
      </c>
      <c r="D70" s="95" t="str">
        <f>'PLANTILLA V6'!D70</f>
        <v>pza</v>
      </c>
      <c r="E70" s="104">
        <v>0</v>
      </c>
      <c r="F70" s="95" t="b">
        <v>0</v>
      </c>
      <c r="G70" s="95" t="b">
        <v>0</v>
      </c>
      <c r="H70" s="95" t="b">
        <v>0</v>
      </c>
      <c r="I70" s="95" t="b">
        <v>0</v>
      </c>
      <c r="J70" s="98" cm="1">
        <f t="array" ref="J70">_xlfn.IFS(LEN(A70)&gt;2,A71,SUM(E70:I70)=0,0,F70,$F$7*F70*E70,G70,$G$7*G70*E70,AND(H70,A70="Co"),$H$7*H70*E70,AND(H70,A70="Re"),$H$7*H70*E70,H70,$J$7*H70*E70,I70,$I$7*I70*E70)</f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21.5" x14ac:dyDescent="0.9">
      <c r="A71" s="99">
        <f>'PLANTILLA V6'!A71</f>
        <v>0</v>
      </c>
      <c r="B71" s="95">
        <f>'PLANTILLA V6'!B71</f>
        <v>0</v>
      </c>
      <c r="C71" s="104">
        <f>'PLANTILLA V6'!C71</f>
        <v>1</v>
      </c>
      <c r="D71" s="95" t="str">
        <f>'PLANTILLA V6'!D71</f>
        <v>pza</v>
      </c>
      <c r="E71" s="104">
        <v>0</v>
      </c>
      <c r="F71" s="95" t="b">
        <v>0</v>
      </c>
      <c r="G71" s="95" t="b">
        <v>0</v>
      </c>
      <c r="H71" s="95" t="b">
        <v>0</v>
      </c>
      <c r="I71" s="95" t="b">
        <v>0</v>
      </c>
      <c r="J71" s="98" cm="1">
        <f t="array" ref="J71">_xlfn.IFS(LEN(A71)&gt;2,A72,SUM(E71:I71)=0,0,F71,$F$7*F71*E71,G71,$G$7*G71*E71,AND(H71,A71="Co"),$H$7*H71*E71,AND(H71,A71="Re"),$H$7*H71*E71,H71,$J$7*H71*E71,I71,$I$7*I71*E71)</f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21.5" x14ac:dyDescent="0.9">
      <c r="A72" s="99">
        <f>'PLANTILLA V6'!A72</f>
        <v>0</v>
      </c>
      <c r="B72" s="95">
        <f>'PLANTILLA V6'!B72</f>
        <v>0</v>
      </c>
      <c r="C72" s="104">
        <f>'PLANTILLA V6'!C72</f>
        <v>1</v>
      </c>
      <c r="D72" s="95" t="str">
        <f>'PLANTILLA V6'!D72</f>
        <v>pza</v>
      </c>
      <c r="E72" s="104">
        <v>0</v>
      </c>
      <c r="F72" s="95" t="b">
        <v>0</v>
      </c>
      <c r="G72" s="95" t="b">
        <v>0</v>
      </c>
      <c r="H72" s="95" t="b">
        <v>0</v>
      </c>
      <c r="I72" s="95" t="b">
        <v>0</v>
      </c>
      <c r="J72" s="98" cm="1">
        <f t="array" ref="J72">_xlfn.IFS(LEN(A72)&gt;2,A73,SUM(E72:I72)=0,0,F72,$F$7*F72*E72,G72,$G$7*G72*E72,AND(H72,A72="Co"),$H$7*H72*E72,AND(H72,A72="Re"),$H$7*H72*E72,H72,$J$7*H72*E72,I72,$I$7*I72*E72)</f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21.5" x14ac:dyDescent="0.9">
      <c r="A73" s="99">
        <f>'PLANTILLA V6'!A73</f>
        <v>0</v>
      </c>
      <c r="B73" s="95">
        <f>'PLANTILLA V6'!B73</f>
        <v>0</v>
      </c>
      <c r="C73" s="104">
        <f>'PLANTILLA V6'!C73</f>
        <v>1</v>
      </c>
      <c r="D73" s="95" t="str">
        <f>'PLANTILLA V6'!D73</f>
        <v>pza</v>
      </c>
      <c r="E73" s="104">
        <v>0</v>
      </c>
      <c r="F73" s="95" t="b">
        <v>0</v>
      </c>
      <c r="G73" s="95" t="b">
        <v>0</v>
      </c>
      <c r="H73" s="95" t="b">
        <v>0</v>
      </c>
      <c r="I73" s="95" t="b">
        <v>0</v>
      </c>
      <c r="J73" s="98" cm="1">
        <f t="array" ref="J73">_xlfn.IFS(LEN(A73)&gt;2,A74,SUM(E73:I73)=0,0,F73,$F$7*F73*E73,G73,$G$7*G73*E73,AND(H73,A73="Co"),$H$7*H73*E73,AND(H73,A73="Re"),$H$7*H73*E73,H73,$J$7*H73*E73,I73,$I$7*I73*E73)</f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21.5" x14ac:dyDescent="0.9">
      <c r="A74" s="99">
        <f>'PLANTILLA V6'!A74</f>
        <v>0</v>
      </c>
      <c r="B74" s="95">
        <f>'PLANTILLA V6'!B74</f>
        <v>0</v>
      </c>
      <c r="C74" s="104">
        <f>'PLANTILLA V6'!C74</f>
        <v>1</v>
      </c>
      <c r="D74" s="95" t="str">
        <f>'PLANTILLA V6'!D74</f>
        <v>pza</v>
      </c>
      <c r="E74" s="104">
        <v>0</v>
      </c>
      <c r="F74" s="95" t="b">
        <v>0</v>
      </c>
      <c r="G74" s="95" t="b">
        <v>0</v>
      </c>
      <c r="H74" s="95" t="b">
        <v>0</v>
      </c>
      <c r="I74" s="95" t="b">
        <v>0</v>
      </c>
      <c r="J74" s="98" cm="1">
        <f t="array" ref="J74">_xlfn.IFS(LEN(A74)&gt;2,A75,SUM(E74:I74)=0,0,F74,$F$7*F74*E74,G74,$G$7*G74*E74,AND(H74,A74="Co"),$H$7*H74*E74,AND(H74,A74="Re"),$H$7*H74*E74,H74,$J$7*H74*E74,I74,$I$7*I74*E74)</f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21.5" x14ac:dyDescent="0.9">
      <c r="A75" s="99">
        <f>'PLANTILLA V6'!A75</f>
        <v>0</v>
      </c>
      <c r="B75" s="95">
        <f>'PLANTILLA V6'!B75</f>
        <v>0</v>
      </c>
      <c r="C75" s="104">
        <f>'PLANTILLA V6'!C75</f>
        <v>1</v>
      </c>
      <c r="D75" s="95" t="str">
        <f>'PLANTILLA V6'!D75</f>
        <v>pza</v>
      </c>
      <c r="E75" s="104">
        <v>0</v>
      </c>
      <c r="F75" s="95" t="b">
        <v>0</v>
      </c>
      <c r="G75" s="95" t="b">
        <v>0</v>
      </c>
      <c r="H75" s="95" t="b">
        <v>0</v>
      </c>
      <c r="I75" s="95" t="b">
        <v>0</v>
      </c>
      <c r="J75" s="98" cm="1">
        <f t="array" ref="J75">_xlfn.IFS(LEN(A75)&gt;2,A76,SUM(E75:I75)=0,0,F75,$F$7*F75*E75,G75,$G$7*G75*E75,AND(H75,A75="Co"),$H$7*H75*E75,AND(H75,A75="Re"),$H$7*H75*E75,H75,$J$7*H75*E75,I75,$I$7*I75*E75)</f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21.5" x14ac:dyDescent="0.9">
      <c r="A76" s="99">
        <f>'PLANTILLA V6'!A76</f>
        <v>0</v>
      </c>
      <c r="B76" s="95">
        <f>'PLANTILLA V6'!B76</f>
        <v>0</v>
      </c>
      <c r="C76" s="104">
        <f>'PLANTILLA V6'!C76</f>
        <v>1</v>
      </c>
      <c r="D76" s="95" t="str">
        <f>'PLANTILLA V6'!D76</f>
        <v>pza</v>
      </c>
      <c r="E76" s="104">
        <v>0</v>
      </c>
      <c r="F76" s="95" t="b">
        <v>0</v>
      </c>
      <c r="G76" s="95" t="b">
        <v>0</v>
      </c>
      <c r="H76" s="95" t="b">
        <v>0</v>
      </c>
      <c r="I76" s="95" t="b">
        <v>0</v>
      </c>
      <c r="J76" s="98" cm="1">
        <f t="array" ref="J76">_xlfn.IFS(LEN(A76)&gt;2,A77,SUM(E76:I76)=0,0,F76,$F$7*F76*E76,G76,$G$7*G76*E76,AND(H76,A76="Co"),$H$7*H76*E76,AND(H76,A76="Re"),$H$7*H76*E76,H76,$J$7*H76*E76,I76,$I$7*I76*E76)</f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21.5" x14ac:dyDescent="0.9">
      <c r="A77" s="99" t="str">
        <f>'PLANTILLA V6'!A77</f>
        <v>Electricidad y Electrónica</v>
      </c>
      <c r="B77" s="95">
        <f>'PLANTILLA V6'!B77</f>
        <v>0</v>
      </c>
      <c r="C77" s="104">
        <f>'PLANTILLA V6'!C77</f>
        <v>0</v>
      </c>
      <c r="D77" s="95">
        <f>'PLANTILLA V6'!D77</f>
        <v>0</v>
      </c>
      <c r="E77" s="104">
        <v>0</v>
      </c>
      <c r="F77" s="95" t="b">
        <v>0</v>
      </c>
      <c r="G77" s="95" t="b">
        <v>0</v>
      </c>
      <c r="H77" s="95" t="b">
        <v>0</v>
      </c>
      <c r="I77" s="95" t="b">
        <v>0</v>
      </c>
      <c r="J77" s="102" t="str" cm="1">
        <f t="array" ref="J77">_xlfn.IFS(LEN(A77)&gt;2,A78,SUM(E77:I77)=0,0,F77,$F$7*F77*E77,G77,$G$7*G77*E77,AND(H77,A77="Co"),$H$7*H77*E77,AND(H77,A77="Re"),$H$7*H77*E77,H77,$J$7*H77*E77,I77,$I$7*I77*E77)</f>
        <v>EE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21.5" x14ac:dyDescent="0.9">
      <c r="A78" s="51" t="str">
        <f>'PLANTILLA V6'!A78</f>
        <v>EE</v>
      </c>
      <c r="B78" s="51" t="str">
        <f>'PLANTILLA V6'!B78</f>
        <v>Juego de 10 cables tipo caiman- caiman</v>
      </c>
      <c r="C78" s="22">
        <f>'PLANTILLA V6'!C78</f>
        <v>1</v>
      </c>
      <c r="D78" s="54" t="str">
        <f>'PLANTILLA V6'!D78</f>
        <v>juego</v>
      </c>
      <c r="E78" s="22">
        <v>1</v>
      </c>
      <c r="F78" s="54" t="b">
        <v>0</v>
      </c>
      <c r="G78" s="54" t="b">
        <v>0</v>
      </c>
      <c r="H78" s="54" t="b">
        <v>1</v>
      </c>
      <c r="I78" s="54" t="b">
        <v>0</v>
      </c>
      <c r="J78" s="98" cm="1">
        <f t="array" ref="J78">_xlfn.IFS(LEN(A78)&gt;2,A79,SUM(E78:I78)=0,0,F78,$F$7*F78*E78,G78,$G$7*G78*E78,AND(H78,A78="Co"),$H$7*H78*E78,AND(H78,A78="Re"),$H$7*H78*E78,H78,$J$7*H78*E78,I78,$I$7*I78*E78)</f>
        <v>5</v>
      </c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21.5" x14ac:dyDescent="0.9">
      <c r="A79" s="103" t="str">
        <f>'PLANTILLA V6'!A79</f>
        <v>EE</v>
      </c>
      <c r="B79" s="103" t="str">
        <f>'PLANTILLA V6'!B79</f>
        <v>Juegos de jumpers macho - hembra</v>
      </c>
      <c r="C79" s="104">
        <f>'PLANTILLA V6'!C79</f>
        <v>1</v>
      </c>
      <c r="D79" s="95" t="str">
        <f>'PLANTILLA V6'!D79</f>
        <v>juego</v>
      </c>
      <c r="E79" s="104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98" cm="1">
        <f t="array" ref="J79">_xlfn.IFS(LEN(A79)&gt;2,A80,SUM(E79:I79)=0,0,F79,$F$7*F79*E79,G79,$G$7*G79*E79,AND(H79,A79="Co"),$H$7*H79*E79,AND(H79,A79="Re"),$H$7*H79*E79,H79,$J$7*H79*E79,I79,$I$7*I79*E79)</f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21.5" x14ac:dyDescent="0.9">
      <c r="A80" s="103" t="str">
        <f>'PLANTILLA V6'!A80</f>
        <v>EE</v>
      </c>
      <c r="B80" s="103" t="str">
        <f>'PLANTILLA V6'!B80</f>
        <v xml:space="preserve">Juegos de jumpers macho - macho </v>
      </c>
      <c r="C80" s="104">
        <f>'PLANTILLA V6'!C80</f>
        <v>1</v>
      </c>
      <c r="D80" s="95" t="str">
        <f>'PLANTILLA V6'!D80</f>
        <v>juego</v>
      </c>
      <c r="E80" s="104">
        <v>0</v>
      </c>
      <c r="F80" s="95" t="b">
        <v>0</v>
      </c>
      <c r="G80" s="95" t="b">
        <v>0</v>
      </c>
      <c r="H80" s="95" t="b">
        <v>1</v>
      </c>
      <c r="I80" s="95" t="b">
        <v>0</v>
      </c>
      <c r="J80" s="98" cm="1">
        <f t="array" ref="J80">_xlfn.IFS(LEN(A80)&gt;2,A81,SUM(E80:I80)=0,0,F80,$F$7*F80*E80,G80,$G$7*G80*E80,AND(H80,A80="Co"),$H$7*H80*E80,AND(H80,A80="Re"),$H$7*H80*E80,H80,$J$7*H80*E80,I80,$I$7*I80*E80)</f>
        <v>0</v>
      </c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21.5" x14ac:dyDescent="0.9">
      <c r="A81" s="103" t="str">
        <f>'PLANTILLA V6'!A81</f>
        <v>EE</v>
      </c>
      <c r="B81" s="103" t="str">
        <f>'PLANTILLA V6'!B81</f>
        <v>Juegos de jumpers hembra - hembra</v>
      </c>
      <c r="C81" s="104">
        <f>'PLANTILLA V6'!C81</f>
        <v>1</v>
      </c>
      <c r="D81" s="95" t="str">
        <f>'PLANTILLA V6'!D81</f>
        <v>juego</v>
      </c>
      <c r="E81" s="104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98" cm="1">
        <f t="array" ref="J81">_xlfn.IFS(LEN(A81)&gt;2,A82,SUM(E81:I81)=0,0,F81,$F$7*F81*E81,G81,$G$7*G81*E81,AND(H81,A81="Co"),$H$7*H81*E81,AND(H81,A81="Re"),$H$7*H81*E81,H81,$J$7*H81*E81,I81,$I$7*I81*E81)</f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21.5" x14ac:dyDescent="0.9">
      <c r="A82" s="103" t="str">
        <f>'PLANTILLA V6'!A82</f>
        <v>EE</v>
      </c>
      <c r="B82" s="103" t="str">
        <f>'PLANTILLA V6'!B82</f>
        <v>Motor DC de 3V con cables integrados</v>
      </c>
      <c r="C82" s="104">
        <f>'PLANTILLA V6'!C82</f>
        <v>1</v>
      </c>
      <c r="D82" s="95" t="str">
        <f>'PLANTILLA V6'!D82</f>
        <v>pza</v>
      </c>
      <c r="E82" s="104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98" cm="1">
        <f t="array" ref="J82">_xlfn.IFS(LEN(A82)&gt;2,A83,SUM(E82:I82)=0,0,F82,$F$7*F82*E82,G82,$G$7*G82*E82,AND(H82,A82="Co"),$H$7*H82*E82,AND(H82,A82="Re"),$H$7*H82*E82,H82,$J$7*H82*E82,I82,$I$7*I82*E82)</f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21.5" x14ac:dyDescent="0.9">
      <c r="A83" s="51" t="str">
        <f>'PLANTILLA V6'!A83</f>
        <v>EE</v>
      </c>
      <c r="B83" s="51" t="str">
        <f>'PLANTILLA V6'!B83</f>
        <v>Motor DC de 6V con cables integrados</v>
      </c>
      <c r="C83" s="22">
        <f>'PLANTILLA V6'!C83</f>
        <v>1</v>
      </c>
      <c r="D83" s="54" t="str">
        <f>'PLANTILLA V6'!D83</f>
        <v>pza</v>
      </c>
      <c r="E83" s="22">
        <v>1</v>
      </c>
      <c r="F83" s="54" t="b">
        <v>0</v>
      </c>
      <c r="G83" s="54" t="b">
        <v>0</v>
      </c>
      <c r="H83" s="54" t="b">
        <v>1</v>
      </c>
      <c r="I83" s="54" t="b">
        <v>0</v>
      </c>
      <c r="J83" s="98" cm="1">
        <f t="array" ref="J83">_xlfn.IFS(LEN(A83)&gt;2,A84,SUM(E83:I83)=0,0,F83,$F$7*F83*E83,G83,$G$7*G83*E83,AND(H83,A83="Co"),$H$7*H83*E83,AND(H83,A83="Re"),$H$7*H83*E83,H83,$J$7*H83*E83,I83,$I$7*I83*E83)</f>
        <v>5</v>
      </c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21.5" x14ac:dyDescent="0.9">
      <c r="A84" s="103" t="str">
        <f>'PLANTILLA V6'!A84</f>
        <v>EE</v>
      </c>
      <c r="B84" s="103" t="str">
        <f>'PLANTILLA V6'!B84</f>
        <v>Protoboard de 830 puntos</v>
      </c>
      <c r="C84" s="104">
        <f>'PLANTILLA V6'!C84</f>
        <v>1</v>
      </c>
      <c r="D84" s="95" t="str">
        <f>'PLANTILLA V6'!D84</f>
        <v>pza</v>
      </c>
      <c r="E84" s="104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98" cm="1">
        <f t="array" ref="J84">_xlfn.IFS(LEN(A84)&gt;2,A85,SUM(E84:I84)=0,0,F84,$F$7*F84*E84,G84,$G$7*G84*E84,AND(H84,A84="Co"),$H$7*H84*E84,AND(H84,A84="Re"),$H$7*H84*E84,H84,$J$7*H84*E84,I84,$I$7*I84*E84)</f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21.5" x14ac:dyDescent="0.9">
      <c r="A85" s="103" t="str">
        <f>'PLANTILLA V6'!A85</f>
        <v>EE</v>
      </c>
      <c r="B85" s="103" t="str">
        <f>'PLANTILLA V6'!B85</f>
        <v>Led de color blanco</v>
      </c>
      <c r="C85" s="104">
        <f>'PLANTILLA V6'!C85</f>
        <v>1</v>
      </c>
      <c r="D85" s="95" t="str">
        <f>'PLANTILLA V6'!D85</f>
        <v>pza</v>
      </c>
      <c r="E85" s="104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98" cm="1">
        <f t="array" ref="J85">_xlfn.IFS(LEN(A85)&gt;2,A86,SUM(E85:I85)=0,0,F85,$F$7*F85*E85,G85,$G$7*G85*E85,AND(H85,A85="Co"),$H$7*H85*E85,AND(H85,A85="Re"),$H$7*H85*E85,H85,$J$7*H85*E85,I85,$I$7*I85*E85)</f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21.5" x14ac:dyDescent="0.9">
      <c r="A86" s="51" t="str">
        <f>'PLANTILLA V6'!A86</f>
        <v>EE</v>
      </c>
      <c r="B86" s="36" t="str">
        <f>'PLANTILLA V6'!B86</f>
        <v>Led de color verde</v>
      </c>
      <c r="C86" s="22">
        <f>'PLANTILLA V6'!C86</f>
        <v>1</v>
      </c>
      <c r="D86" s="54" t="str">
        <f>'PLANTILLA V6'!D86</f>
        <v>pza</v>
      </c>
      <c r="E86" s="22">
        <v>2</v>
      </c>
      <c r="F86" s="54" t="b">
        <v>0</v>
      </c>
      <c r="G86" s="54" t="b">
        <v>0</v>
      </c>
      <c r="H86" s="54" t="b">
        <v>1</v>
      </c>
      <c r="I86" s="54" t="b">
        <v>0</v>
      </c>
      <c r="J86" s="98" cm="1">
        <f t="array" ref="J86">_xlfn.IFS(LEN(A86)&gt;2,A87,SUM(E86:I86)=0,0,F86,$F$7*F86*E86,G86,$G$7*G86*E86,AND(H86,A86="Co"),$H$7*H86*E86,AND(H86,A86="Re"),$H$7*H86*E86,H86,$J$7*H86*E86,I86,$I$7*I86*E86)</f>
        <v>10</v>
      </c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21.5" x14ac:dyDescent="0.9">
      <c r="A87" s="103" t="str">
        <f>'PLANTILLA V6'!A87</f>
        <v>EE</v>
      </c>
      <c r="B87" s="106" t="str">
        <f>'PLANTILLA V6'!B87</f>
        <v>Led de color amarillo (ámbar)</v>
      </c>
      <c r="C87" s="104">
        <f>'PLANTILLA V6'!C87</f>
        <v>1</v>
      </c>
      <c r="D87" s="95" t="str">
        <f>'PLANTILLA V6'!D87</f>
        <v>pza</v>
      </c>
      <c r="E87" s="104">
        <v>0</v>
      </c>
      <c r="F87" s="95" t="b">
        <v>0</v>
      </c>
      <c r="G87" s="95" t="b">
        <v>0</v>
      </c>
      <c r="H87" s="95" t="b">
        <v>0</v>
      </c>
      <c r="I87" s="95" t="b">
        <v>0</v>
      </c>
      <c r="J87" s="98" cm="1">
        <f t="array" ref="J87">_xlfn.IFS(LEN(A87)&gt;2,A88,SUM(E87:I87)=0,0,F87,$F$7*F87*E87,G87,$G$7*G87*E87,AND(H87,A87="Co"),$H$7*H87*E87,AND(H87,A87="Re"),$H$7*H87*E87,H87,$J$7*H87*E87,I87,$I$7*I87*E87)</f>
        <v>0</v>
      </c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21.5" x14ac:dyDescent="0.9">
      <c r="A88" s="51" t="str">
        <f>'PLANTILLA V6'!A88</f>
        <v>EE</v>
      </c>
      <c r="B88" s="51" t="str">
        <f>'PLANTILLA V6'!B88</f>
        <v>Led de color rojo</v>
      </c>
      <c r="C88" s="22">
        <f>'PLANTILLA V6'!C88</f>
        <v>1</v>
      </c>
      <c r="D88" s="54" t="str">
        <f>'PLANTILLA V6'!D88</f>
        <v>pza</v>
      </c>
      <c r="E88" s="22">
        <v>2</v>
      </c>
      <c r="F88" s="54" t="b">
        <v>0</v>
      </c>
      <c r="G88" s="54" t="b">
        <v>0</v>
      </c>
      <c r="H88" s="54" t="b">
        <v>1</v>
      </c>
      <c r="I88" s="54" t="b">
        <v>0</v>
      </c>
      <c r="J88" s="98" cm="1">
        <f t="array" ref="J88">_xlfn.IFS(LEN(A88)&gt;2,A89,SUM(E88:I88)=0,0,F88,$F$7*F88*E88,G88,$G$7*G88*E88,AND(H88,A88="Co"),$H$7*H88*E88,AND(H88,A88="Re"),$H$7*H88*E88,H88,$J$7*H88*E88,I88,$I$7*I88*E88)</f>
        <v>10</v>
      </c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21.5" x14ac:dyDescent="0.9">
      <c r="A89" s="51" t="str">
        <f>'PLANTILLA V6'!A89</f>
        <v>EE</v>
      </c>
      <c r="B89" s="51" t="str">
        <f>'PLANTILLA V6'!B89</f>
        <v xml:space="preserve">Resistencia de 330 ohms </v>
      </c>
      <c r="C89" s="22">
        <f>'PLANTILLA V6'!C89</f>
        <v>1</v>
      </c>
      <c r="D89" s="54" t="str">
        <f>'PLANTILLA V6'!D89</f>
        <v>pza</v>
      </c>
      <c r="E89" s="22">
        <v>1</v>
      </c>
      <c r="F89" s="54" t="b">
        <v>0</v>
      </c>
      <c r="G89" s="54" t="b">
        <v>0</v>
      </c>
      <c r="H89" s="54" t="b">
        <v>1</v>
      </c>
      <c r="I89" s="54" t="b">
        <v>0</v>
      </c>
      <c r="J89" s="98" cm="1">
        <f t="array" ref="J89">_xlfn.IFS(LEN(A89)&gt;2,A90,SUM(E89:I89)=0,0,F89,$F$7*F89*E89,G89,$G$7*G89*E89,AND(H89,A89="Co"),$H$7*H89*E89,AND(H89,A89="Re"),$H$7*H89*E89,H89,$J$7*H89*E89,I89,$I$7*I89*E89)</f>
        <v>5</v>
      </c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21.5" x14ac:dyDescent="0.9">
      <c r="A90" s="103" t="str">
        <f>'PLANTILLA V6'!A90</f>
        <v>EE</v>
      </c>
      <c r="B90" s="103" t="str">
        <f>'PLANTILLA V6'!B90</f>
        <v>Resistencia de 1K ohms</v>
      </c>
      <c r="C90" s="104">
        <f>'PLANTILLA V6'!C90</f>
        <v>1</v>
      </c>
      <c r="D90" s="95" t="str">
        <f>'PLANTILLA V6'!D90</f>
        <v>pza</v>
      </c>
      <c r="E90" s="104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98" cm="1">
        <f t="array" ref="J90">_xlfn.IFS(LEN(A90)&gt;2,A91,SUM(E90:I90)=0,0,F90,$F$7*F90*E90,G90,$G$7*G90*E90,AND(H90,A90="Co"),$H$7*H90*E90,AND(H90,A90="Re"),$H$7*H90*E90,H90,$J$7*H90*E90,I90,$I$7*I90*E90)</f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21.5" x14ac:dyDescent="0.9">
      <c r="A91" s="103" t="str">
        <f>'PLANTILLA V6'!A91</f>
        <v>EE</v>
      </c>
      <c r="B91" s="103" t="str">
        <f>'PLANTILLA V6'!B91</f>
        <v xml:space="preserve">Cinta de aislar color negro </v>
      </c>
      <c r="C91" s="104">
        <f>'PLANTILLA V6'!C91</f>
        <v>1</v>
      </c>
      <c r="D91" s="95" t="str">
        <f>'PLANTILLA V6'!D91</f>
        <v>rollo</v>
      </c>
      <c r="E91" s="104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98" cm="1">
        <f t="array" ref="J91">_xlfn.IFS(LEN(A91)&gt;2,A92,SUM(E91:I91)=0,0,F91,$F$7*F91*E91,G91,$G$7*G91*E91,AND(H91,A91="Co"),$H$7*H91*E91,AND(H91,A91="Re"),$H$7*H91*E91,H91,$J$7*H91*E91,I91,$I$7*I91*E91)</f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21.5" x14ac:dyDescent="0.9">
      <c r="A92" s="103" t="str">
        <f>'PLANTILLA V6'!A92</f>
        <v>EE</v>
      </c>
      <c r="B92" s="103" t="str">
        <f>'PLANTILLA V6'!B92</f>
        <v xml:space="preserve">Cinta de aislar color rojo </v>
      </c>
      <c r="C92" s="104">
        <f>'PLANTILLA V6'!C92</f>
        <v>1</v>
      </c>
      <c r="D92" s="95" t="str">
        <f>'PLANTILLA V6'!D92</f>
        <v>rollo</v>
      </c>
      <c r="E92" s="104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98" cm="1">
        <f t="array" ref="J92">_xlfn.IFS(LEN(A92)&gt;2,A93,SUM(E92:I92)=0,0,F92,$F$7*F92*E92,G92,$G$7*G92*E92,AND(H92,A92="Co"),$H$7*H92*E92,AND(H92,A92="Re"),$H$7*H92*E92,H92,$J$7*H92*E92,I92,$I$7*I92*E92)</f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21.5" x14ac:dyDescent="0.9">
      <c r="A93" s="103" t="str">
        <f>'PLANTILLA V6'!A93</f>
        <v>EE</v>
      </c>
      <c r="B93" s="103" t="str">
        <f>'PLANTILLA V6'!B93</f>
        <v>Push button</v>
      </c>
      <c r="C93" s="104">
        <f>'PLANTILLA V6'!C93</f>
        <v>1</v>
      </c>
      <c r="D93" s="95" t="str">
        <f>'PLANTILLA V6'!D93</f>
        <v>pza</v>
      </c>
      <c r="E93" s="104">
        <v>0</v>
      </c>
      <c r="F93" s="95" t="b">
        <v>0</v>
      </c>
      <c r="G93" s="95" t="b">
        <v>0</v>
      </c>
      <c r="H93" s="95" t="b">
        <v>0</v>
      </c>
      <c r="I93" s="95" t="b">
        <v>0</v>
      </c>
      <c r="J93" s="98" cm="1">
        <f t="array" ref="J93">_xlfn.IFS(LEN(A93)&gt;2,A94,SUM(E93:I93)=0,0,F93,$F$7*F93*E93,G93,$G$7*G93*E93,AND(H93,A93="Co"),$H$7*H93*E93,AND(H93,A93="Re"),$H$7*H93*E93,H93,$J$7*H93*E93,I93,$I$7*I93*E93)</f>
        <v>0</v>
      </c>
      <c r="K93" s="101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21.5" x14ac:dyDescent="0.9">
      <c r="A94" s="103" t="str">
        <f>'PLANTILLA V6'!A94</f>
        <v>EE</v>
      </c>
      <c r="B94" s="103" t="str">
        <f>'PLANTILLA V6'!B94</f>
        <v>Cautín</v>
      </c>
      <c r="C94" s="104">
        <f>'PLANTILLA V6'!C94</f>
        <v>1</v>
      </c>
      <c r="D94" s="95" t="str">
        <f>'PLANTILLA V6'!D94</f>
        <v>pza</v>
      </c>
      <c r="E94" s="104">
        <v>0</v>
      </c>
      <c r="F94" s="95" t="b">
        <v>0</v>
      </c>
      <c r="G94" s="95" t="b">
        <v>0</v>
      </c>
      <c r="H94" s="95" t="b">
        <v>0</v>
      </c>
      <c r="I94" s="95" t="b">
        <v>0</v>
      </c>
      <c r="J94" s="98" cm="1">
        <f t="array" ref="J94">_xlfn.IFS(LEN(A94)&gt;2,A95,SUM(E94:I94)=0,0,F94,$F$7*F94*E94,G94,$G$7*G94*E94,AND(H94,A94="Co"),$H$7*H94*E94,AND(H94,A94="Re"),$H$7*H94*E94,H94,$J$7*H94*E94,I94,$I$7*I94*E94)</f>
        <v>0</v>
      </c>
      <c r="K94" s="101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21.5" x14ac:dyDescent="0.9">
      <c r="A95" s="103" t="str">
        <f>'PLANTILLA V6'!A95</f>
        <v>EE</v>
      </c>
      <c r="B95" s="103" t="str">
        <f>'PLANTILLA V6'!B95</f>
        <v>Soldadura eléctronica</v>
      </c>
      <c r="C95" s="104">
        <f>'PLANTILLA V6'!C95</f>
        <v>1</v>
      </c>
      <c r="D95" s="95" t="str">
        <f>'PLANTILLA V6'!D95</f>
        <v>pza</v>
      </c>
      <c r="E95" s="104">
        <v>0</v>
      </c>
      <c r="F95" s="95" t="b">
        <v>0</v>
      </c>
      <c r="G95" s="95" t="b">
        <v>0</v>
      </c>
      <c r="H95" s="95" t="b">
        <v>0</v>
      </c>
      <c r="I95" s="95" t="b">
        <v>0</v>
      </c>
      <c r="J95" s="98" cm="1">
        <f t="array" ref="J95">_xlfn.IFS(LEN(A95)&gt;2,A96,SUM(E95:I95)=0,0,F95,$F$7*F95*E95,G95,$G$7*G95*E95,AND(H95,A95="Co"),$H$7*H95*E95,AND(H95,A95="Re"),$H$7*H95*E95,H95,$J$7*H95*E95,I95,$I$7*I95*E95)</f>
        <v>0</v>
      </c>
      <c r="K95" s="101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21.5" x14ac:dyDescent="0.9">
      <c r="A96" s="103" t="str">
        <f>'PLANTILLA V6'!A96</f>
        <v>EE</v>
      </c>
      <c r="B96" s="103" t="str">
        <f>'PLANTILLA V6'!B96</f>
        <v>Pasta para soldar</v>
      </c>
      <c r="C96" s="104">
        <f>'PLANTILLA V6'!C96</f>
        <v>1</v>
      </c>
      <c r="D96" s="95" t="str">
        <f>'PLANTILLA V6'!D96</f>
        <v>pza</v>
      </c>
      <c r="E96" s="104">
        <v>0</v>
      </c>
      <c r="F96" s="95" t="b">
        <v>0</v>
      </c>
      <c r="G96" s="95" t="b">
        <v>0</v>
      </c>
      <c r="H96" s="95" t="b">
        <v>0</v>
      </c>
      <c r="I96" s="95" t="b">
        <v>0</v>
      </c>
      <c r="J96" s="98" cm="1">
        <f t="array" ref="J96">_xlfn.IFS(LEN(A96)&gt;2,A97,SUM(E96:I96)=0,0,F96,$F$7*F96*E96,G96,$G$7*G96*E96,AND(H96,A96="Co"),$H$7*H96*E96,AND(H96,A96="Re"),$H$7*H96*E96,H96,$J$7*H96*E96,I96,$I$7*I96*E96)</f>
        <v>0</v>
      </c>
      <c r="K96" s="101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21.5" x14ac:dyDescent="0.9">
      <c r="A97" s="51" t="str">
        <f>'PLANTILLA V6'!A97</f>
        <v>EE</v>
      </c>
      <c r="B97" s="51" t="str">
        <f>'PLANTILLA V6'!B97</f>
        <v>Interruptor de carrera</v>
      </c>
      <c r="C97" s="22">
        <f>'PLANTILLA V6'!C97</f>
        <v>1</v>
      </c>
      <c r="D97" s="54" t="str">
        <f>'PLANTILLA V6'!D97</f>
        <v>pza</v>
      </c>
      <c r="E97" s="22">
        <v>1</v>
      </c>
      <c r="F97" s="54" t="b">
        <v>0</v>
      </c>
      <c r="G97" s="54" t="b">
        <v>0</v>
      </c>
      <c r="H97" s="54" t="b">
        <v>1</v>
      </c>
      <c r="I97" s="54" t="b">
        <v>0</v>
      </c>
      <c r="J97" s="98" cm="1">
        <f t="array" ref="J97">_xlfn.IFS(LEN(A97)&gt;2,A98,SUM(E97:I97)=0,0,F97,$F$7*F97*E97,G97,$G$7*G97*E97,AND(H97,A97="Co"),$H$7*H97*E97,AND(H97,A97="Re"),$H$7*H97*E97,H97,$J$7*H97*E97,I97,$I$7*I97*E97)</f>
        <v>5</v>
      </c>
      <c r="K97" s="75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21.5" x14ac:dyDescent="0.9">
      <c r="A98" s="51" t="str">
        <f>'PLANTILLA V6'!A98</f>
        <v>EE</v>
      </c>
      <c r="B98" s="51" t="str">
        <f>'PLANTILLA V6'!B98</f>
        <v>llantitas de plástico para motor DC</v>
      </c>
      <c r="C98" s="22">
        <f>'PLANTILLA V6'!C98</f>
        <v>1</v>
      </c>
      <c r="D98" s="54" t="str">
        <f>'PLANTILLA V6'!D98</f>
        <v>pza</v>
      </c>
      <c r="E98" s="22">
        <v>2</v>
      </c>
      <c r="F98" s="54" t="b">
        <v>0</v>
      </c>
      <c r="G98" s="54" t="b">
        <v>0</v>
      </c>
      <c r="H98" s="54" t="b">
        <v>1</v>
      </c>
      <c r="I98" s="54" t="b">
        <v>0</v>
      </c>
      <c r="J98" s="98" cm="1">
        <f t="array" ref="J98">_xlfn.IFS(LEN(A98)&gt;2,A99,SUM(E98:I98)=0,0,F98,$F$7*F98*E98,G98,$G$7*G98*E98,AND(H98,A98="Co"),$H$7*H98*E98,AND(H98,A98="Re"),$H$7*H98*E98,H98,$J$7*H98*E98,I98,$I$7*I98*E98)</f>
        <v>10</v>
      </c>
      <c r="K98" s="75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21.5" x14ac:dyDescent="0.9">
      <c r="A99" s="103" t="str">
        <f>'PLANTILLA V6'!A99</f>
        <v>EE</v>
      </c>
      <c r="B99" s="103" t="str">
        <f>'PLANTILLA V6'!B99</f>
        <v>Servomotor SG90</v>
      </c>
      <c r="C99" s="104">
        <f>'PLANTILLA V6'!C99</f>
        <v>1</v>
      </c>
      <c r="D99" s="95" t="str">
        <f>'PLANTILLA V6'!D99</f>
        <v>pza</v>
      </c>
      <c r="E99" s="104">
        <v>0</v>
      </c>
      <c r="F99" s="95" t="b">
        <v>0</v>
      </c>
      <c r="G99" s="95" t="b">
        <v>0</v>
      </c>
      <c r="H99" s="95" t="b">
        <v>0</v>
      </c>
      <c r="I99" s="95" t="b">
        <v>0</v>
      </c>
      <c r="J99" s="98" cm="1">
        <f t="array" ref="J99">_xlfn.IFS(LEN(A99)&gt;2,A100,SUM(E99:I99)=0,0,F99,$F$7*F99*E99,G99,$G$7*G99*E99,AND(H99,A99="Co"),$H$7*H99*E99,AND(H99,A99="Re"),$H$7*H99*E99,H99,$J$7*H99*E99,I99,$I$7*I99*E99)</f>
        <v>0</v>
      </c>
      <c r="K99" s="101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21.5" x14ac:dyDescent="0.9">
      <c r="A100" s="103" t="str">
        <f>'PLANTILLA V6'!A100</f>
        <v>EE</v>
      </c>
      <c r="B100" s="103">
        <f>'PLANTILLA V6'!B100</f>
        <v>0</v>
      </c>
      <c r="C100" s="104">
        <f>'PLANTILLA V6'!C100</f>
        <v>1</v>
      </c>
      <c r="D100" s="95" t="str">
        <f>'PLANTILLA V6'!D100</f>
        <v>pza</v>
      </c>
      <c r="E100" s="104">
        <v>0</v>
      </c>
      <c r="F100" s="95" t="b">
        <v>0</v>
      </c>
      <c r="G100" s="95" t="b">
        <v>0</v>
      </c>
      <c r="H100" s="95" t="b">
        <v>0</v>
      </c>
      <c r="I100" s="95" t="b">
        <v>0</v>
      </c>
      <c r="J100" s="98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1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21.5" x14ac:dyDescent="0.9">
      <c r="A101" s="103">
        <f>'PLANTILLA V6'!A101</f>
        <v>0</v>
      </c>
      <c r="B101" s="103">
        <f>'PLANTILLA V6'!B101</f>
        <v>0</v>
      </c>
      <c r="C101" s="104">
        <f>'PLANTILLA V6'!C101</f>
        <v>1</v>
      </c>
      <c r="D101" s="95" t="str">
        <f>'PLANTILLA V6'!D101</f>
        <v>pza</v>
      </c>
      <c r="E101" s="104">
        <v>0</v>
      </c>
      <c r="F101" s="95" t="b">
        <v>0</v>
      </c>
      <c r="G101" s="95" t="b">
        <v>0</v>
      </c>
      <c r="H101" s="95" t="b">
        <v>0</v>
      </c>
      <c r="I101" s="95" t="b">
        <v>0</v>
      </c>
      <c r="J101" s="98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1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21.5" x14ac:dyDescent="0.9">
      <c r="A102" s="103">
        <f>'PLANTILLA V6'!A102</f>
        <v>0</v>
      </c>
      <c r="B102" s="103">
        <f>'PLANTILLA V6'!B102</f>
        <v>0</v>
      </c>
      <c r="C102" s="104">
        <f>'PLANTILLA V6'!C102</f>
        <v>1</v>
      </c>
      <c r="D102" s="95" t="str">
        <f>'PLANTILLA V6'!D102</f>
        <v>pza</v>
      </c>
      <c r="E102" s="104">
        <v>0</v>
      </c>
      <c r="F102" s="95" t="b">
        <v>0</v>
      </c>
      <c r="G102" s="95" t="b">
        <v>0</v>
      </c>
      <c r="H102" s="95" t="b">
        <v>0</v>
      </c>
      <c r="I102" s="95" t="b">
        <v>0</v>
      </c>
      <c r="J102" s="98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1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21.5" x14ac:dyDescent="0.9">
      <c r="A103" s="103">
        <f>'PLANTILLA V6'!A103</f>
        <v>0</v>
      </c>
      <c r="B103" s="103">
        <f>'PLANTILLA V6'!B103</f>
        <v>0</v>
      </c>
      <c r="C103" s="104">
        <f>'PLANTILLA V6'!C103</f>
        <v>1</v>
      </c>
      <c r="D103" s="95" t="str">
        <f>'PLANTILLA V6'!D103</f>
        <v>pza</v>
      </c>
      <c r="E103" s="104">
        <v>0</v>
      </c>
      <c r="F103" s="95" t="b">
        <v>0</v>
      </c>
      <c r="G103" s="95" t="b">
        <v>0</v>
      </c>
      <c r="H103" s="95" t="b">
        <v>0</v>
      </c>
      <c r="I103" s="95" t="b">
        <v>0</v>
      </c>
      <c r="J103" s="98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1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21.5" x14ac:dyDescent="0.9">
      <c r="A104" s="103">
        <f>'PLANTILLA V6'!A104</f>
        <v>0</v>
      </c>
      <c r="B104" s="103">
        <f>'PLANTILLA V6'!B104</f>
        <v>0</v>
      </c>
      <c r="C104" s="104">
        <f>'PLANTILLA V6'!C104</f>
        <v>1</v>
      </c>
      <c r="D104" s="95" t="str">
        <f>'PLANTILLA V6'!D104</f>
        <v>pza</v>
      </c>
      <c r="E104" s="104">
        <v>0</v>
      </c>
      <c r="F104" s="95" t="b">
        <v>0</v>
      </c>
      <c r="G104" s="95" t="b">
        <v>0</v>
      </c>
      <c r="H104" s="95" t="b">
        <v>0</v>
      </c>
      <c r="I104" s="95" t="b">
        <v>0</v>
      </c>
      <c r="J104" s="98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1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21.5" x14ac:dyDescent="0.9">
      <c r="A105" s="103">
        <f>'PLANTILLA V6'!A105</f>
        <v>0</v>
      </c>
      <c r="B105" s="103">
        <f>'PLANTILLA V6'!B105</f>
        <v>0</v>
      </c>
      <c r="C105" s="104">
        <f>'PLANTILLA V6'!C105</f>
        <v>1</v>
      </c>
      <c r="D105" s="95" t="str">
        <f>'PLANTILLA V6'!D105</f>
        <v>pza</v>
      </c>
      <c r="E105" s="104">
        <v>0</v>
      </c>
      <c r="F105" s="95" t="b">
        <v>0</v>
      </c>
      <c r="G105" s="95" t="b">
        <v>0</v>
      </c>
      <c r="H105" s="95" t="b">
        <v>0</v>
      </c>
      <c r="I105" s="95" t="b">
        <v>0</v>
      </c>
      <c r="J105" s="98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1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21.5" x14ac:dyDescent="0.9">
      <c r="A106" s="103">
        <f>'PLANTILLA V6'!A106</f>
        <v>0</v>
      </c>
      <c r="B106" s="103">
        <f>'PLANTILLA V6'!B106</f>
        <v>0</v>
      </c>
      <c r="C106" s="104">
        <f>'PLANTILLA V6'!C106</f>
        <v>1</v>
      </c>
      <c r="D106" s="95" t="str">
        <f>'PLANTILLA V6'!D106</f>
        <v>pza</v>
      </c>
      <c r="E106" s="104">
        <v>0</v>
      </c>
      <c r="F106" s="95" t="b">
        <v>0</v>
      </c>
      <c r="G106" s="95" t="b">
        <v>0</v>
      </c>
      <c r="H106" s="95" t="b">
        <v>0</v>
      </c>
      <c r="I106" s="95" t="b">
        <v>0</v>
      </c>
      <c r="J106" s="98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1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21.5" x14ac:dyDescent="0.9">
      <c r="A107" s="103">
        <f>'PLANTILLA V6'!A107</f>
        <v>0</v>
      </c>
      <c r="B107" s="103">
        <f>'PLANTILLA V6'!B107</f>
        <v>0</v>
      </c>
      <c r="C107" s="104">
        <f>'PLANTILLA V6'!C107</f>
        <v>1</v>
      </c>
      <c r="D107" s="95" t="str">
        <f>'PLANTILLA V6'!D107</f>
        <v>pza</v>
      </c>
      <c r="E107" s="104">
        <v>0</v>
      </c>
      <c r="F107" s="95" t="b">
        <v>0</v>
      </c>
      <c r="G107" s="95" t="b">
        <v>0</v>
      </c>
      <c r="H107" s="95" t="b">
        <v>0</v>
      </c>
      <c r="I107" s="95" t="b">
        <v>0</v>
      </c>
      <c r="J107" s="98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1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21.5" x14ac:dyDescent="0.9">
      <c r="A108" s="103">
        <f>'PLANTILLA V6'!A108</f>
        <v>0</v>
      </c>
      <c r="B108" s="103">
        <f>'PLANTILLA V6'!B108</f>
        <v>0</v>
      </c>
      <c r="C108" s="104">
        <f>'PLANTILLA V6'!C108</f>
        <v>1</v>
      </c>
      <c r="D108" s="95" t="str">
        <f>'PLANTILLA V6'!D108</f>
        <v>pza</v>
      </c>
      <c r="E108" s="104">
        <v>0</v>
      </c>
      <c r="F108" s="95" t="b">
        <v>0</v>
      </c>
      <c r="G108" s="95" t="b">
        <v>0</v>
      </c>
      <c r="H108" s="95" t="b">
        <v>0</v>
      </c>
      <c r="I108" s="95" t="b">
        <v>0</v>
      </c>
      <c r="J108" s="98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1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21.5" x14ac:dyDescent="0.9">
      <c r="A109" s="105" t="str">
        <f>'PLANTILLA V6'!A109</f>
        <v>Baterías</v>
      </c>
      <c r="B109" s="103">
        <f>'PLANTILLA V6'!B109</f>
        <v>0</v>
      </c>
      <c r="C109" s="104">
        <f>'PLANTILLA V6'!C109</f>
        <v>0</v>
      </c>
      <c r="D109" s="95">
        <f>'PLANTILLA V6'!D109</f>
        <v>0</v>
      </c>
      <c r="E109" s="104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102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1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21.5" x14ac:dyDescent="0.9">
      <c r="A110" s="51" t="str">
        <f>'PLANTILLA V6'!A110</f>
        <v>Ba</v>
      </c>
      <c r="B110" s="51" t="str">
        <f>'PLANTILLA V6'!B110</f>
        <v>Batería recargable 1.5V (AA)</v>
      </c>
      <c r="C110" s="22">
        <f>'PLANTILLA V6'!C110</f>
        <v>1</v>
      </c>
      <c r="D110" s="54" t="str">
        <f>'PLANTILLA V6'!D110</f>
        <v>pza</v>
      </c>
      <c r="E110" s="22">
        <v>2</v>
      </c>
      <c r="F110" s="54" t="b">
        <v>0</v>
      </c>
      <c r="G110" s="54" t="b">
        <v>0</v>
      </c>
      <c r="H110" s="54" t="b">
        <v>1</v>
      </c>
      <c r="I110" s="54" t="b">
        <v>0</v>
      </c>
      <c r="J110" s="98" cm="1">
        <f t="array" ref="J110">_xlfn.IFS(LEN(A110)&gt;2,A111,SUM(E110:I110)=0,0,F110,$F$7*F110*E110,G110,$G$7*G110*E110,AND(H110,A110="Co"),$H$7*H110*E110,AND(H110,A110="Re"),$H$7*H110*E110,H110,$J$7*H110*E110,I110,$I$7*I110*E110)</f>
        <v>10</v>
      </c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21.5" x14ac:dyDescent="0.9">
      <c r="A111" s="103" t="str">
        <f>'PLANTILLA V6'!A111</f>
        <v>Ba</v>
      </c>
      <c r="B111" s="103" t="str">
        <f>'PLANTILLA V6'!B111</f>
        <v>Batería recargable 1.5V (AAA)</v>
      </c>
      <c r="C111" s="104">
        <f>'PLANTILLA V6'!C111</f>
        <v>1</v>
      </c>
      <c r="D111" s="95" t="str">
        <f>'PLANTILLA V6'!D111</f>
        <v>pza</v>
      </c>
      <c r="E111" s="104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98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21.5" x14ac:dyDescent="0.9">
      <c r="A112" s="103" t="str">
        <f>'PLANTILLA V6'!A112</f>
        <v>Ba</v>
      </c>
      <c r="B112" s="103" t="str">
        <f>'PLANTILLA V6'!B112</f>
        <v>Batería recargable 9V Volteck</v>
      </c>
      <c r="C112" s="104">
        <f>'PLANTILLA V6'!C112</f>
        <v>1</v>
      </c>
      <c r="D112" s="95" t="str">
        <f>'PLANTILLA V6'!D112</f>
        <v>pza</v>
      </c>
      <c r="E112" s="104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98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21.5" x14ac:dyDescent="0.9">
      <c r="A113" s="103" t="str">
        <f>'PLANTILLA V6'!A113</f>
        <v>Ba</v>
      </c>
      <c r="B113" s="103" t="str">
        <f>'PLANTILLA V6'!B113</f>
        <v>Baterías alcalinas AAA de 1.5 V (no recargable) para microbit</v>
      </c>
      <c r="C113" s="104">
        <f>'PLANTILLA V6'!C113</f>
        <v>1</v>
      </c>
      <c r="D113" s="95" t="str">
        <f>'PLANTILLA V6'!D113</f>
        <v>pza</v>
      </c>
      <c r="E113" s="104">
        <v>0</v>
      </c>
      <c r="F113" s="95" t="b">
        <v>0</v>
      </c>
      <c r="G113" s="95" t="b">
        <v>0</v>
      </c>
      <c r="H113" s="95" t="b">
        <v>1</v>
      </c>
      <c r="I113" s="95" t="b">
        <v>0</v>
      </c>
      <c r="J113" s="98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21.5" x14ac:dyDescent="0.9">
      <c r="A114" s="103" t="str">
        <f>'PLANTILLA V6'!A114</f>
        <v>Ba</v>
      </c>
      <c r="B114" s="103" t="str">
        <f>'PLANTILLA V6'!B114</f>
        <v>Batería de 3V tipo CR2032</v>
      </c>
      <c r="C114" s="104">
        <f>'PLANTILLA V6'!C114</f>
        <v>1</v>
      </c>
      <c r="D114" s="95" t="str">
        <f>'PLANTILLA V6'!D114</f>
        <v>pza</v>
      </c>
      <c r="E114" s="104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98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21.5" x14ac:dyDescent="0.9">
      <c r="A115" s="103" t="str">
        <f>'PLANTILLA V6'!A115</f>
        <v>Ba</v>
      </c>
      <c r="B115" s="103" t="str">
        <f>'PLANTILLA V6'!B115</f>
        <v>Cargador universal de pilas recargable (9V, AA y AAA)</v>
      </c>
      <c r="C115" s="104">
        <f>'PLANTILLA V6'!C115</f>
        <v>1</v>
      </c>
      <c r="D115" s="95" t="str">
        <f>'PLANTILLA V6'!D115</f>
        <v>pza</v>
      </c>
      <c r="E115" s="104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98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21.5" x14ac:dyDescent="0.9">
      <c r="A116" s="51" t="str">
        <f>'PLANTILLA V6'!A116</f>
        <v>Ba</v>
      </c>
      <c r="B116" s="51" t="str">
        <f>'PLANTILLA V6'!B116</f>
        <v xml:space="preserve">Portapilas para 2 pilas en serie "AA" </v>
      </c>
      <c r="C116" s="22">
        <f>'PLANTILLA V6'!C116</f>
        <v>1</v>
      </c>
      <c r="D116" s="54" t="str">
        <f>'PLANTILLA V6'!D116</f>
        <v>pza</v>
      </c>
      <c r="E116" s="22">
        <v>1</v>
      </c>
      <c r="F116" s="54" t="b">
        <v>0</v>
      </c>
      <c r="G116" s="54" t="b">
        <v>0</v>
      </c>
      <c r="H116" s="54" t="b">
        <v>1</v>
      </c>
      <c r="I116" s="54" t="b">
        <v>0</v>
      </c>
      <c r="J116" s="98" cm="1">
        <f t="array" ref="J116">_xlfn.IFS(LEN(A116)&gt;2,A117,SUM(E116:I116)=0,0,F116,$F$7*F116*E116,G116,$G$7*G116*E116,AND(H116,A116="Co"),$H$7*H116*E116,AND(H116,A116="Re"),$H$7*H116*E116,H116,$J$7*H116*E116,I116,$I$7*I116*E116)</f>
        <v>5</v>
      </c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21.5" x14ac:dyDescent="0.9">
      <c r="A117" s="103" t="str">
        <f>'PLANTILLA V6'!A117</f>
        <v>Ba</v>
      </c>
      <c r="B117" s="103" t="str">
        <f>'PLANTILLA V6'!B117</f>
        <v>Broche para pila de 9V</v>
      </c>
      <c r="C117" s="104">
        <f>'PLANTILLA V6'!C117</f>
        <v>1</v>
      </c>
      <c r="D117" s="95" t="str">
        <f>'PLANTILLA V6'!D117</f>
        <v>pza</v>
      </c>
      <c r="E117" s="104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98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21.5" x14ac:dyDescent="0.9">
      <c r="A118" s="103" t="str">
        <f>'PLANTILLA V6'!A118</f>
        <v>Ba</v>
      </c>
      <c r="B118" s="103" t="str">
        <f>'PLANTILLA V6'!B118</f>
        <v>Pila CR2032 tipo moneda</v>
      </c>
      <c r="C118" s="104">
        <f>'PLANTILLA V6'!C118</f>
        <v>1</v>
      </c>
      <c r="D118" s="95" t="str">
        <f>'PLANTILLA V6'!D118</f>
        <v>pza</v>
      </c>
      <c r="E118" s="104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98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21.5" x14ac:dyDescent="0.9">
      <c r="A119" s="20">
        <f>'PLANTILLA V6'!A119</f>
        <v>0</v>
      </c>
      <c r="B119" s="20">
        <f>'PLANTILLA V6'!B119</f>
        <v>0</v>
      </c>
      <c r="C119" s="104">
        <f>'PLANTILLA V6'!C119</f>
        <v>0</v>
      </c>
      <c r="D119" s="95">
        <f>'PLANTILLA V6'!D119</f>
        <v>0</v>
      </c>
      <c r="E119" s="104">
        <v>0</v>
      </c>
      <c r="F119" s="95" t="b">
        <v>0</v>
      </c>
      <c r="G119" s="95" t="b">
        <v>0</v>
      </c>
      <c r="H119" s="95" t="b">
        <v>0</v>
      </c>
      <c r="I119" s="95" t="b">
        <v>0</v>
      </c>
      <c r="J119" s="98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0">
        <f>'PLANTILLA V6'!A120</f>
        <v>0</v>
      </c>
      <c r="B120" s="20">
        <f>'PLANTILLA V6'!B120</f>
        <v>0</v>
      </c>
      <c r="C120" s="104">
        <f>'PLANTILLA V6'!C120</f>
        <v>0</v>
      </c>
      <c r="D120" s="95">
        <f>'PLANTILLA V6'!D120</f>
        <v>0</v>
      </c>
      <c r="E120" s="104">
        <v>0</v>
      </c>
      <c r="F120" s="95" t="b">
        <v>0</v>
      </c>
      <c r="G120" s="95" t="b">
        <v>0</v>
      </c>
      <c r="H120" s="95" t="b">
        <v>0</v>
      </c>
      <c r="I120" s="95" t="b">
        <v>0</v>
      </c>
      <c r="J120" s="98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0">
        <f>'PLANTILLA V6'!A121</f>
        <v>0</v>
      </c>
      <c r="B121" s="20">
        <f>'PLANTILLA V6'!B121</f>
        <v>0</v>
      </c>
      <c r="C121" s="104">
        <f>'PLANTILLA V6'!C121</f>
        <v>0</v>
      </c>
      <c r="D121" s="95">
        <f>'PLANTILLA V6'!D121</f>
        <v>0</v>
      </c>
      <c r="E121" s="104">
        <v>0</v>
      </c>
      <c r="F121" s="95" t="b">
        <v>0</v>
      </c>
      <c r="G121" s="95" t="b">
        <v>0</v>
      </c>
      <c r="H121" s="95" t="b">
        <v>0</v>
      </c>
      <c r="I121" s="95" t="b">
        <v>0</v>
      </c>
      <c r="J121" s="98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0">
        <f>'PLANTILLA V6'!A122</f>
        <v>0</v>
      </c>
      <c r="B122" s="20">
        <f>'PLANTILLA V6'!B122</f>
        <v>0</v>
      </c>
      <c r="C122" s="104">
        <f>'PLANTILLA V6'!C122</f>
        <v>0</v>
      </c>
      <c r="D122" s="95">
        <f>'PLANTILLA V6'!D122</f>
        <v>0</v>
      </c>
      <c r="E122" s="104">
        <v>0</v>
      </c>
      <c r="F122" s="95" t="b">
        <v>0</v>
      </c>
      <c r="G122" s="95" t="b">
        <v>0</v>
      </c>
      <c r="H122" s="95" t="b">
        <v>0</v>
      </c>
      <c r="I122" s="95" t="b">
        <v>0</v>
      </c>
      <c r="J122" s="98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0">
        <f>'PLANTILLA V6'!A123</f>
        <v>0</v>
      </c>
      <c r="B123" s="20">
        <f>'PLANTILLA V6'!B123</f>
        <v>0</v>
      </c>
      <c r="C123" s="104">
        <f>'PLANTILLA V6'!C123</f>
        <v>0</v>
      </c>
      <c r="D123" s="95">
        <f>'PLANTILLA V6'!D123</f>
        <v>0</v>
      </c>
      <c r="E123" s="104">
        <v>0</v>
      </c>
      <c r="F123" s="95" t="b">
        <v>0</v>
      </c>
      <c r="G123" s="95" t="b">
        <v>0</v>
      </c>
      <c r="H123" s="95" t="b">
        <v>0</v>
      </c>
      <c r="I123" s="95" t="b">
        <v>0</v>
      </c>
      <c r="J123" s="98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0">
        <f>'PLANTILLA V6'!A124</f>
        <v>0</v>
      </c>
      <c r="B124" s="20">
        <f>'PLANTILLA V6'!B124</f>
        <v>0</v>
      </c>
      <c r="C124" s="104">
        <f>'PLANTILLA V6'!C124</f>
        <v>0</v>
      </c>
      <c r="D124" s="95">
        <f>'PLANTILLA V6'!D124</f>
        <v>0</v>
      </c>
      <c r="E124" s="104">
        <v>0</v>
      </c>
      <c r="F124" s="95" t="b">
        <v>0</v>
      </c>
      <c r="G124" s="95" t="b">
        <v>0</v>
      </c>
      <c r="H124" s="95" t="b">
        <v>0</v>
      </c>
      <c r="I124" s="95" t="b">
        <v>0</v>
      </c>
      <c r="J124" s="98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0">
        <f>'PLANTILLA V6'!A125</f>
        <v>0</v>
      </c>
      <c r="B125" s="20">
        <f>'PLANTILLA V6'!B125</f>
        <v>0</v>
      </c>
      <c r="C125" s="104">
        <f>'PLANTILLA V6'!C125</f>
        <v>0</v>
      </c>
      <c r="D125" s="95">
        <f>'PLANTILLA V6'!D125</f>
        <v>0</v>
      </c>
      <c r="E125" s="104">
        <v>0</v>
      </c>
      <c r="F125" s="95" t="b">
        <v>0</v>
      </c>
      <c r="G125" s="95" t="b">
        <v>0</v>
      </c>
      <c r="H125" s="95" t="b">
        <v>0</v>
      </c>
      <c r="I125" s="95" t="b">
        <v>0</v>
      </c>
      <c r="J125" s="98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0">
        <f>'PLANTILLA V6'!A126</f>
        <v>0</v>
      </c>
      <c r="B126" s="20">
        <f>'PLANTILLA V6'!B126</f>
        <v>0</v>
      </c>
      <c r="C126" s="104">
        <f>'PLANTILLA V6'!C126</f>
        <v>0</v>
      </c>
      <c r="D126" s="95">
        <f>'PLANTILLA V6'!D126</f>
        <v>0</v>
      </c>
      <c r="E126" s="104">
        <v>0</v>
      </c>
      <c r="F126" s="95" t="b">
        <v>0</v>
      </c>
      <c r="G126" s="95" t="b">
        <v>0</v>
      </c>
      <c r="H126" s="95" t="b">
        <v>0</v>
      </c>
      <c r="I126" s="95" t="b">
        <v>0</v>
      </c>
      <c r="J126" s="98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0">
        <f>'PLANTILLA V6'!A127</f>
        <v>0</v>
      </c>
      <c r="B127" s="20">
        <f>'PLANTILLA V6'!B127</f>
        <v>0</v>
      </c>
      <c r="C127" s="104">
        <f>'PLANTILLA V6'!C127</f>
        <v>0</v>
      </c>
      <c r="D127" s="95">
        <f>'PLANTILLA V6'!D127</f>
        <v>0</v>
      </c>
      <c r="E127" s="104">
        <v>0</v>
      </c>
      <c r="F127" s="95" t="b">
        <v>0</v>
      </c>
      <c r="G127" s="95" t="b">
        <v>0</v>
      </c>
      <c r="H127" s="95" t="b">
        <v>0</v>
      </c>
      <c r="I127" s="95" t="b">
        <v>0</v>
      </c>
      <c r="J127" s="98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0">
        <f>'PLANTILLA V6'!A128</f>
        <v>0</v>
      </c>
      <c r="B128" s="20">
        <f>'PLANTILLA V6'!B128</f>
        <v>0</v>
      </c>
      <c r="C128" s="104">
        <f>'PLANTILLA V6'!C128</f>
        <v>0</v>
      </c>
      <c r="D128" s="95">
        <f>'PLANTILLA V6'!D128</f>
        <v>0</v>
      </c>
      <c r="E128" s="104">
        <v>0</v>
      </c>
      <c r="F128" s="95" t="b">
        <v>0</v>
      </c>
      <c r="G128" s="95" t="b">
        <v>0</v>
      </c>
      <c r="H128" s="95" t="b">
        <v>0</v>
      </c>
      <c r="I128" s="95" t="b">
        <v>0</v>
      </c>
      <c r="J128" s="98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0">
        <f>'PLANTILLA V6'!A129</f>
        <v>0</v>
      </c>
      <c r="B129" s="20">
        <f>'PLANTILLA V6'!B129</f>
        <v>0</v>
      </c>
      <c r="C129" s="104">
        <f>'PLANTILLA V6'!C129</f>
        <v>0</v>
      </c>
      <c r="D129" s="95">
        <f>'PLANTILLA V6'!D129</f>
        <v>0</v>
      </c>
      <c r="E129" s="104">
        <v>0</v>
      </c>
      <c r="F129" s="95" t="b">
        <v>0</v>
      </c>
      <c r="G129" s="95" t="b">
        <v>0</v>
      </c>
      <c r="H129" s="95" t="b">
        <v>0</v>
      </c>
      <c r="I129" s="95" t="b">
        <v>0</v>
      </c>
      <c r="J129" s="98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0">
        <f>'PLANTILLA V6'!A130</f>
        <v>0</v>
      </c>
      <c r="B130" s="20">
        <f>'PLANTILLA V6'!B130</f>
        <v>0</v>
      </c>
      <c r="C130" s="104">
        <f>'PLANTILLA V6'!C130</f>
        <v>0</v>
      </c>
      <c r="D130" s="95">
        <f>'PLANTILLA V6'!D130</f>
        <v>0</v>
      </c>
      <c r="E130" s="104">
        <v>0</v>
      </c>
      <c r="F130" s="95" t="b">
        <v>0</v>
      </c>
      <c r="G130" s="95" t="b">
        <v>0</v>
      </c>
      <c r="H130" s="95" t="b">
        <v>0</v>
      </c>
      <c r="I130" s="95" t="b">
        <v>0</v>
      </c>
      <c r="J130" s="98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0">
        <f>'PLANTILLA V6'!A131</f>
        <v>0</v>
      </c>
      <c r="B131" s="20">
        <f>'PLANTILLA V6'!B131</f>
        <v>0</v>
      </c>
      <c r="C131" s="104">
        <f>'PLANTILLA V6'!C131</f>
        <v>0</v>
      </c>
      <c r="D131" s="95">
        <f>'PLANTILLA V6'!D131</f>
        <v>0</v>
      </c>
      <c r="E131" s="104">
        <v>0</v>
      </c>
      <c r="F131" s="95" t="b">
        <v>0</v>
      </c>
      <c r="G131" s="95" t="b">
        <v>0</v>
      </c>
      <c r="H131" s="95" t="b">
        <v>0</v>
      </c>
      <c r="I131" s="95" t="b">
        <v>0</v>
      </c>
      <c r="J131" s="98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0">
        <f>'PLANTILLA V6'!A132</f>
        <v>0</v>
      </c>
      <c r="B132" s="20">
        <f>'PLANTILLA V6'!B132</f>
        <v>0</v>
      </c>
      <c r="C132" s="104">
        <f>'PLANTILLA V6'!C132</f>
        <v>0</v>
      </c>
      <c r="D132" s="95">
        <f>'PLANTILLA V6'!D132</f>
        <v>0</v>
      </c>
      <c r="E132" s="104">
        <v>0</v>
      </c>
      <c r="F132" s="95" t="b">
        <v>0</v>
      </c>
      <c r="G132" s="95" t="b">
        <v>0</v>
      </c>
      <c r="H132" s="95" t="b">
        <v>0</v>
      </c>
      <c r="I132" s="95" t="b">
        <v>0</v>
      </c>
      <c r="J132" s="98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0">
        <f>'PLANTILLA V6'!A133</f>
        <v>0</v>
      </c>
      <c r="B133" s="20">
        <f>'PLANTILLA V6'!B133</f>
        <v>0</v>
      </c>
      <c r="C133" s="104">
        <f>'PLANTILLA V6'!C133</f>
        <v>0</v>
      </c>
      <c r="D133" s="95">
        <f>'PLANTILLA V6'!D133</f>
        <v>0</v>
      </c>
      <c r="E133" s="104">
        <v>0</v>
      </c>
      <c r="F133" s="95" t="b">
        <v>0</v>
      </c>
      <c r="G133" s="95" t="b">
        <v>0</v>
      </c>
      <c r="H133" s="95" t="b">
        <v>0</v>
      </c>
      <c r="I133" s="95" t="b">
        <v>0</v>
      </c>
      <c r="J133" s="98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0">
        <f>'PLANTILLA V6'!A134</f>
        <v>0</v>
      </c>
      <c r="B134" s="20">
        <f>'PLANTILLA V6'!B134</f>
        <v>0</v>
      </c>
      <c r="C134" s="104">
        <f>'PLANTILLA V6'!C134</f>
        <v>0</v>
      </c>
      <c r="D134" s="95">
        <f>'PLANTILLA V6'!D134</f>
        <v>0</v>
      </c>
      <c r="E134" s="104">
        <v>0</v>
      </c>
      <c r="F134" s="95" t="b">
        <v>0</v>
      </c>
      <c r="G134" s="95" t="b">
        <v>0</v>
      </c>
      <c r="H134" s="95" t="b">
        <v>0</v>
      </c>
      <c r="I134" s="95" t="b">
        <v>0</v>
      </c>
      <c r="J134" s="98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0">
        <f>'PLANTILLA V6'!A135</f>
        <v>0</v>
      </c>
      <c r="B135" s="20">
        <f>'PLANTILLA V6'!B135</f>
        <v>0</v>
      </c>
      <c r="C135" s="104">
        <f>'PLANTILLA V6'!C135</f>
        <v>0</v>
      </c>
      <c r="D135" s="95">
        <f>'PLANTILLA V6'!D135</f>
        <v>0</v>
      </c>
      <c r="E135" s="104">
        <v>0</v>
      </c>
      <c r="F135" s="95" t="b">
        <v>0</v>
      </c>
      <c r="G135" s="95" t="b">
        <v>0</v>
      </c>
      <c r="H135" s="95" t="b">
        <v>0</v>
      </c>
      <c r="I135" s="95" t="b">
        <v>0</v>
      </c>
      <c r="J135" s="98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0">
        <f>'PLANTILLA V6'!A136</f>
        <v>0</v>
      </c>
      <c r="B136" s="20">
        <f>'PLANTILLA V6'!B136</f>
        <v>0</v>
      </c>
      <c r="C136" s="104">
        <f>'PLANTILLA V6'!C136</f>
        <v>0</v>
      </c>
      <c r="D136" s="95">
        <f>'PLANTILLA V6'!D136</f>
        <v>0</v>
      </c>
      <c r="E136" s="104">
        <v>0</v>
      </c>
      <c r="F136" s="95" t="b">
        <v>0</v>
      </c>
      <c r="G136" s="95" t="b">
        <v>0</v>
      </c>
      <c r="H136" s="95" t="b">
        <v>0</v>
      </c>
      <c r="I136" s="95" t="b">
        <v>0</v>
      </c>
      <c r="J136" s="98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0">
        <f>'PLANTILLA V6'!A137</f>
        <v>0</v>
      </c>
      <c r="B137" s="20">
        <f>'PLANTILLA V6'!B137</f>
        <v>0</v>
      </c>
      <c r="C137" s="104">
        <f>'PLANTILLA V6'!C137</f>
        <v>0</v>
      </c>
      <c r="D137" s="95">
        <f>'PLANTILLA V6'!D137</f>
        <v>0</v>
      </c>
      <c r="E137" s="104">
        <v>0</v>
      </c>
      <c r="F137" s="95" t="b">
        <v>0</v>
      </c>
      <c r="G137" s="95" t="b">
        <v>0</v>
      </c>
      <c r="H137" s="95" t="b">
        <v>0</v>
      </c>
      <c r="I137" s="95" t="b">
        <v>0</v>
      </c>
      <c r="J137" s="98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0">
        <f>'PLANTILLA V6'!A138</f>
        <v>0</v>
      </c>
      <c r="B138" s="20">
        <f>'PLANTILLA V6'!B138</f>
        <v>0</v>
      </c>
      <c r="C138" s="104">
        <f>'PLANTILLA V6'!C138</f>
        <v>0</v>
      </c>
      <c r="D138" s="95">
        <f>'PLANTILLA V6'!D138</f>
        <v>0</v>
      </c>
      <c r="E138" s="104">
        <v>0</v>
      </c>
      <c r="F138" s="95" t="b">
        <v>0</v>
      </c>
      <c r="G138" s="95" t="b">
        <v>0</v>
      </c>
      <c r="H138" s="95" t="b">
        <v>0</v>
      </c>
      <c r="I138" s="95" t="b">
        <v>0</v>
      </c>
      <c r="J138" s="98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99" t="str">
        <f>'PLANTILLA V6'!A139</f>
        <v>Seguridad y Orden</v>
      </c>
      <c r="B139" s="95">
        <f>'PLANTILLA V6'!B139</f>
        <v>0</v>
      </c>
      <c r="C139" s="104"/>
      <c r="D139" s="95"/>
      <c r="E139" s="104"/>
      <c r="F139" s="101"/>
      <c r="G139" s="101"/>
      <c r="H139" s="101"/>
      <c r="I139" s="101"/>
      <c r="J139" s="102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21.5" x14ac:dyDescent="0.9">
      <c r="A140" s="103" t="str">
        <f>'PLANTILLA V6'!A140</f>
        <v>So</v>
      </c>
      <c r="B140" s="103" t="str">
        <f>'PLANTILLA V6'!B140</f>
        <v>Cubrebocas industrial N95 o similar</v>
      </c>
      <c r="C140" s="104">
        <f>'PLANTILLA V6'!C140</f>
        <v>1</v>
      </c>
      <c r="D140" s="95" t="str">
        <f>'PLANTILLA V6'!D140</f>
        <v>pza</v>
      </c>
      <c r="E140" s="104">
        <v>0</v>
      </c>
      <c r="F140" s="95" t="b">
        <v>1</v>
      </c>
      <c r="G140" s="95" t="b">
        <v>0</v>
      </c>
      <c r="H140" s="95" t="b">
        <v>0</v>
      </c>
      <c r="I140" s="95" t="b">
        <v>0</v>
      </c>
      <c r="J140" s="98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21.5" x14ac:dyDescent="0.9">
      <c r="A141" s="103" t="str">
        <f>'PLANTILLA V6'!A141</f>
        <v>So</v>
      </c>
      <c r="B141" s="103" t="str">
        <f>'PLANTILLA V6'!B141</f>
        <v>Lentes de seguridad</v>
      </c>
      <c r="C141" s="104">
        <f>'PLANTILLA V6'!C141</f>
        <v>1</v>
      </c>
      <c r="D141" s="95" t="str">
        <f>'PLANTILLA V6'!D141</f>
        <v>pza</v>
      </c>
      <c r="E141" s="104">
        <v>0</v>
      </c>
      <c r="F141" s="95" t="b">
        <v>0</v>
      </c>
      <c r="G141" s="95" t="b">
        <v>0</v>
      </c>
      <c r="H141" s="95" t="b">
        <v>1</v>
      </c>
      <c r="I141" s="95" t="b">
        <v>0</v>
      </c>
      <c r="J141" s="98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21.5" x14ac:dyDescent="0.9">
      <c r="A142" s="103" t="str">
        <f>'PLANTILLA V6'!A142</f>
        <v>So</v>
      </c>
      <c r="B142" s="103" t="str">
        <f>'PLANTILLA V6'!B142</f>
        <v>Guantes de seguridad</v>
      </c>
      <c r="C142" s="104">
        <f>'PLANTILLA V6'!C142</f>
        <v>1</v>
      </c>
      <c r="D142" s="95" t="str">
        <f>'PLANTILLA V6'!D142</f>
        <v>pza</v>
      </c>
      <c r="E142" s="104">
        <v>0</v>
      </c>
      <c r="F142" s="95" t="b">
        <v>0</v>
      </c>
      <c r="G142" s="95" t="b">
        <v>0</v>
      </c>
      <c r="H142" s="95" t="b">
        <v>1</v>
      </c>
      <c r="I142" s="95" t="b">
        <v>0</v>
      </c>
      <c r="J142" s="98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21.5" x14ac:dyDescent="0.9">
      <c r="A143" s="103" t="str">
        <f>'PLANTILLA V6'!A143</f>
        <v>So</v>
      </c>
      <c r="B143" s="103" t="str">
        <f>'PLANTILLA V6'!B143</f>
        <v>Botiquín de primeros auxilios (caja con algodón, alcohol, gasas, antiséptico, agua oxigenada, vendas)</v>
      </c>
      <c r="C143" s="104">
        <f>'PLANTILLA V6'!C143</f>
        <v>1</v>
      </c>
      <c r="D143" s="95" t="str">
        <f>'PLANTILLA V6'!D143</f>
        <v>pza</v>
      </c>
      <c r="E143" s="104">
        <v>0</v>
      </c>
      <c r="F143" s="95" t="b">
        <v>0</v>
      </c>
      <c r="G143" s="95" t="b">
        <v>0</v>
      </c>
      <c r="H143" s="95" t="b">
        <v>0</v>
      </c>
      <c r="I143" s="95" t="b">
        <v>1</v>
      </c>
      <c r="J143" s="98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21.5" x14ac:dyDescent="0.9">
      <c r="A144" s="103" t="str">
        <f>'PLANTILLA V6'!A144</f>
        <v>So</v>
      </c>
      <c r="B144" s="103" t="str">
        <f>'PLANTILLA V6'!B144</f>
        <v>Trapo de limpieza/franela</v>
      </c>
      <c r="C144" s="104">
        <f>'PLANTILLA V6'!C144</f>
        <v>1</v>
      </c>
      <c r="D144" s="95" t="str">
        <f>'PLANTILLA V6'!D144</f>
        <v>pza</v>
      </c>
      <c r="E144" s="104">
        <v>0</v>
      </c>
      <c r="F144" s="95" t="b">
        <v>0</v>
      </c>
      <c r="G144" s="95" t="b">
        <v>0</v>
      </c>
      <c r="H144" s="95" t="b">
        <v>1</v>
      </c>
      <c r="I144" s="95" t="b">
        <v>0</v>
      </c>
      <c r="J144" s="98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21.5" x14ac:dyDescent="0.9">
      <c r="A145" s="103">
        <f>'PLANTILLA V6'!A145</f>
        <v>0</v>
      </c>
      <c r="B145" s="95">
        <f>'PLANTILLA V6'!B145</f>
        <v>0</v>
      </c>
      <c r="C145" s="104">
        <f>'PLANTILLA V6'!C145</f>
        <v>1</v>
      </c>
      <c r="D145" s="95" t="str">
        <f>'PLANTILLA V6'!D145</f>
        <v>pza</v>
      </c>
      <c r="E145" s="104">
        <v>0</v>
      </c>
      <c r="F145" s="95" t="b">
        <v>0</v>
      </c>
      <c r="G145" s="95" t="b">
        <v>0</v>
      </c>
      <c r="H145" s="95" t="b">
        <v>0</v>
      </c>
      <c r="I145" s="95" t="b">
        <v>0</v>
      </c>
      <c r="J145" s="98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21.5" x14ac:dyDescent="0.9">
      <c r="A146" s="103">
        <f>'PLANTILLA V6'!A146</f>
        <v>0</v>
      </c>
      <c r="B146" s="95">
        <f>'PLANTILLA V6'!B146</f>
        <v>0</v>
      </c>
      <c r="C146" s="104">
        <f>'PLANTILLA V6'!C146</f>
        <v>1</v>
      </c>
      <c r="D146" s="95" t="str">
        <f>'PLANTILLA V6'!D146</f>
        <v>pza</v>
      </c>
      <c r="E146" s="104">
        <v>0</v>
      </c>
      <c r="F146" s="95" t="b">
        <v>0</v>
      </c>
      <c r="G146" s="95" t="b">
        <v>0</v>
      </c>
      <c r="H146" s="95" t="b">
        <v>0</v>
      </c>
      <c r="I146" s="95" t="b">
        <v>0</v>
      </c>
      <c r="J146" s="98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21.5" x14ac:dyDescent="0.9">
      <c r="A147" s="103">
        <f>'PLANTILLA V6'!A147</f>
        <v>0</v>
      </c>
      <c r="B147" s="95">
        <f>'PLANTILLA V6'!B147</f>
        <v>0</v>
      </c>
      <c r="C147" s="104">
        <f>'PLANTILLA V6'!C147</f>
        <v>1</v>
      </c>
      <c r="D147" s="95" t="str">
        <f>'PLANTILLA V6'!D147</f>
        <v>pza</v>
      </c>
      <c r="E147" s="104">
        <v>0</v>
      </c>
      <c r="F147" s="95" t="b">
        <v>0</v>
      </c>
      <c r="G147" s="95" t="b">
        <v>0</v>
      </c>
      <c r="H147" s="95" t="b">
        <v>0</v>
      </c>
      <c r="I147" s="95" t="b">
        <v>0</v>
      </c>
      <c r="J147" s="98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21.5" x14ac:dyDescent="0.9">
      <c r="A148" s="103">
        <f>'PLANTILLA V6'!A148</f>
        <v>0</v>
      </c>
      <c r="B148" s="95">
        <f>'PLANTILLA V6'!B148</f>
        <v>0</v>
      </c>
      <c r="C148" s="104">
        <f>'PLANTILLA V6'!C148</f>
        <v>1</v>
      </c>
      <c r="D148" s="95" t="str">
        <f>'PLANTILLA V6'!D148</f>
        <v>pza</v>
      </c>
      <c r="E148" s="104">
        <v>0</v>
      </c>
      <c r="F148" s="95" t="b">
        <v>0</v>
      </c>
      <c r="G148" s="95" t="b">
        <v>0</v>
      </c>
      <c r="H148" s="95" t="b">
        <v>0</v>
      </c>
      <c r="I148" s="95" t="b">
        <v>0</v>
      </c>
      <c r="J148" s="98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21.5" x14ac:dyDescent="0.9">
      <c r="A149" s="103">
        <f>'PLANTILLA V6'!A149</f>
        <v>0</v>
      </c>
      <c r="B149" s="95">
        <f>'PLANTILLA V6'!B149</f>
        <v>0</v>
      </c>
      <c r="C149" s="104">
        <f>'PLANTILLA V6'!C149</f>
        <v>1</v>
      </c>
      <c r="D149" s="95" t="str">
        <f>'PLANTILLA V6'!D149</f>
        <v>pza</v>
      </c>
      <c r="E149" s="104">
        <v>0</v>
      </c>
      <c r="F149" s="95" t="b">
        <v>0</v>
      </c>
      <c r="G149" s="95" t="b">
        <v>0</v>
      </c>
      <c r="H149" s="95" t="b">
        <v>0</v>
      </c>
      <c r="I149" s="95" t="b">
        <v>0</v>
      </c>
      <c r="J149" s="98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21.5" x14ac:dyDescent="0.9">
      <c r="A150" s="103">
        <f>'PLANTILLA V6'!A150</f>
        <v>0</v>
      </c>
      <c r="B150" s="95">
        <f>'PLANTILLA V6'!B150</f>
        <v>0</v>
      </c>
      <c r="C150" s="104">
        <f>'PLANTILLA V6'!C150</f>
        <v>1</v>
      </c>
      <c r="D150" s="95" t="str">
        <f>'PLANTILLA V6'!D150</f>
        <v>pza</v>
      </c>
      <c r="E150" s="104">
        <v>0</v>
      </c>
      <c r="F150" s="95" t="b">
        <v>0</v>
      </c>
      <c r="G150" s="95" t="b">
        <v>0</v>
      </c>
      <c r="H150" s="95" t="b">
        <v>0</v>
      </c>
      <c r="I150" s="95" t="b">
        <v>0</v>
      </c>
      <c r="J150" s="98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21.5" x14ac:dyDescent="0.9">
      <c r="A151" s="103">
        <f>'PLANTILLA V6'!A151</f>
        <v>0</v>
      </c>
      <c r="B151" s="95">
        <f>'PLANTILLA V6'!B151</f>
        <v>0</v>
      </c>
      <c r="C151" s="104">
        <f>'PLANTILLA V6'!C151</f>
        <v>1</v>
      </c>
      <c r="D151" s="95" t="str">
        <f>'PLANTILLA V6'!D151</f>
        <v>pza</v>
      </c>
      <c r="E151" s="104">
        <v>0</v>
      </c>
      <c r="F151" s="95" t="b">
        <v>0</v>
      </c>
      <c r="G151" s="95" t="b">
        <v>0</v>
      </c>
      <c r="H151" s="95" t="b">
        <v>0</v>
      </c>
      <c r="I151" s="95" t="b">
        <v>0</v>
      </c>
      <c r="J151" s="98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21.5" x14ac:dyDescent="0.9">
      <c r="A152" s="103">
        <f>'PLANTILLA V6'!A152</f>
        <v>0</v>
      </c>
      <c r="B152" s="95">
        <f>'PLANTILLA V6'!B152</f>
        <v>0</v>
      </c>
      <c r="C152" s="104">
        <f>'PLANTILLA V6'!C152</f>
        <v>1</v>
      </c>
      <c r="D152" s="95" t="str">
        <f>'PLANTILLA V6'!D152</f>
        <v>pza</v>
      </c>
      <c r="E152" s="104">
        <v>0</v>
      </c>
      <c r="F152" s="95" t="b">
        <v>0</v>
      </c>
      <c r="G152" s="95" t="b">
        <v>0</v>
      </c>
      <c r="H152" s="95" t="b">
        <v>0</v>
      </c>
      <c r="I152" s="95" t="b">
        <v>0</v>
      </c>
      <c r="J152" s="98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21.5" x14ac:dyDescent="0.9">
      <c r="A153" s="103">
        <f>'PLANTILLA V6'!A153</f>
        <v>0</v>
      </c>
      <c r="B153" s="95">
        <f>'PLANTILLA V6'!B153</f>
        <v>0</v>
      </c>
      <c r="C153" s="104">
        <f>'PLANTILLA V6'!C153</f>
        <v>1</v>
      </c>
      <c r="D153" s="95" t="str">
        <f>'PLANTILLA V6'!D153</f>
        <v>pza</v>
      </c>
      <c r="E153" s="104">
        <v>0</v>
      </c>
      <c r="F153" s="95" t="b">
        <v>0</v>
      </c>
      <c r="G153" s="95" t="b">
        <v>0</v>
      </c>
      <c r="H153" s="95" t="b">
        <v>0</v>
      </c>
      <c r="I153" s="95" t="b">
        <v>0</v>
      </c>
      <c r="J153" s="98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21.5" x14ac:dyDescent="0.9">
      <c r="A154" s="103">
        <f>'PLANTILLA V6'!A154</f>
        <v>0</v>
      </c>
      <c r="B154" s="95">
        <f>'PLANTILLA V6'!B154</f>
        <v>0</v>
      </c>
      <c r="C154" s="104">
        <f>'PLANTILLA V6'!C154</f>
        <v>1</v>
      </c>
      <c r="D154" s="95" t="str">
        <f>'PLANTILLA V6'!D154</f>
        <v>pza</v>
      </c>
      <c r="E154" s="104">
        <v>0</v>
      </c>
      <c r="F154" s="95" t="b">
        <v>0</v>
      </c>
      <c r="G154" s="95" t="b">
        <v>0</v>
      </c>
      <c r="H154" s="95" t="b">
        <v>0</v>
      </c>
      <c r="I154" s="95" t="b">
        <v>0</v>
      </c>
      <c r="J154" s="98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21.5" x14ac:dyDescent="0.9">
      <c r="A155" s="103">
        <f>'PLANTILLA V6'!A155</f>
        <v>0</v>
      </c>
      <c r="B155" s="95">
        <f>'PLANTILLA V6'!B155</f>
        <v>0</v>
      </c>
      <c r="C155" s="104">
        <f>'PLANTILLA V6'!C155</f>
        <v>1</v>
      </c>
      <c r="D155" s="95" t="str">
        <f>'PLANTILLA V6'!D155</f>
        <v>pza</v>
      </c>
      <c r="E155" s="104">
        <v>0</v>
      </c>
      <c r="F155" s="95" t="b">
        <v>0</v>
      </c>
      <c r="G155" s="95" t="b">
        <v>0</v>
      </c>
      <c r="H155" s="95" t="b">
        <v>0</v>
      </c>
      <c r="I155" s="95" t="b">
        <v>0</v>
      </c>
      <c r="J155" s="98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21.5" x14ac:dyDescent="0.9">
      <c r="A156" s="103">
        <f>'PLANTILLA V6'!A156</f>
        <v>0</v>
      </c>
      <c r="B156" s="95">
        <f>'PLANTILLA V6'!B156</f>
        <v>0</v>
      </c>
      <c r="C156" s="104">
        <f>'PLANTILLA V6'!C156</f>
        <v>1</v>
      </c>
      <c r="D156" s="95" t="str">
        <f>'PLANTILLA V6'!D156</f>
        <v>pza</v>
      </c>
      <c r="E156" s="104">
        <v>0</v>
      </c>
      <c r="F156" s="95" t="b">
        <v>0</v>
      </c>
      <c r="G156" s="95" t="b">
        <v>0</v>
      </c>
      <c r="H156" s="95" t="b">
        <v>0</v>
      </c>
      <c r="I156" s="95" t="b">
        <v>0</v>
      </c>
      <c r="J156" s="98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21.5" x14ac:dyDescent="0.9">
      <c r="A157" s="103">
        <f>'PLANTILLA V6'!A157</f>
        <v>0</v>
      </c>
      <c r="B157" s="95">
        <f>'PLANTILLA V6'!B157</f>
        <v>0</v>
      </c>
      <c r="C157" s="104">
        <f>'PLANTILLA V6'!C157</f>
        <v>1</v>
      </c>
      <c r="D157" s="95" t="str">
        <f>'PLANTILLA V6'!D157</f>
        <v>pza</v>
      </c>
      <c r="E157" s="104">
        <v>0</v>
      </c>
      <c r="F157" s="95" t="b">
        <v>0</v>
      </c>
      <c r="G157" s="95" t="b">
        <v>0</v>
      </c>
      <c r="H157" s="95" t="b">
        <v>0</v>
      </c>
      <c r="I157" s="95" t="b">
        <v>0</v>
      </c>
      <c r="J157" s="98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21.5" x14ac:dyDescent="0.9">
      <c r="A158" s="103">
        <f>'PLANTILLA V6'!A158</f>
        <v>0</v>
      </c>
      <c r="B158" s="95">
        <f>'PLANTILLA V6'!B158</f>
        <v>0</v>
      </c>
      <c r="C158" s="104">
        <f>'PLANTILLA V6'!C158</f>
        <v>1</v>
      </c>
      <c r="D158" s="95" t="str">
        <f>'PLANTILLA V6'!D158</f>
        <v>pza</v>
      </c>
      <c r="E158" s="104">
        <v>0</v>
      </c>
      <c r="F158" s="95" t="b">
        <v>0</v>
      </c>
      <c r="G158" s="95" t="b">
        <v>0</v>
      </c>
      <c r="H158" s="95" t="b">
        <v>0</v>
      </c>
      <c r="I158" s="95" t="b">
        <v>0</v>
      </c>
      <c r="J158" s="98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21.5" x14ac:dyDescent="0.9">
      <c r="A159" s="103">
        <f>'PLANTILLA V6'!A159</f>
        <v>0</v>
      </c>
      <c r="B159" s="95">
        <f>'PLANTILLA V6'!B159</f>
        <v>0</v>
      </c>
      <c r="C159" s="104">
        <f>'PLANTILLA V6'!C159</f>
        <v>1</v>
      </c>
      <c r="D159" s="95" t="str">
        <f>'PLANTILLA V6'!D159</f>
        <v>pza</v>
      </c>
      <c r="E159" s="104">
        <v>0</v>
      </c>
      <c r="F159" s="95" t="b">
        <v>0</v>
      </c>
      <c r="G159" s="95" t="b">
        <v>0</v>
      </c>
      <c r="H159" s="95" t="b">
        <v>0</v>
      </c>
      <c r="I159" s="95" t="b">
        <v>0</v>
      </c>
      <c r="J159" s="98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21.5" x14ac:dyDescent="0.9">
      <c r="A160" s="103">
        <f>'PLANTILLA V6'!A160</f>
        <v>0</v>
      </c>
      <c r="B160" s="95">
        <f>'PLANTILLA V6'!B160</f>
        <v>0</v>
      </c>
      <c r="C160" s="104">
        <f>'PLANTILLA V6'!C160</f>
        <v>1</v>
      </c>
      <c r="D160" s="95" t="str">
        <f>'PLANTILLA V6'!D160</f>
        <v>pza</v>
      </c>
      <c r="E160" s="104">
        <v>0</v>
      </c>
      <c r="F160" s="95" t="b">
        <v>0</v>
      </c>
      <c r="G160" s="95" t="b">
        <v>0</v>
      </c>
      <c r="H160" s="95" t="b">
        <v>0</v>
      </c>
      <c r="I160" s="95" t="b">
        <v>0</v>
      </c>
      <c r="J160" s="98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21.5" x14ac:dyDescent="0.9">
      <c r="A161" s="99" t="str">
        <f>'PLANTILLA V6'!A161</f>
        <v>Estuche Individual</v>
      </c>
      <c r="B161" s="91">
        <f>'PLANTILLA V6'!B161</f>
        <v>0</v>
      </c>
      <c r="C161" s="104"/>
      <c r="D161" s="95"/>
      <c r="E161" s="104"/>
      <c r="F161" s="101"/>
      <c r="G161" s="101"/>
      <c r="H161" s="101"/>
      <c r="I161" s="101"/>
      <c r="J161" s="102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1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21.5" x14ac:dyDescent="0.9">
      <c r="A162" s="103" t="str">
        <f>'PLANTILLA V6'!A162</f>
        <v>In</v>
      </c>
      <c r="B162" s="103" t="str">
        <f>'PLANTILLA V6'!B162</f>
        <v>Lápiz</v>
      </c>
      <c r="C162" s="104">
        <f>'PLANTILLA V6'!C162</f>
        <v>1</v>
      </c>
      <c r="D162" s="95" t="str">
        <f>'PLANTILLA V6'!D162</f>
        <v>pza</v>
      </c>
      <c r="E162" s="104">
        <v>0</v>
      </c>
      <c r="F162" s="95" t="b">
        <v>1</v>
      </c>
      <c r="G162" s="95" t="b">
        <v>0</v>
      </c>
      <c r="H162" s="95" t="b">
        <v>0</v>
      </c>
      <c r="I162" s="95" t="b">
        <v>0</v>
      </c>
      <c r="J162" s="98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21.5" x14ac:dyDescent="0.9">
      <c r="A163" s="103" t="str">
        <f>'PLANTILLA V6'!A163</f>
        <v>In</v>
      </c>
      <c r="B163" s="103" t="str">
        <f>'PLANTILLA V6'!B163</f>
        <v>Goma</v>
      </c>
      <c r="C163" s="104">
        <f>'PLANTILLA V6'!C163</f>
        <v>1</v>
      </c>
      <c r="D163" s="95" t="str">
        <f>'PLANTILLA V6'!D163</f>
        <v>pza</v>
      </c>
      <c r="E163" s="104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98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21.5" x14ac:dyDescent="0.9">
      <c r="A164" s="103" t="str">
        <f>'PLANTILLA V6'!A164</f>
        <v>In</v>
      </c>
      <c r="B164" s="103" t="str">
        <f>'PLANTILLA V6'!B164</f>
        <v>Sacapuntas</v>
      </c>
      <c r="C164" s="104">
        <f>'PLANTILLA V6'!C164</f>
        <v>1</v>
      </c>
      <c r="D164" s="95" t="str">
        <f>'PLANTILLA V6'!D164</f>
        <v>pza</v>
      </c>
      <c r="E164" s="104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98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21.5" x14ac:dyDescent="0.9">
      <c r="A165" s="103" t="str">
        <f>'PLANTILLA V6'!A165</f>
        <v>In</v>
      </c>
      <c r="B165" s="103" t="str">
        <f>'PLANTILLA V6'!B165</f>
        <v>Bolígrafo</v>
      </c>
      <c r="C165" s="104">
        <f>'PLANTILLA V6'!C165</f>
        <v>1</v>
      </c>
      <c r="D165" s="95" t="str">
        <f>'PLANTILLA V6'!D165</f>
        <v>pza</v>
      </c>
      <c r="E165" s="104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98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21.5" x14ac:dyDescent="0.9">
      <c r="A166" s="51" t="str">
        <f>'PLANTILLA V6'!A166</f>
        <v>In</v>
      </c>
      <c r="B166" s="51" t="str">
        <f>'PLANTILLA V6'!B166</f>
        <v>Tijeras</v>
      </c>
      <c r="C166" s="22">
        <f>'PLANTILLA V6'!C166</f>
        <v>1</v>
      </c>
      <c r="D166" s="54" t="str">
        <f>'PLANTILLA V6'!D166</f>
        <v>pza</v>
      </c>
      <c r="E166" s="22">
        <v>1</v>
      </c>
      <c r="F166" s="54" t="b">
        <v>1</v>
      </c>
      <c r="G166" s="54" t="b">
        <v>0</v>
      </c>
      <c r="H166" s="54" t="b">
        <v>0</v>
      </c>
      <c r="I166" s="54" t="b">
        <v>0</v>
      </c>
      <c r="J166" s="98" cm="1">
        <f t="array" ref="J166">_xlfn.IFS(LEN(A166)&gt;2,A167,SUM(E166:I166)=0,0,F166,$F$7*F166*E166,G166,$G$7*G166*E166,AND(H166,A166="Co"),$H$7*H166*E166,AND(H166,A166="Re"),$H$7*H166*E166,H166,$J$7*H166*E166,I166,$I$7*I166*E166)</f>
        <v>50</v>
      </c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21.5" x14ac:dyDescent="0.9">
      <c r="A167" s="103" t="str">
        <f>'PLANTILLA V6'!A167</f>
        <v>In</v>
      </c>
      <c r="B167" s="103" t="str">
        <f>'PLANTILLA V6'!B167</f>
        <v>Pegamento en barra (Pritt) de 8 g</v>
      </c>
      <c r="C167" s="104">
        <f>'PLANTILLA V6'!C167</f>
        <v>1</v>
      </c>
      <c r="D167" s="95" t="str">
        <f>'PLANTILLA V6'!D167</f>
        <v>pza</v>
      </c>
      <c r="E167" s="104">
        <v>0</v>
      </c>
      <c r="F167" s="95" t="b">
        <v>1</v>
      </c>
      <c r="G167" s="95" t="b">
        <v>0</v>
      </c>
      <c r="H167" s="95" t="b">
        <v>0</v>
      </c>
      <c r="I167" s="95" t="b">
        <v>0</v>
      </c>
      <c r="J167" s="98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21.5" x14ac:dyDescent="0.9">
      <c r="A168" s="103" t="str">
        <f>'PLANTILLA V6'!A168</f>
        <v>In</v>
      </c>
      <c r="B168" s="103" t="str">
        <f>'PLANTILLA V6'!B168</f>
        <v>Caja de 12 colores de madera</v>
      </c>
      <c r="C168" s="104">
        <f>'PLANTILLA V6'!C168</f>
        <v>1</v>
      </c>
      <c r="D168" s="95" t="str">
        <f>'PLANTILLA V6'!D168</f>
        <v>caja</v>
      </c>
      <c r="E168" s="104">
        <v>0</v>
      </c>
      <c r="F168" s="95" t="b">
        <v>1</v>
      </c>
      <c r="G168" s="95" t="b">
        <v>0</v>
      </c>
      <c r="H168" s="95" t="b">
        <v>0</v>
      </c>
      <c r="I168" s="95" t="b">
        <v>0</v>
      </c>
      <c r="J168" s="98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21.5" x14ac:dyDescent="0.9">
      <c r="A169" s="103" t="str">
        <f>'PLANTILLA V6'!A169</f>
        <v>In</v>
      </c>
      <c r="B169" s="103" t="str">
        <f>'PLANTILLA V6'!B169</f>
        <v>Plumón marcador permanente punto fino (Sharpie)</v>
      </c>
      <c r="C169" s="104">
        <f>'PLANTILLA V6'!C169</f>
        <v>1</v>
      </c>
      <c r="D169" s="95" t="str">
        <f>'PLANTILLA V6'!D169</f>
        <v>pza</v>
      </c>
      <c r="E169" s="104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98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21.5" x14ac:dyDescent="0.9">
      <c r="A170" s="103" t="str">
        <f>'PLANTILLA V6'!A170</f>
        <v>In</v>
      </c>
      <c r="B170" s="103" t="str">
        <f>'PLANTILLA V6'!B170</f>
        <v xml:space="preserve">Juego de geometría (regla, escuadra 45°,  escuadra 60°, 1 compás, transportador) </v>
      </c>
      <c r="C170" s="104">
        <f>'PLANTILLA V6'!C170</f>
        <v>1</v>
      </c>
      <c r="D170" s="95" t="str">
        <f>'PLANTILLA V6'!D170</f>
        <v>juego</v>
      </c>
      <c r="E170" s="104">
        <v>0</v>
      </c>
      <c r="F170" s="95" t="b">
        <v>1</v>
      </c>
      <c r="G170" s="95" t="b">
        <v>0</v>
      </c>
      <c r="H170" s="95" t="b">
        <v>0</v>
      </c>
      <c r="I170" s="95" t="b">
        <v>0</v>
      </c>
      <c r="J170" s="98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21.5" x14ac:dyDescent="0.9">
      <c r="A171" s="103" t="str">
        <f>'PLANTILLA V6'!A171</f>
        <v>In</v>
      </c>
      <c r="B171" s="103" t="str">
        <f>'PLANTILLA V6'!B171</f>
        <v xml:space="preserve">Paquete de plumones de color </v>
      </c>
      <c r="C171" s="104">
        <f>'PLANTILLA V6'!C171</f>
        <v>1</v>
      </c>
      <c r="D171" s="95" t="str">
        <f>'PLANTILLA V6'!D171</f>
        <v>pza</v>
      </c>
      <c r="E171" s="104">
        <v>0</v>
      </c>
      <c r="F171" s="95" t="b">
        <v>0</v>
      </c>
      <c r="G171" s="95" t="b">
        <v>0</v>
      </c>
      <c r="H171" s="95" t="b">
        <v>0</v>
      </c>
      <c r="I171" s="95" t="b">
        <v>0</v>
      </c>
      <c r="J171" s="98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1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21.5" x14ac:dyDescent="0.9">
      <c r="A172" s="103" t="str">
        <f>'PLANTILLA V6'!A172</f>
        <v>In</v>
      </c>
      <c r="B172" s="103">
        <f>'PLANTILLA V6'!B172</f>
        <v>0</v>
      </c>
      <c r="C172" s="104">
        <f>'PLANTILLA V6'!C172</f>
        <v>1</v>
      </c>
      <c r="D172" s="95" t="str">
        <f>'PLANTILLA V6'!D172</f>
        <v>pza</v>
      </c>
      <c r="E172" s="104">
        <v>0</v>
      </c>
      <c r="F172" s="95" t="b">
        <v>0</v>
      </c>
      <c r="G172" s="95" t="b">
        <v>0</v>
      </c>
      <c r="H172" s="95" t="b">
        <v>0</v>
      </c>
      <c r="I172" s="95" t="b">
        <v>0</v>
      </c>
      <c r="J172" s="98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1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21.5" x14ac:dyDescent="0.9">
      <c r="A173" s="103">
        <f>'PLANTILLA V6'!A173</f>
        <v>0</v>
      </c>
      <c r="B173" s="103">
        <f>'PLANTILLA V6'!B173</f>
        <v>0</v>
      </c>
      <c r="C173" s="104">
        <f>'PLANTILLA V6'!C173</f>
        <v>1</v>
      </c>
      <c r="D173" s="95" t="str">
        <f>'PLANTILLA V6'!D173</f>
        <v>pza</v>
      </c>
      <c r="E173" s="104">
        <v>0</v>
      </c>
      <c r="F173" s="95" t="b">
        <v>0</v>
      </c>
      <c r="G173" s="95" t="b">
        <v>0</v>
      </c>
      <c r="H173" s="95" t="b">
        <v>0</v>
      </c>
      <c r="I173" s="95" t="b">
        <v>0</v>
      </c>
      <c r="J173" s="98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1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21.5" x14ac:dyDescent="0.9">
      <c r="A174" s="103">
        <f>'PLANTILLA V6'!A174</f>
        <v>0</v>
      </c>
      <c r="B174" s="103">
        <f>'PLANTILLA V6'!B174</f>
        <v>0</v>
      </c>
      <c r="C174" s="104">
        <f>'PLANTILLA V6'!C174</f>
        <v>1</v>
      </c>
      <c r="D174" s="95" t="str">
        <f>'PLANTILLA V6'!D174</f>
        <v>pza</v>
      </c>
      <c r="E174" s="104">
        <v>0</v>
      </c>
      <c r="F174" s="95" t="b">
        <v>0</v>
      </c>
      <c r="G174" s="95" t="b">
        <v>0</v>
      </c>
      <c r="H174" s="95" t="b">
        <v>0</v>
      </c>
      <c r="I174" s="95" t="b">
        <v>0</v>
      </c>
      <c r="J174" s="98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1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21.5" x14ac:dyDescent="0.9">
      <c r="A175" s="103">
        <f>'PLANTILLA V6'!A175</f>
        <v>0</v>
      </c>
      <c r="B175" s="103">
        <f>'PLANTILLA V6'!B175</f>
        <v>0</v>
      </c>
      <c r="C175" s="104">
        <f>'PLANTILLA V6'!C175</f>
        <v>1</v>
      </c>
      <c r="D175" s="95" t="str">
        <f>'PLANTILLA V6'!D175</f>
        <v>pza</v>
      </c>
      <c r="E175" s="104">
        <v>0</v>
      </c>
      <c r="F175" s="95" t="b">
        <v>0</v>
      </c>
      <c r="G175" s="95" t="b">
        <v>0</v>
      </c>
      <c r="H175" s="95" t="b">
        <v>0</v>
      </c>
      <c r="I175" s="95" t="b">
        <v>0</v>
      </c>
      <c r="J175" s="98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1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21.5" x14ac:dyDescent="0.9">
      <c r="A176" s="103">
        <f>'PLANTILLA V6'!A176</f>
        <v>0</v>
      </c>
      <c r="B176" s="103">
        <f>'PLANTILLA V6'!B176</f>
        <v>0</v>
      </c>
      <c r="C176" s="104">
        <f>'PLANTILLA V6'!C176</f>
        <v>1</v>
      </c>
      <c r="D176" s="95" t="str">
        <f>'PLANTILLA V6'!D176</f>
        <v>pza</v>
      </c>
      <c r="E176" s="104">
        <v>0</v>
      </c>
      <c r="F176" s="95" t="b">
        <v>0</v>
      </c>
      <c r="G176" s="95" t="b">
        <v>0</v>
      </c>
      <c r="H176" s="95" t="b">
        <v>0</v>
      </c>
      <c r="I176" s="95" t="b">
        <v>0</v>
      </c>
      <c r="J176" s="98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1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21.5" x14ac:dyDescent="0.9">
      <c r="A177" s="91">
        <f>'PLANTILLA V6'!A177</f>
        <v>0</v>
      </c>
      <c r="B177" s="103">
        <f>'PLANTILLA V6'!B177</f>
        <v>0</v>
      </c>
      <c r="C177" s="104">
        <f>'PLANTILLA V6'!C177</f>
        <v>1</v>
      </c>
      <c r="D177" s="95" t="str">
        <f>'PLANTILLA V6'!D177</f>
        <v>pza</v>
      </c>
      <c r="E177" s="104">
        <v>0</v>
      </c>
      <c r="F177" s="95" t="b">
        <v>0</v>
      </c>
      <c r="G177" s="95" t="b">
        <v>0</v>
      </c>
      <c r="H177" s="95" t="b">
        <v>0</v>
      </c>
      <c r="I177" s="95" t="b">
        <v>0</v>
      </c>
      <c r="J177" s="98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1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21.5" x14ac:dyDescent="0.9">
      <c r="A178" s="91">
        <f>'PLANTILLA V6'!A178</f>
        <v>0</v>
      </c>
      <c r="B178" s="103">
        <f>'PLANTILLA V6'!B178</f>
        <v>0</v>
      </c>
      <c r="C178" s="104">
        <f>'PLANTILLA V6'!C178</f>
        <v>1</v>
      </c>
      <c r="D178" s="95" t="str">
        <f>'PLANTILLA V6'!D178</f>
        <v>pza</v>
      </c>
      <c r="E178" s="104">
        <v>0</v>
      </c>
      <c r="F178" s="95" t="b">
        <v>0</v>
      </c>
      <c r="G178" s="95" t="b">
        <v>0</v>
      </c>
      <c r="H178" s="95" t="b">
        <v>0</v>
      </c>
      <c r="I178" s="95" t="b">
        <v>0</v>
      </c>
      <c r="J178" s="98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1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21.5" x14ac:dyDescent="0.9">
      <c r="A179" s="91">
        <f>'PLANTILLA V6'!A179</f>
        <v>0</v>
      </c>
      <c r="B179" s="103">
        <f>'PLANTILLA V6'!B179</f>
        <v>0</v>
      </c>
      <c r="C179" s="104">
        <f>'PLANTILLA V6'!C179</f>
        <v>1</v>
      </c>
      <c r="D179" s="95" t="str">
        <f>'PLANTILLA V6'!D179</f>
        <v>pza</v>
      </c>
      <c r="E179" s="104">
        <v>0</v>
      </c>
      <c r="F179" s="95" t="b">
        <v>0</v>
      </c>
      <c r="G179" s="95" t="b">
        <v>0</v>
      </c>
      <c r="H179" s="95" t="b">
        <v>0</v>
      </c>
      <c r="I179" s="95" t="b">
        <v>0</v>
      </c>
      <c r="J179" s="98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1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21.5" x14ac:dyDescent="0.9">
      <c r="A180" s="91">
        <f>'PLANTILLA V6'!A180</f>
        <v>0</v>
      </c>
      <c r="B180" s="103">
        <f>'PLANTILLA V6'!B180</f>
        <v>0</v>
      </c>
      <c r="C180" s="104">
        <f>'PLANTILLA V6'!C180</f>
        <v>1</v>
      </c>
      <c r="D180" s="95" t="str">
        <f>'PLANTILLA V6'!D180</f>
        <v>pza</v>
      </c>
      <c r="E180" s="104">
        <v>0</v>
      </c>
      <c r="F180" s="95" t="b">
        <v>0</v>
      </c>
      <c r="G180" s="95" t="b">
        <v>0</v>
      </c>
      <c r="H180" s="95" t="b">
        <v>0</v>
      </c>
      <c r="I180" s="95" t="b">
        <v>0</v>
      </c>
      <c r="J180" s="98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1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21.5" x14ac:dyDescent="0.9">
      <c r="A181" s="91">
        <f>'PLANTILLA V6'!A181</f>
        <v>0</v>
      </c>
      <c r="B181" s="103">
        <f>'PLANTILLA V6'!B181</f>
        <v>0</v>
      </c>
      <c r="C181" s="104">
        <f>'PLANTILLA V6'!C181</f>
        <v>1</v>
      </c>
      <c r="D181" s="95" t="str">
        <f>'PLANTILLA V6'!D181</f>
        <v>pza</v>
      </c>
      <c r="E181" s="104">
        <v>0</v>
      </c>
      <c r="F181" s="95" t="b">
        <v>0</v>
      </c>
      <c r="G181" s="95" t="b">
        <v>0</v>
      </c>
      <c r="H181" s="95" t="b">
        <v>0</v>
      </c>
      <c r="I181" s="95" t="b">
        <v>0</v>
      </c>
      <c r="J181" s="98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1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21.5" x14ac:dyDescent="0.9">
      <c r="A182" s="91">
        <f>'PLANTILLA V6'!A182</f>
        <v>0</v>
      </c>
      <c r="B182" s="103">
        <f>'PLANTILLA V6'!B182</f>
        <v>0</v>
      </c>
      <c r="C182" s="104">
        <f>'PLANTILLA V6'!C182</f>
        <v>1</v>
      </c>
      <c r="D182" s="95" t="str">
        <f>'PLANTILLA V6'!D182</f>
        <v>pza</v>
      </c>
      <c r="E182" s="104">
        <v>0</v>
      </c>
      <c r="F182" s="95" t="b">
        <v>0</v>
      </c>
      <c r="G182" s="95" t="b">
        <v>0</v>
      </c>
      <c r="H182" s="95" t="b">
        <v>0</v>
      </c>
      <c r="I182" s="95" t="b">
        <v>0</v>
      </c>
      <c r="J182" s="98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1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21.5" x14ac:dyDescent="0.9">
      <c r="A183" s="91">
        <f>'PLANTILLA V6'!A183</f>
        <v>0</v>
      </c>
      <c r="B183" s="103">
        <f>'PLANTILLA V6'!B183</f>
        <v>0</v>
      </c>
      <c r="C183" s="104">
        <f>'PLANTILLA V6'!C183</f>
        <v>1</v>
      </c>
      <c r="D183" s="95" t="str">
        <f>'PLANTILLA V6'!D183</f>
        <v>pza</v>
      </c>
      <c r="E183" s="104">
        <v>0</v>
      </c>
      <c r="F183" s="95" t="b">
        <v>0</v>
      </c>
      <c r="G183" s="95" t="b">
        <v>0</v>
      </c>
      <c r="H183" s="95" t="b">
        <v>0</v>
      </c>
      <c r="I183" s="95" t="b">
        <v>0</v>
      </c>
      <c r="J183" s="98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1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21.5" x14ac:dyDescent="0.9">
      <c r="A184" s="91">
        <f>'PLANTILLA V6'!A184</f>
        <v>0</v>
      </c>
      <c r="B184" s="103">
        <f>'PLANTILLA V6'!B184</f>
        <v>0</v>
      </c>
      <c r="C184" s="104">
        <f>'PLANTILLA V6'!C184</f>
        <v>1</v>
      </c>
      <c r="D184" s="95" t="str">
        <f>'PLANTILLA V6'!D184</f>
        <v>pza</v>
      </c>
      <c r="E184" s="104">
        <v>0</v>
      </c>
      <c r="F184" s="95" t="b">
        <v>0</v>
      </c>
      <c r="G184" s="95" t="b">
        <v>0</v>
      </c>
      <c r="H184" s="95" t="b">
        <v>0</v>
      </c>
      <c r="I184" s="95" t="b">
        <v>0</v>
      </c>
      <c r="J184" s="98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1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21.5" x14ac:dyDescent="0.9">
      <c r="A185" s="99" t="str">
        <f>'PLANTILLA V6'!A185</f>
        <v>Materiales Consumibles</v>
      </c>
      <c r="B185" s="20">
        <f>'PLANTILLA V6'!B185</f>
        <v>0</v>
      </c>
      <c r="C185" s="104">
        <f>'PLANTILLA V6'!C185</f>
        <v>0</v>
      </c>
      <c r="D185" s="95"/>
      <c r="E185" s="104"/>
      <c r="F185" s="95"/>
      <c r="G185" s="95"/>
      <c r="H185" s="95"/>
      <c r="I185" s="95"/>
      <c r="J185" s="102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1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21.5" x14ac:dyDescent="0.9">
      <c r="A186" s="103" t="str">
        <f>'PLANTILLA V6'!A186</f>
        <v>Co</v>
      </c>
      <c r="B186" s="103" t="str">
        <f>'PLANTILLA V6'!B186</f>
        <v>MDF 3 mm de espesor de 30 x 30 cm</v>
      </c>
      <c r="C186" s="104">
        <f>'PLANTILLA V6'!C186</f>
        <v>1</v>
      </c>
      <c r="D186" s="95" t="str">
        <f>'PLANTILLA V6'!D186</f>
        <v>pza</v>
      </c>
      <c r="E186" s="104">
        <v>0</v>
      </c>
      <c r="F186" s="95" t="b">
        <v>0</v>
      </c>
      <c r="G186" s="95" t="b">
        <v>0</v>
      </c>
      <c r="H186" s="95" t="b">
        <v>0</v>
      </c>
      <c r="I186" s="95" t="b">
        <v>0</v>
      </c>
      <c r="J186" s="98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21.5" x14ac:dyDescent="0.9">
      <c r="A187" s="103" t="str">
        <f>'PLANTILLA V6'!A187</f>
        <v>Co</v>
      </c>
      <c r="B187" s="103" t="str">
        <f>'PLANTILLA V6'!B187</f>
        <v>Cartulina blanca</v>
      </c>
      <c r="C187" s="104">
        <f>'PLANTILLA V6'!C187</f>
        <v>1</v>
      </c>
      <c r="D187" s="95" t="str">
        <f>'PLANTILLA V6'!D187</f>
        <v>pza</v>
      </c>
      <c r="E187" s="104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98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21.5" x14ac:dyDescent="0.9">
      <c r="A188" s="103" t="str">
        <f>'PLANTILLA V6'!A188</f>
        <v>Co</v>
      </c>
      <c r="B188" s="103" t="str">
        <f>'PLANTILLA V6'!B188</f>
        <v>Hojas blancas tamaño carta</v>
      </c>
      <c r="C188" s="104">
        <f>'PLANTILLA V6'!C188</f>
        <v>1</v>
      </c>
      <c r="D188" s="95" t="str">
        <f>'PLANTILLA V6'!D188</f>
        <v>hoja</v>
      </c>
      <c r="E188" s="104">
        <v>0</v>
      </c>
      <c r="F188" s="95" t="b">
        <v>0</v>
      </c>
      <c r="G188" s="95" t="b">
        <v>0</v>
      </c>
      <c r="H188" s="95" t="b">
        <v>0</v>
      </c>
      <c r="I188" s="95" t="b">
        <v>0</v>
      </c>
      <c r="J188" s="98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21.5" x14ac:dyDescent="0.9">
      <c r="A189" s="103" t="str">
        <f>'PLANTILLA V6'!A189</f>
        <v>Co</v>
      </c>
      <c r="B189" s="103" t="str">
        <f>'PLANTILLA V6'!B189</f>
        <v>Hojas de colores (varios) tamaño carta</v>
      </c>
      <c r="C189" s="104">
        <f>'PLANTILLA V6'!C189</f>
        <v>1</v>
      </c>
      <c r="D189" s="95" t="str">
        <f>'PLANTILLA V6'!D189</f>
        <v>hoja</v>
      </c>
      <c r="E189" s="104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98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21.5" x14ac:dyDescent="0.9">
      <c r="A190" s="103" t="str">
        <f>'PLANTILLA V6'!A190</f>
        <v>Co</v>
      </c>
      <c r="B190" s="103" t="str">
        <f>'PLANTILLA V6'!B190</f>
        <v>Post-it</v>
      </c>
      <c r="C190" s="104">
        <f>'PLANTILLA V6'!C190</f>
        <v>1</v>
      </c>
      <c r="D190" s="95" t="str">
        <f>'PLANTILLA V6'!D190</f>
        <v>bloc de 100 hojas</v>
      </c>
      <c r="E190" s="104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98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21.5" x14ac:dyDescent="0.9">
      <c r="A191" s="103" t="str">
        <f>'PLANTILLA V6'!A191</f>
        <v>Co</v>
      </c>
      <c r="B191" s="103" t="str">
        <f>'PLANTILLA V6'!B191</f>
        <v>Fomi tamaño carta</v>
      </c>
      <c r="C191" s="104">
        <f>'PLANTILLA V6'!C191</f>
        <v>1</v>
      </c>
      <c r="D191" s="95" t="str">
        <f>'PLANTILLA V6'!D191</f>
        <v>hoja</v>
      </c>
      <c r="E191" s="104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98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21.5" x14ac:dyDescent="0.9">
      <c r="A192" s="103" t="str">
        <f>'PLANTILLA V6'!A192</f>
        <v>Co</v>
      </c>
      <c r="B192" s="103" t="str">
        <f>'PLANTILLA V6'!B192</f>
        <v>Papel aluminio</v>
      </c>
      <c r="C192" s="104">
        <f>'PLANTILLA V6'!C192</f>
        <v>1</v>
      </c>
      <c r="D192" s="95" t="str">
        <f>'PLANTILLA V6'!D192</f>
        <v>rollo</v>
      </c>
      <c r="E192" s="104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98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21.5" x14ac:dyDescent="0.9">
      <c r="A193" s="103" t="str">
        <f>'PLANTILLA V6'!A193</f>
        <v>Co</v>
      </c>
      <c r="B193" s="103" t="str">
        <f>'PLANTILLA V6'!B193</f>
        <v>Abatelenguas (palitos planos) 15 cm largo x 18 mm ancho</v>
      </c>
      <c r="C193" s="104">
        <f>'PLANTILLA V6'!C193</f>
        <v>1</v>
      </c>
      <c r="D193" s="95" t="str">
        <f>'PLANTILLA V6'!D193</f>
        <v>pza</v>
      </c>
      <c r="E193" s="104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98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21.5" x14ac:dyDescent="0.9">
      <c r="A194" s="103" t="str">
        <f>'PLANTILLA V6'!A194</f>
        <v>Co</v>
      </c>
      <c r="B194" s="103" t="str">
        <f>'PLANTILLA V6'!B194</f>
        <v xml:space="preserve">Palito de madera redondo 60 largo x 1 cm de diámetro </v>
      </c>
      <c r="C194" s="104">
        <f>'PLANTILLA V6'!C194</f>
        <v>1</v>
      </c>
      <c r="D194" s="95" t="str">
        <f>'PLANTILLA V6'!D194</f>
        <v>pza</v>
      </c>
      <c r="E194" s="104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98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21.5" x14ac:dyDescent="0.9">
      <c r="A195" s="103" t="str">
        <f>'PLANTILLA V6'!A195</f>
        <v>Co</v>
      </c>
      <c r="B195" s="103" t="str">
        <f>'PLANTILLA V6'!B195</f>
        <v xml:space="preserve">Palito de madera redondo 30 largo x 1 cm de diámetro  </v>
      </c>
      <c r="C195" s="104">
        <f>'PLANTILLA V6'!C195</f>
        <v>1</v>
      </c>
      <c r="D195" s="95" t="str">
        <f>'PLANTILLA V6'!D195</f>
        <v>pza</v>
      </c>
      <c r="E195" s="104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98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21.5" x14ac:dyDescent="0.9">
      <c r="A196" s="103" t="str">
        <f>'PLANTILLA V6'!A196</f>
        <v>Co</v>
      </c>
      <c r="B196" s="107" t="str">
        <f>'PLANTILLA V6'!B196</f>
        <v>Cuerda</v>
      </c>
      <c r="C196" s="104">
        <f>'PLANTILLA V6'!C196</f>
        <v>1</v>
      </c>
      <c r="D196" s="95" t="str">
        <f>'PLANTILLA V6'!D196</f>
        <v>metro</v>
      </c>
      <c r="E196" s="104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98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21.5" x14ac:dyDescent="0.9">
      <c r="A197" s="103" t="str">
        <f>'PLANTILLA V6'!A197</f>
        <v>Co</v>
      </c>
      <c r="B197" s="107" t="str">
        <f>'PLANTILLA V6'!B197</f>
        <v>Hilo de coser</v>
      </c>
      <c r="C197" s="104">
        <f>'PLANTILLA V6'!C197</f>
        <v>1</v>
      </c>
      <c r="D197" s="95" t="str">
        <f>'PLANTILLA V6'!D197</f>
        <v>carrete</v>
      </c>
      <c r="E197" s="104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98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21.5" x14ac:dyDescent="0.9">
      <c r="A198" s="103" t="str">
        <f>'PLANTILLA V6'!A198</f>
        <v>Co</v>
      </c>
      <c r="B198" s="107" t="str">
        <f>'PLANTILLA V6'!B198</f>
        <v>Estambre</v>
      </c>
      <c r="C198" s="104">
        <f>'PLANTILLA V6'!C198</f>
        <v>1</v>
      </c>
      <c r="D198" s="95" t="str">
        <f>'PLANTILLA V6'!D198</f>
        <v>metro</v>
      </c>
      <c r="E198" s="104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98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21.5" x14ac:dyDescent="0.9">
      <c r="A199" s="103" t="str">
        <f>'PLANTILLA V6'!A199</f>
        <v>Co</v>
      </c>
      <c r="B199" s="103" t="str">
        <f>'PLANTILLA V6'!B199</f>
        <v>Globos de tamaño # 9</v>
      </c>
      <c r="C199" s="104">
        <f>'PLANTILLA V6'!C199</f>
        <v>1</v>
      </c>
      <c r="D199" s="95" t="str">
        <f>'PLANTILLA V6'!D199</f>
        <v>pza</v>
      </c>
      <c r="E199" s="104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98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21.5" x14ac:dyDescent="0.9">
      <c r="A200" s="103" t="str">
        <f>'PLANTILLA V6'!A200</f>
        <v>Co</v>
      </c>
      <c r="B200" s="103" t="str">
        <f>'PLANTILLA V6'!B200</f>
        <v>Limpiapipas</v>
      </c>
      <c r="C200" s="104">
        <f>'PLANTILLA V6'!C200</f>
        <v>1</v>
      </c>
      <c r="D200" s="95" t="str">
        <f>'PLANTILLA V6'!D200</f>
        <v>pza</v>
      </c>
      <c r="E200" s="104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98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21.5" x14ac:dyDescent="0.9">
      <c r="A201" s="103" t="str">
        <f>'PLANTILLA V6'!A201</f>
        <v>Co</v>
      </c>
      <c r="B201" s="103" t="str">
        <f>'PLANTILLA V6'!B201</f>
        <v>Barra de plastilina 180 g</v>
      </c>
      <c r="C201" s="104">
        <f>'PLANTILLA V6'!C201</f>
        <v>1</v>
      </c>
      <c r="D201" s="95" t="str">
        <f>'PLANTILLA V6'!D201</f>
        <v>pza</v>
      </c>
      <c r="E201" s="104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98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21.5" x14ac:dyDescent="0.9">
      <c r="A202" s="103" t="str">
        <f>'PLANTILLA V6'!A202</f>
        <v>Co</v>
      </c>
      <c r="B202" s="103" t="str">
        <f>'PLANTILLA V6'!B202</f>
        <v>Paquete de 10 barritas de plastilina de colores</v>
      </c>
      <c r="C202" s="104">
        <f>'PLANTILLA V6'!C202</f>
        <v>1</v>
      </c>
      <c r="D202" s="95" t="str">
        <f>'PLANTILLA V6'!D202</f>
        <v>pza</v>
      </c>
      <c r="E202" s="104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98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21.5" x14ac:dyDescent="0.9">
      <c r="A203" s="103" t="str">
        <f>'PLANTILLA V6'!A203</f>
        <v>Co</v>
      </c>
      <c r="B203" s="103" t="str">
        <f>'PLANTILLA V6'!B203</f>
        <v>Fomi moldeable</v>
      </c>
      <c r="C203" s="104">
        <f>'PLANTILLA V6'!C203</f>
        <v>1</v>
      </c>
      <c r="D203" s="95" t="str">
        <f>'PLANTILLA V6'!D203</f>
        <v>bolsa</v>
      </c>
      <c r="E203" s="104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98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21.5" x14ac:dyDescent="0.9">
      <c r="A204" s="103" t="str">
        <f>'PLANTILLA V6'!A204</f>
        <v>Co</v>
      </c>
      <c r="B204" s="106" t="str">
        <f>'PLANTILLA V6'!B204</f>
        <v>Pasta para modelar</v>
      </c>
      <c r="C204" s="104">
        <f>'PLANTILLA V6'!C204</f>
        <v>1</v>
      </c>
      <c r="D204" s="95" t="str">
        <f>'PLANTILLA V6'!D204</f>
        <v>pza</v>
      </c>
      <c r="E204" s="104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98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21.5" x14ac:dyDescent="0.9">
      <c r="A205" s="103" t="str">
        <f>'PLANTILLA V6'!A205</f>
        <v>Co</v>
      </c>
      <c r="B205" s="103" t="str">
        <f>'PLANTILLA V6'!B205</f>
        <v>Silicón frío (bote de 250 ml)</v>
      </c>
      <c r="C205" s="104">
        <f>'PLANTILLA V6'!C205</f>
        <v>1</v>
      </c>
      <c r="D205" s="95" t="str">
        <f>'PLANTILLA V6'!D205</f>
        <v>pza</v>
      </c>
      <c r="E205" s="104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98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21.5" x14ac:dyDescent="0.9">
      <c r="A206" s="103" t="str">
        <f>'PLANTILLA V6'!A206</f>
        <v>Co</v>
      </c>
      <c r="B206" s="103" t="str">
        <f>'PLANTILLA V6'!B206</f>
        <v>Barra de silicón (tubito del diámetro de la pistola de silicón)</v>
      </c>
      <c r="C206" s="104">
        <f>'PLANTILLA V6'!C206</f>
        <v>1</v>
      </c>
      <c r="D206" s="95" t="str">
        <f>'PLANTILLA V6'!D206</f>
        <v>pza</v>
      </c>
      <c r="E206" s="104">
        <v>0</v>
      </c>
      <c r="F206" s="95" t="b">
        <v>0</v>
      </c>
      <c r="G206" s="95" t="b">
        <v>0</v>
      </c>
      <c r="H206" s="95" t="b">
        <v>0</v>
      </c>
      <c r="I206" s="95" t="b">
        <v>0</v>
      </c>
      <c r="J206" s="98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21.5" x14ac:dyDescent="0.9">
      <c r="A207" s="103" t="str">
        <f>'PLANTILLA V6'!A207</f>
        <v>Co</v>
      </c>
      <c r="B207" s="103" t="str">
        <f>'PLANTILLA V6'!B207</f>
        <v>Pegamento blanco (Resistol) bote de 250 ml</v>
      </c>
      <c r="C207" s="104">
        <f>'PLANTILLA V6'!C207</f>
        <v>1</v>
      </c>
      <c r="D207" s="95" t="str">
        <f>'PLANTILLA V6'!D207</f>
        <v>pza</v>
      </c>
      <c r="E207" s="104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98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21.5" x14ac:dyDescent="0.9">
      <c r="A208" s="103" t="str">
        <f>'PLANTILLA V6'!A208</f>
        <v>Co</v>
      </c>
      <c r="B208" s="103" t="str">
        <f>'PLANTILLA V6'!B208</f>
        <v>Cinta adhesiva (masking tape 110 o cinta azul de pintor) 12 mm ancho x 50 m o similar</v>
      </c>
      <c r="C208" s="104">
        <f>'PLANTILLA V6'!C208</f>
        <v>1</v>
      </c>
      <c r="D208" s="95" t="str">
        <f>'PLANTILLA V6'!D208</f>
        <v>pza</v>
      </c>
      <c r="E208" s="104">
        <v>0</v>
      </c>
      <c r="F208" s="95" t="b">
        <v>0</v>
      </c>
      <c r="G208" s="95" t="b">
        <v>0</v>
      </c>
      <c r="H208" s="95" t="b">
        <v>0</v>
      </c>
      <c r="I208" s="95" t="b">
        <v>0</v>
      </c>
      <c r="J208" s="98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21.5" x14ac:dyDescent="0.9">
      <c r="A209" s="103" t="str">
        <f>'PLANTILLA V6'!A209</f>
        <v>Co</v>
      </c>
      <c r="B209" s="103" t="str">
        <f>'PLANTILLA V6'!B209</f>
        <v>Cinta adhesiva transparente (diurex) 18 mm ancho x 33 m o similar</v>
      </c>
      <c r="C209" s="104">
        <f>'PLANTILLA V6'!C209</f>
        <v>1</v>
      </c>
      <c r="D209" s="95" t="str">
        <f>'PLANTILLA V6'!D209</f>
        <v>pza</v>
      </c>
      <c r="E209" s="104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98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21.5" x14ac:dyDescent="0.9">
      <c r="A210" s="103" t="str">
        <f>'PLANTILLA V6'!A210</f>
        <v>Co</v>
      </c>
      <c r="B210" s="103" t="str">
        <f>'PLANTILLA V6'!B210</f>
        <v>Liga grande #18 (8 cm largo aproximadamente)</v>
      </c>
      <c r="C210" s="104">
        <f>'PLANTILLA V6'!C210</f>
        <v>1</v>
      </c>
      <c r="D210" s="95" t="str">
        <f>'PLANTILLA V6'!D210</f>
        <v>pza</v>
      </c>
      <c r="E210" s="104">
        <v>0</v>
      </c>
      <c r="F210" s="95" t="b">
        <v>0</v>
      </c>
      <c r="G210" s="95" t="b">
        <v>0</v>
      </c>
      <c r="H210" s="95" t="b">
        <v>0</v>
      </c>
      <c r="I210" s="95" t="b">
        <v>0</v>
      </c>
      <c r="J210" s="98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21.5" x14ac:dyDescent="0.9">
      <c r="A211" s="103" t="str">
        <f>'PLANTILLA V6'!A211</f>
        <v>Co</v>
      </c>
      <c r="B211" s="103" t="str">
        <f>'PLANTILLA V6'!B211</f>
        <v>Caja de 100 clips</v>
      </c>
      <c r="C211" s="104">
        <f>'PLANTILLA V6'!C211</f>
        <v>1</v>
      </c>
      <c r="D211" s="95" t="str">
        <f>'PLANTILLA V6'!D211</f>
        <v>pza</v>
      </c>
      <c r="E211" s="104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98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21.5" x14ac:dyDescent="0.9">
      <c r="A212" s="103" t="str">
        <f>'PLANTILLA V6'!A212</f>
        <v>Co</v>
      </c>
      <c r="B212" s="103" t="str">
        <f>'PLANTILLA V6'!B212</f>
        <v>Caja de 100 chinchetas</v>
      </c>
      <c r="C212" s="104">
        <f>'PLANTILLA V6'!C212</f>
        <v>1</v>
      </c>
      <c r="D212" s="95" t="str">
        <f>'PLANTILLA V6'!D212</f>
        <v>pza</v>
      </c>
      <c r="E212" s="104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98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21.5" x14ac:dyDescent="0.9">
      <c r="A213" s="103" t="str">
        <f>'PLANTILLA V6'!A213</f>
        <v>Co</v>
      </c>
      <c r="B213" s="103" t="str">
        <f>'PLANTILLA V6'!B213</f>
        <v>Caja de 12 crayolas de diferentes colores</v>
      </c>
      <c r="C213" s="104">
        <f>'PLANTILLA V6'!C213</f>
        <v>1</v>
      </c>
      <c r="D213" s="95" t="str">
        <f>'PLANTILLA V6'!D213</f>
        <v>pza</v>
      </c>
      <c r="E213" s="104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98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21.5" x14ac:dyDescent="0.9">
      <c r="A214" s="103" t="str">
        <f>'PLANTILLA V6'!A214</f>
        <v>Co</v>
      </c>
      <c r="B214" s="103" t="str">
        <f>'PLANTILLA V6'!B214</f>
        <v>Paquete de pinturas acrílicas 20 ml (blanco, negro, rojo, azul, amarillo)</v>
      </c>
      <c r="C214" s="104">
        <f>'PLANTILLA V6'!C214</f>
        <v>1</v>
      </c>
      <c r="D214" s="95" t="str">
        <f>'PLANTILLA V6'!D214</f>
        <v>pza</v>
      </c>
      <c r="E214" s="104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98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21.5" x14ac:dyDescent="0.9">
      <c r="A215" s="103" t="str">
        <f>'PLANTILLA V6'!A215</f>
        <v>Co</v>
      </c>
      <c r="B215" s="103" t="str">
        <f>'PLANTILLA V6'!B215</f>
        <v xml:space="preserve">1 paquete de 100 mondadientes </v>
      </c>
      <c r="C215" s="104">
        <f>'PLANTILLA V6'!C215</f>
        <v>1</v>
      </c>
      <c r="D215" s="95" t="str">
        <f>'PLANTILLA V6'!D215</f>
        <v>pza</v>
      </c>
      <c r="E215" s="104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98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21.5" x14ac:dyDescent="0.9">
      <c r="A216" s="103" t="str">
        <f>'PLANTILLA V6'!A216</f>
        <v>Co</v>
      </c>
      <c r="B216" s="103" t="str">
        <f>'PLANTILLA V6'!B216</f>
        <v>Sal de mesa</v>
      </c>
      <c r="C216" s="104">
        <f>'PLANTILLA V6'!C216</f>
        <v>1</v>
      </c>
      <c r="D216" s="95" t="str">
        <f>'PLANTILLA V6'!D216</f>
        <v>bolsita</v>
      </c>
      <c r="E216" s="104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98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21.5" x14ac:dyDescent="0.9">
      <c r="A217" s="103" t="str">
        <f>'PLANTILLA V6'!A217</f>
        <v>Co</v>
      </c>
      <c r="B217" s="103" t="str">
        <f>'PLANTILLA V6'!B217</f>
        <v>Hojas tamaño carta cuadriculadas</v>
      </c>
      <c r="C217" s="104">
        <f>'PLANTILLA V6'!C217</f>
        <v>1</v>
      </c>
      <c r="D217" s="95" t="str">
        <f>'PLANTILLA V6'!D217</f>
        <v>pza</v>
      </c>
      <c r="E217" s="104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98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21.5" x14ac:dyDescent="0.9">
      <c r="A218" s="103" t="str">
        <f>'PLANTILLA V6'!A218</f>
        <v>Co</v>
      </c>
      <c r="B218" s="95" t="str">
        <f>'PLANTILLA V6'!B218</f>
        <v>Tabla de madera de 3" de espesor de 30 cm x 30 cm (tabla de sacrificio)</v>
      </c>
      <c r="C218" s="104">
        <f>'PLANTILLA V6'!C218</f>
        <v>1</v>
      </c>
      <c r="D218" s="95" t="str">
        <f>'PLANTILLA V6'!D218</f>
        <v>pza</v>
      </c>
      <c r="E218" s="104">
        <v>0</v>
      </c>
      <c r="F218" s="95" t="b">
        <v>0</v>
      </c>
      <c r="G218" s="95" t="b">
        <v>0</v>
      </c>
      <c r="H218" s="95" t="b">
        <v>0</v>
      </c>
      <c r="I218" s="95" t="b">
        <v>0</v>
      </c>
      <c r="J218" s="98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21.5" x14ac:dyDescent="0.9">
      <c r="A219" s="103" t="str">
        <f>'PLANTILLA V6'!A219</f>
        <v>Co</v>
      </c>
      <c r="B219" s="95" t="str">
        <f>'PLANTILLA V6'!B219</f>
        <v>Tabla salvacortes de 45 x 30 cm (recomendado opcional)</v>
      </c>
      <c r="C219" s="104">
        <f>'PLANTILLA V6'!C219</f>
        <v>1</v>
      </c>
      <c r="D219" s="95" t="str">
        <f>'PLANTILLA V6'!D219</f>
        <v>pza</v>
      </c>
      <c r="E219" s="104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98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21.5" x14ac:dyDescent="0.9">
      <c r="A220" s="103" t="str">
        <f>'PLANTILLA V6'!A220</f>
        <v>Co</v>
      </c>
      <c r="B220" s="95" t="str">
        <f>'PLANTILLA V6'!B220</f>
        <v>Cronómetro</v>
      </c>
      <c r="C220" s="104">
        <f>'PLANTILLA V6'!C220</f>
        <v>1</v>
      </c>
      <c r="D220" s="95" t="str">
        <f>'PLANTILLA V6'!D220</f>
        <v>pza</v>
      </c>
      <c r="E220" s="104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98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21.5" x14ac:dyDescent="0.9">
      <c r="A221" s="103" t="str">
        <f>'PLANTILLA V6'!A221</f>
        <v>Co</v>
      </c>
      <c r="B221" s="95" t="str">
        <f>'PLANTILLA V6'!B221</f>
        <v>Pliego de papel bond</v>
      </c>
      <c r="C221" s="104">
        <f>'PLANTILLA V6'!C221</f>
        <v>1</v>
      </c>
      <c r="D221" s="95" t="str">
        <f>'PLANTILLA V6'!D221</f>
        <v>pza</v>
      </c>
      <c r="E221" s="104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98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21.5" x14ac:dyDescent="0.9">
      <c r="A222" s="103" t="str">
        <f>'PLANTILLA V6'!A222</f>
        <v>Co</v>
      </c>
      <c r="B222" s="95" t="str">
        <f>'PLANTILLA V6'!B222</f>
        <v>Dado</v>
      </c>
      <c r="C222" s="104">
        <f>'PLANTILLA V6'!C222</f>
        <v>1</v>
      </c>
      <c r="D222" s="95" t="str">
        <f>'PLANTILLA V6'!D222</f>
        <v>pza</v>
      </c>
      <c r="E222" s="104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98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21.5" x14ac:dyDescent="0.9">
      <c r="A223" s="51" t="str">
        <f>'PLANTILLA V6'!A223</f>
        <v>Co</v>
      </c>
      <c r="B223" s="54" t="str">
        <f>'PLANTILLA V6'!B223</f>
        <v>Coples de cobre de 1/2" de diámetro y 3 o 4 cm de altura</v>
      </c>
      <c r="C223" s="22">
        <f>'PLANTILLA V6'!C223</f>
        <v>1</v>
      </c>
      <c r="D223" s="54" t="str">
        <f>'PLANTILLA V6'!D223</f>
        <v>pza</v>
      </c>
      <c r="E223" s="22">
        <v>4</v>
      </c>
      <c r="F223" s="54" t="b">
        <v>0</v>
      </c>
      <c r="G223" s="54" t="b">
        <v>0</v>
      </c>
      <c r="H223" s="54" t="b">
        <v>1</v>
      </c>
      <c r="I223" s="54" t="b">
        <v>0</v>
      </c>
      <c r="J223" s="98" cm="1">
        <f t="array" ref="J223">_xlfn.IFS(LEN(A223)&gt;2,A224,SUM(E223:I223)=0,0,F223,$F$7*F223*E223,G223,$G$7*G223*E223,AND(H223,A223="Co"),$H$7*H223*E223,AND(H223,A223="Re"),$H$7*H223*E223,H223,$J$7*H223*E223,I223,$I$7*I223*E223)</f>
        <v>50</v>
      </c>
      <c r="K223" s="75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21.5" x14ac:dyDescent="0.9">
      <c r="A224" s="51" t="str">
        <f>'PLANTILLA V6'!A224</f>
        <v>Co</v>
      </c>
      <c r="B224" s="54" t="str">
        <f>'PLANTILLA V6'!B224</f>
        <v>Alambre galvanizado</v>
      </c>
      <c r="C224" s="22">
        <f>'PLANTILLA V6'!C224</f>
        <v>1</v>
      </c>
      <c r="D224" s="54" t="str">
        <f>'PLANTILLA V6'!D224</f>
        <v>metro</v>
      </c>
      <c r="E224" s="22">
        <v>5</v>
      </c>
      <c r="F224" s="54" t="b">
        <v>0</v>
      </c>
      <c r="G224" s="54" t="b">
        <v>0</v>
      </c>
      <c r="H224" s="54" t="b">
        <v>1</v>
      </c>
      <c r="I224" s="54" t="b">
        <v>0</v>
      </c>
      <c r="J224" s="98" cm="1">
        <f t="array" ref="J224">_xlfn.IFS(LEN(A224)&gt;2,A225,SUM(E224:I224)=0,0,F224,$F$7*F224*E224,G224,$G$7*G224*E224,AND(H224,A224="Co"),$H$7*H224*E224,AND(H224,A224="Re"),$H$7*H224*E224,H224,$J$7*H224*E224,I224,$I$7*I224*E224)</f>
        <v>62.5</v>
      </c>
      <c r="K224" s="75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21.5" x14ac:dyDescent="0.9">
      <c r="A225" s="51" t="str">
        <f>'PLANTILLA V6'!A225</f>
        <v>Co</v>
      </c>
      <c r="B225" s="54" t="str">
        <f>'PLANTILLA V6'!B225</f>
        <v>Toallitas humedas (tipo desmaquillantes o para bebe)</v>
      </c>
      <c r="C225" s="22">
        <f>'PLANTILLA V6'!C225</f>
        <v>1</v>
      </c>
      <c r="D225" s="54" t="str">
        <f>'PLANTILLA V6'!D225</f>
        <v>paquete</v>
      </c>
      <c r="E225" s="22">
        <v>1</v>
      </c>
      <c r="F225" s="54" t="b">
        <v>0</v>
      </c>
      <c r="G225" s="54" t="b">
        <v>0</v>
      </c>
      <c r="H225" s="54" t="b">
        <v>0</v>
      </c>
      <c r="I225" s="54" t="b">
        <v>1</v>
      </c>
      <c r="J225" s="98" cm="1">
        <f t="array" ref="J225">_xlfn.IFS(LEN(A225)&gt;2,A226,SUM(E225:I225)=0,0,F225,$F$7*F225*E225,G225,$G$7*G225*E225,AND(H225,A225="Co"),$H$7*H225*E225,AND(H225,A225="Re"),$H$7*H225*E225,H225,$J$7*H225*E225,I225,$I$7*I225*E225)</f>
        <v>1</v>
      </c>
      <c r="K225" s="75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21.5" x14ac:dyDescent="0.9">
      <c r="A226" s="51" t="str">
        <f>'PLANTILLA V6'!A226</f>
        <v>Co</v>
      </c>
      <c r="B226" s="54" t="str">
        <f>'PLANTILLA V6'!B226</f>
        <v>Bote de vinagre blanco de 500 ml.</v>
      </c>
      <c r="C226" s="22">
        <f>'PLANTILLA V6'!C226</f>
        <v>1</v>
      </c>
      <c r="D226" s="54" t="str">
        <f>'PLANTILLA V6'!D226</f>
        <v>pza</v>
      </c>
      <c r="E226" s="22">
        <v>1</v>
      </c>
      <c r="F226" s="54" t="b">
        <v>0</v>
      </c>
      <c r="G226" s="54" t="b">
        <v>0</v>
      </c>
      <c r="H226" s="54" t="b">
        <v>1</v>
      </c>
      <c r="I226" s="54" t="b">
        <v>0</v>
      </c>
      <c r="J226" s="98" cm="1">
        <f t="array" ref="J226">_xlfn.IFS(LEN(A226)&gt;2,A227,SUM(E226:I226)=0,0,F226,$F$7*F226*E226,G226,$G$7*G226*E226,AND(H226,A226="Co"),$H$7*H226*E226,AND(H226,A226="Re"),$H$7*H226*E226,H226,$J$7*H226*E226,I226,$I$7*I226*E226)</f>
        <v>12.5</v>
      </c>
      <c r="K226" s="75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21.5" x14ac:dyDescent="0.9">
      <c r="A227" s="103" t="str">
        <f>'PLANTILLA V6'!A227</f>
        <v>Co</v>
      </c>
      <c r="B227" s="95" t="str">
        <f>'PLANTILLA V6'!B227</f>
        <v>Cinta adhesiva doble cara delgada de 12mm X 50m</v>
      </c>
      <c r="C227" s="104">
        <f>'PLANTILLA V6'!C227</f>
        <v>1</v>
      </c>
      <c r="D227" s="95" t="str">
        <f>'PLANTILLA V6'!D227</f>
        <v>rollo</v>
      </c>
      <c r="E227" s="104">
        <v>0</v>
      </c>
      <c r="F227" s="95" t="b">
        <v>0</v>
      </c>
      <c r="G227" s="95" t="b">
        <v>0</v>
      </c>
      <c r="H227" s="95" t="b">
        <v>0</v>
      </c>
      <c r="I227" s="95" t="b">
        <v>0</v>
      </c>
      <c r="J227" s="98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1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21.5" x14ac:dyDescent="0.9">
      <c r="A228" s="103" t="str">
        <f>'PLANTILLA V6'!A228</f>
        <v>Co</v>
      </c>
      <c r="B228" s="95" t="str">
        <f>'PLANTILLA V6'!B228</f>
        <v>Tornillo y tuerca de 1/8"</v>
      </c>
      <c r="C228" s="104">
        <f>'PLANTILLA V6'!C228</f>
        <v>1</v>
      </c>
      <c r="D228" s="95" t="str">
        <f>'PLANTILLA V6'!D228</f>
        <v>pza</v>
      </c>
      <c r="E228" s="104">
        <v>0</v>
      </c>
      <c r="F228" s="95" t="b">
        <v>0</v>
      </c>
      <c r="G228" s="95" t="b">
        <v>0</v>
      </c>
      <c r="H228" s="95" t="b">
        <v>0</v>
      </c>
      <c r="I228" s="95" t="b">
        <v>0</v>
      </c>
      <c r="J228" s="98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1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21.5" x14ac:dyDescent="0.9">
      <c r="A229" s="103" t="str">
        <f>'PLANTILLA V6'!A229</f>
        <v>Co</v>
      </c>
      <c r="B229" s="95" t="str">
        <f>'PLANTILLA V6'!B229</f>
        <v>Tornillo y tuerca de 3/16"</v>
      </c>
      <c r="C229" s="104">
        <f>'PLANTILLA V6'!C229</f>
        <v>1</v>
      </c>
      <c r="D229" s="95" t="str">
        <f>'PLANTILLA V6'!D229</f>
        <v>pza</v>
      </c>
      <c r="E229" s="104">
        <v>0</v>
      </c>
      <c r="F229" s="95" t="b">
        <v>0</v>
      </c>
      <c r="G229" s="95" t="b">
        <v>0</v>
      </c>
      <c r="H229" s="95" t="b">
        <v>0</v>
      </c>
      <c r="I229" s="95" t="b">
        <v>0</v>
      </c>
      <c r="J229" s="98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1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21.5" x14ac:dyDescent="0.9">
      <c r="A230" s="91" t="str">
        <f>'PLANTILLA V6'!A230</f>
        <v>Co</v>
      </c>
      <c r="B230" s="91" t="str">
        <f>'PLANTILLA V6'!B230</f>
        <v>Tornillo y tuerca de 1/4"</v>
      </c>
      <c r="C230" s="104">
        <f>'PLANTILLA V6'!C230</f>
        <v>1</v>
      </c>
      <c r="D230" s="95" t="str">
        <f>'PLANTILLA V6'!D230</f>
        <v>pza</v>
      </c>
      <c r="E230" s="104">
        <v>0</v>
      </c>
      <c r="F230" s="95" t="b">
        <v>0</v>
      </c>
      <c r="G230" s="95" t="b">
        <v>0</v>
      </c>
      <c r="H230" s="95" t="b">
        <v>0</v>
      </c>
      <c r="I230" s="95" t="b">
        <v>0</v>
      </c>
      <c r="J230" s="98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1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21.5" x14ac:dyDescent="0.9">
      <c r="A231" s="91" t="str">
        <f>'PLANTILLA V6'!A231</f>
        <v>Co</v>
      </c>
      <c r="B231" s="91" t="str">
        <f>'PLANTILLA V6'!B231</f>
        <v>Paquete de 1 Kg de semillas(arroz, frijol, lentejas o similar)</v>
      </c>
      <c r="C231" s="104">
        <f>'PLANTILLA V6'!C231</f>
        <v>1</v>
      </c>
      <c r="D231" s="95" t="str">
        <f>'PLANTILLA V6'!D231</f>
        <v>pza</v>
      </c>
      <c r="E231" s="104">
        <v>0</v>
      </c>
      <c r="F231" s="95" t="b">
        <v>0</v>
      </c>
      <c r="G231" s="95" t="b">
        <v>0</v>
      </c>
      <c r="H231" s="95" t="b">
        <v>0</v>
      </c>
      <c r="I231" s="95" t="b">
        <v>0</v>
      </c>
      <c r="J231" s="98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1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21.5" x14ac:dyDescent="0.9">
      <c r="A232" s="91" t="str">
        <f>'PLANTILLA V6'!A232</f>
        <v>Co</v>
      </c>
      <c r="B232" s="91" t="str">
        <f>'PLANTILLA V6'!B232</f>
        <v>Contenedor de agua grande tipo palangana (50 cm de diametro aprox)</v>
      </c>
      <c r="C232" s="104">
        <f>'PLANTILLA V6'!C232</f>
        <v>1</v>
      </c>
      <c r="D232" s="95" t="str">
        <f>'PLANTILLA V6'!D232</f>
        <v>pza</v>
      </c>
      <c r="E232" s="104">
        <v>0</v>
      </c>
      <c r="F232" s="95" t="b">
        <v>0</v>
      </c>
      <c r="G232" s="95" t="b">
        <v>0</v>
      </c>
      <c r="H232" s="95" t="b">
        <v>0</v>
      </c>
      <c r="I232" s="95" t="b">
        <v>0</v>
      </c>
      <c r="J232" s="98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1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21.5" x14ac:dyDescent="0.9">
      <c r="A233" s="91" t="str">
        <f>'PLANTILLA V6'!A233</f>
        <v>Co</v>
      </c>
      <c r="B233" s="91" t="str">
        <f>'PLANTILLA V6'!B233</f>
        <v>Hoja tamaño carta de foami o hule eva color liso</v>
      </c>
      <c r="C233" s="104">
        <f>'PLANTILLA V6'!C233</f>
        <v>1</v>
      </c>
      <c r="D233" s="95" t="str">
        <f>'PLANTILLA V6'!D233</f>
        <v>pza</v>
      </c>
      <c r="E233" s="104">
        <v>0</v>
      </c>
      <c r="F233" s="95" t="b">
        <v>0</v>
      </c>
      <c r="G233" s="95" t="b">
        <v>0</v>
      </c>
      <c r="H233" s="95" t="b">
        <v>0</v>
      </c>
      <c r="I233" s="95" t="b">
        <v>0</v>
      </c>
      <c r="J233" s="98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1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21.5" x14ac:dyDescent="0.9">
      <c r="A234" s="91" t="str">
        <f>'PLANTILLA V6'!A234</f>
        <v>Co</v>
      </c>
      <c r="B234" s="91" t="str">
        <f>'PLANTILLA V6'!B234</f>
        <v>Hoja tamaño carta de foami o hule eva con brillantina</v>
      </c>
      <c r="C234" s="104">
        <f>'PLANTILLA V6'!C234</f>
        <v>1</v>
      </c>
      <c r="D234" s="95" t="str">
        <f>'PLANTILLA V6'!D234</f>
        <v>pza</v>
      </c>
      <c r="E234" s="104">
        <v>0</v>
      </c>
      <c r="F234" s="95" t="b">
        <v>0</v>
      </c>
      <c r="G234" s="95" t="b">
        <v>0</v>
      </c>
      <c r="H234" s="95" t="b">
        <v>0</v>
      </c>
      <c r="I234" s="95" t="b">
        <v>0</v>
      </c>
      <c r="J234" s="98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1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21.5" x14ac:dyDescent="0.9">
      <c r="A235" s="91">
        <f>'PLANTILLA V6'!A235</f>
        <v>0</v>
      </c>
      <c r="B235" s="91">
        <f>'PLANTILLA V6'!B235</f>
        <v>0</v>
      </c>
      <c r="C235" s="104">
        <f>'PLANTILLA V6'!C235</f>
        <v>1</v>
      </c>
      <c r="D235" s="95" t="str">
        <f>'PLANTILLA V6'!D235</f>
        <v>pza</v>
      </c>
      <c r="E235" s="104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98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1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21.5" x14ac:dyDescent="0.9">
      <c r="A236" s="91">
        <f>'PLANTILLA V6'!A236</f>
        <v>0</v>
      </c>
      <c r="B236" s="91">
        <f>'PLANTILLA V6'!B236</f>
        <v>0</v>
      </c>
      <c r="C236" s="104">
        <f>'PLANTILLA V6'!C236</f>
        <v>1</v>
      </c>
      <c r="D236" s="95" t="str">
        <f>'PLANTILLA V6'!D236</f>
        <v>pza</v>
      </c>
      <c r="E236" s="104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98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1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21.5" x14ac:dyDescent="0.9">
      <c r="A237" s="91">
        <f>'PLANTILLA V6'!A237</f>
        <v>0</v>
      </c>
      <c r="B237" s="91">
        <f>'PLANTILLA V6'!B237</f>
        <v>0</v>
      </c>
      <c r="C237" s="104">
        <f>'PLANTILLA V6'!C237</f>
        <v>1</v>
      </c>
      <c r="D237" s="95" t="str">
        <f>'PLANTILLA V6'!D237</f>
        <v>pza</v>
      </c>
      <c r="E237" s="104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98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1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21.5" x14ac:dyDescent="0.9">
      <c r="A238" s="91">
        <f>'PLANTILLA V6'!A238</f>
        <v>0</v>
      </c>
      <c r="B238" s="91">
        <f>'PLANTILLA V6'!B238</f>
        <v>0</v>
      </c>
      <c r="C238" s="104">
        <f>'PLANTILLA V6'!C238</f>
        <v>1</v>
      </c>
      <c r="D238" s="95" t="str">
        <f>'PLANTILLA V6'!D238</f>
        <v>pza</v>
      </c>
      <c r="E238" s="104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98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1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21.5" x14ac:dyDescent="0.9">
      <c r="A239" s="91">
        <f>'PLANTILLA V6'!A239</f>
        <v>0</v>
      </c>
      <c r="B239" s="91">
        <f>'PLANTILLA V6'!B239</f>
        <v>0</v>
      </c>
      <c r="C239" s="104">
        <f>'PLANTILLA V6'!C239</f>
        <v>1</v>
      </c>
      <c r="D239" s="95" t="str">
        <f>'PLANTILLA V6'!D239</f>
        <v>pza</v>
      </c>
      <c r="E239" s="104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98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1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21.5" x14ac:dyDescent="0.9">
      <c r="A240" s="91">
        <f>'PLANTILLA V6'!A240</f>
        <v>0</v>
      </c>
      <c r="B240" s="91">
        <f>'PLANTILLA V6'!B240</f>
        <v>0</v>
      </c>
      <c r="C240" s="104">
        <f>'PLANTILLA V6'!C240</f>
        <v>1</v>
      </c>
      <c r="D240" s="95" t="str">
        <f>'PLANTILLA V6'!D240</f>
        <v>pza</v>
      </c>
      <c r="E240" s="104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98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1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21.5" x14ac:dyDescent="0.9">
      <c r="A241" s="91">
        <f>'PLANTILLA V6'!A241</f>
        <v>0</v>
      </c>
      <c r="B241" s="91">
        <f>'PLANTILLA V6'!B241</f>
        <v>0</v>
      </c>
      <c r="C241" s="104">
        <f>'PLANTILLA V6'!C241</f>
        <v>1</v>
      </c>
      <c r="D241" s="95" t="str">
        <f>'PLANTILLA V6'!D241</f>
        <v>pza</v>
      </c>
      <c r="E241" s="104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98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1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21.5" x14ac:dyDescent="0.9">
      <c r="A242" s="91">
        <f>'PLANTILLA V6'!A242</f>
        <v>0</v>
      </c>
      <c r="B242" s="91">
        <f>'PLANTILLA V6'!B242</f>
        <v>0</v>
      </c>
      <c r="C242" s="104">
        <f>'PLANTILLA V6'!C242</f>
        <v>1</v>
      </c>
      <c r="D242" s="95" t="str">
        <f>'PLANTILLA V6'!D242</f>
        <v>pza</v>
      </c>
      <c r="E242" s="104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98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1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21.5" x14ac:dyDescent="0.9">
      <c r="A243" s="91">
        <f>'PLANTILLA V6'!A243</f>
        <v>0</v>
      </c>
      <c r="B243" s="91">
        <f>'PLANTILLA V6'!B243</f>
        <v>0</v>
      </c>
      <c r="C243" s="104">
        <f>'PLANTILLA V6'!C243</f>
        <v>1</v>
      </c>
      <c r="D243" s="95" t="str">
        <f>'PLANTILLA V6'!D243</f>
        <v>pza</v>
      </c>
      <c r="E243" s="104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98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1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21.5" x14ac:dyDescent="0.9">
      <c r="A244" s="91">
        <f>'PLANTILLA V6'!A244</f>
        <v>0</v>
      </c>
      <c r="B244" s="91">
        <f>'PLANTILLA V6'!B244</f>
        <v>0</v>
      </c>
      <c r="C244" s="104">
        <f>'PLANTILLA V6'!C244</f>
        <v>1</v>
      </c>
      <c r="D244" s="95" t="str">
        <f>'PLANTILLA V6'!D244</f>
        <v>pza</v>
      </c>
      <c r="E244" s="104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98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1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21.5" x14ac:dyDescent="0.9">
      <c r="A245" s="91">
        <f>'PLANTILLA V6'!A245</f>
        <v>0</v>
      </c>
      <c r="B245" s="91">
        <f>'PLANTILLA V6'!B245</f>
        <v>0</v>
      </c>
      <c r="C245" s="104">
        <f>'PLANTILLA V6'!C245</f>
        <v>1</v>
      </c>
      <c r="D245" s="95" t="str">
        <f>'PLANTILLA V6'!D245</f>
        <v>pza</v>
      </c>
      <c r="E245" s="104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98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1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21.5" x14ac:dyDescent="0.9">
      <c r="A246" s="91">
        <f>'PLANTILLA V6'!A246</f>
        <v>0</v>
      </c>
      <c r="B246" s="91">
        <f>'PLANTILLA V6'!B246</f>
        <v>0</v>
      </c>
      <c r="C246" s="104">
        <f>'PLANTILLA V6'!C246</f>
        <v>1</v>
      </c>
      <c r="D246" s="95" t="str">
        <f>'PLANTILLA V6'!D246</f>
        <v>pza</v>
      </c>
      <c r="E246" s="104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98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1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21.5" x14ac:dyDescent="0.9">
      <c r="A247" s="91">
        <f>'PLANTILLA V6'!A247</f>
        <v>0</v>
      </c>
      <c r="B247" s="91">
        <f>'PLANTILLA V6'!B247</f>
        <v>0</v>
      </c>
      <c r="C247" s="104">
        <f>'PLANTILLA V6'!C247</f>
        <v>1</v>
      </c>
      <c r="D247" s="95" t="str">
        <f>'PLANTILLA V6'!D247</f>
        <v>pza</v>
      </c>
      <c r="E247" s="104">
        <v>0</v>
      </c>
      <c r="F247" s="95" t="b">
        <v>0</v>
      </c>
      <c r="G247" s="95" t="b">
        <v>0</v>
      </c>
      <c r="H247" s="95" t="b">
        <v>0</v>
      </c>
      <c r="I247" s="95" t="b">
        <v>0</v>
      </c>
      <c r="J247" s="98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1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21.5" x14ac:dyDescent="0.9">
      <c r="A248" s="91">
        <f>'PLANTILLA V6'!A248</f>
        <v>0</v>
      </c>
      <c r="B248" s="91">
        <f>'PLANTILLA V6'!B248</f>
        <v>0</v>
      </c>
      <c r="C248" s="104">
        <f>'PLANTILLA V6'!C248</f>
        <v>1</v>
      </c>
      <c r="D248" s="95" t="str">
        <f>'PLANTILLA V6'!D248</f>
        <v>pza</v>
      </c>
      <c r="E248" s="104">
        <v>0</v>
      </c>
      <c r="F248" s="95" t="b">
        <v>0</v>
      </c>
      <c r="G248" s="95" t="b">
        <v>0</v>
      </c>
      <c r="H248" s="95" t="b">
        <v>0</v>
      </c>
      <c r="I248" s="95" t="b">
        <v>0</v>
      </c>
      <c r="J248" s="98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1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21.5" x14ac:dyDescent="0.9">
      <c r="A249" s="91">
        <f>'PLANTILLA V6'!A249</f>
        <v>0</v>
      </c>
      <c r="B249" s="91">
        <f>'PLANTILLA V6'!B249</f>
        <v>0</v>
      </c>
      <c r="C249" s="104">
        <f>'PLANTILLA V6'!C249</f>
        <v>1</v>
      </c>
      <c r="D249" s="95" t="str">
        <f>'PLANTILLA V6'!D249</f>
        <v>pza</v>
      </c>
      <c r="E249" s="104">
        <v>0</v>
      </c>
      <c r="F249" s="95" t="b">
        <v>0</v>
      </c>
      <c r="G249" s="95" t="b">
        <v>0</v>
      </c>
      <c r="H249" s="95" t="b">
        <v>0</v>
      </c>
      <c r="I249" s="95" t="b">
        <v>0</v>
      </c>
      <c r="J249" s="98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1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21.5" x14ac:dyDescent="0.9">
      <c r="A250" s="91">
        <f>'PLANTILLA V6'!A250</f>
        <v>0</v>
      </c>
      <c r="B250" s="91">
        <f>'PLANTILLA V6'!B250</f>
        <v>0</v>
      </c>
      <c r="C250" s="104">
        <f>'PLANTILLA V6'!C250</f>
        <v>1</v>
      </c>
      <c r="D250" s="95" t="str">
        <f>'PLANTILLA V6'!D250</f>
        <v>pza</v>
      </c>
      <c r="E250" s="104">
        <v>0</v>
      </c>
      <c r="F250" s="95" t="b">
        <v>0</v>
      </c>
      <c r="G250" s="95" t="b">
        <v>0</v>
      </c>
      <c r="H250" s="95" t="b">
        <v>0</v>
      </c>
      <c r="I250" s="95" t="b">
        <v>0</v>
      </c>
      <c r="J250" s="98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1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21.5" x14ac:dyDescent="0.9">
      <c r="A251" s="91">
        <f>'PLANTILLA V6'!A251</f>
        <v>0</v>
      </c>
      <c r="B251" s="91">
        <f>'PLANTILLA V6'!B251</f>
        <v>0</v>
      </c>
      <c r="C251" s="104">
        <f>'PLANTILLA V6'!C251</f>
        <v>1</v>
      </c>
      <c r="D251" s="95" t="str">
        <f>'PLANTILLA V6'!D251</f>
        <v>pza</v>
      </c>
      <c r="E251" s="104">
        <v>0</v>
      </c>
      <c r="F251" s="95" t="b">
        <v>0</v>
      </c>
      <c r="G251" s="95" t="b">
        <v>0</v>
      </c>
      <c r="H251" s="95" t="b">
        <v>0</v>
      </c>
      <c r="I251" s="95" t="b">
        <v>0</v>
      </c>
      <c r="J251" s="98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1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21.5" x14ac:dyDescent="0.9">
      <c r="A252" s="91">
        <f>'PLANTILLA V6'!A252</f>
        <v>0</v>
      </c>
      <c r="B252" s="91">
        <f>'PLANTILLA V6'!B252</f>
        <v>0</v>
      </c>
      <c r="C252" s="104">
        <f>'PLANTILLA V6'!C252</f>
        <v>1</v>
      </c>
      <c r="D252" s="95" t="str">
        <f>'PLANTILLA V6'!D252</f>
        <v>pza</v>
      </c>
      <c r="E252" s="104">
        <v>0</v>
      </c>
      <c r="F252" s="95" t="b">
        <v>0</v>
      </c>
      <c r="G252" s="95" t="b">
        <v>0</v>
      </c>
      <c r="H252" s="95" t="b">
        <v>0</v>
      </c>
      <c r="I252" s="95" t="b">
        <v>0</v>
      </c>
      <c r="J252" s="98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1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21.5" x14ac:dyDescent="0.9">
      <c r="A253" s="91">
        <f>'PLANTILLA V6'!A253</f>
        <v>0</v>
      </c>
      <c r="B253" s="91">
        <f>'PLANTILLA V6'!B253</f>
        <v>0</v>
      </c>
      <c r="C253" s="104">
        <f>'PLANTILLA V6'!C253</f>
        <v>1</v>
      </c>
      <c r="D253" s="95" t="str">
        <f>'PLANTILLA V6'!D253</f>
        <v>pza</v>
      </c>
      <c r="E253" s="104">
        <v>0</v>
      </c>
      <c r="F253" s="95" t="b">
        <v>0</v>
      </c>
      <c r="G253" s="95" t="b">
        <v>0</v>
      </c>
      <c r="H253" s="95" t="b">
        <v>0</v>
      </c>
      <c r="I253" s="95" t="b">
        <v>0</v>
      </c>
      <c r="J253" s="98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1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21.5" x14ac:dyDescent="0.9">
      <c r="A254" s="91">
        <f>'PLANTILLA V6'!A254</f>
        <v>0</v>
      </c>
      <c r="B254" s="91">
        <f>'PLANTILLA V6'!B254</f>
        <v>0</v>
      </c>
      <c r="C254" s="104">
        <f>'PLANTILLA V6'!C254</f>
        <v>1</v>
      </c>
      <c r="D254" s="95" t="str">
        <f>'PLANTILLA V6'!D254</f>
        <v>pza</v>
      </c>
      <c r="E254" s="104">
        <v>0</v>
      </c>
      <c r="F254" s="95" t="b">
        <v>0</v>
      </c>
      <c r="G254" s="95" t="b">
        <v>0</v>
      </c>
      <c r="H254" s="95" t="b">
        <v>0</v>
      </c>
      <c r="I254" s="95" t="b">
        <v>0</v>
      </c>
      <c r="J254" s="98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1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21.5" x14ac:dyDescent="0.9">
      <c r="A255" s="91">
        <f>'PLANTILLA V6'!A255</f>
        <v>0</v>
      </c>
      <c r="B255" s="91">
        <f>'PLANTILLA V6'!B255</f>
        <v>0</v>
      </c>
      <c r="C255" s="104">
        <f>'PLANTILLA V6'!C255</f>
        <v>1</v>
      </c>
      <c r="D255" s="95" t="str">
        <f>'PLANTILLA V6'!D255</f>
        <v>pza</v>
      </c>
      <c r="E255" s="104">
        <v>0</v>
      </c>
      <c r="F255" s="95" t="b">
        <v>0</v>
      </c>
      <c r="G255" s="95" t="b">
        <v>0</v>
      </c>
      <c r="H255" s="95" t="b">
        <v>0</v>
      </c>
      <c r="I255" s="95" t="b">
        <v>0</v>
      </c>
      <c r="J255" s="98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1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21.5" x14ac:dyDescent="0.9">
      <c r="A256" s="91">
        <f>'PLANTILLA V6'!A256</f>
        <v>0</v>
      </c>
      <c r="B256" s="91">
        <f>'PLANTILLA V6'!B256</f>
        <v>0</v>
      </c>
      <c r="C256" s="104">
        <f>'PLANTILLA V6'!C256</f>
        <v>1</v>
      </c>
      <c r="D256" s="95" t="str">
        <f>'PLANTILLA V6'!D256</f>
        <v>pza</v>
      </c>
      <c r="E256" s="104">
        <v>0</v>
      </c>
      <c r="F256" s="95" t="b">
        <v>0</v>
      </c>
      <c r="G256" s="95" t="b">
        <v>0</v>
      </c>
      <c r="H256" s="95" t="b">
        <v>0</v>
      </c>
      <c r="I256" s="95" t="b">
        <v>0</v>
      </c>
      <c r="J256" s="98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1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21.5" x14ac:dyDescent="0.9">
      <c r="A257" s="91">
        <f>'PLANTILLA V6'!A257</f>
        <v>0</v>
      </c>
      <c r="B257" s="91">
        <f>'PLANTILLA V6'!B257</f>
        <v>0</v>
      </c>
      <c r="C257" s="104">
        <f>'PLANTILLA V6'!C257</f>
        <v>1</v>
      </c>
      <c r="D257" s="95" t="str">
        <f>'PLANTILLA V6'!D257</f>
        <v>pza</v>
      </c>
      <c r="E257" s="104">
        <v>0</v>
      </c>
      <c r="F257" s="95" t="b">
        <v>0</v>
      </c>
      <c r="G257" s="95" t="b">
        <v>0</v>
      </c>
      <c r="H257" s="95" t="b">
        <v>0</v>
      </c>
      <c r="I257" s="95" t="b">
        <v>0</v>
      </c>
      <c r="J257" s="98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1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21.5" x14ac:dyDescent="0.9">
      <c r="A258" s="91">
        <f>'PLANTILLA V6'!A258</f>
        <v>0</v>
      </c>
      <c r="B258" s="91">
        <f>'PLANTILLA V6'!B258</f>
        <v>0</v>
      </c>
      <c r="C258" s="104">
        <f>'PLANTILLA V6'!C258</f>
        <v>1</v>
      </c>
      <c r="D258" s="95" t="str">
        <f>'PLANTILLA V6'!D258</f>
        <v>pza</v>
      </c>
      <c r="E258" s="104">
        <v>0</v>
      </c>
      <c r="F258" s="95" t="b">
        <v>0</v>
      </c>
      <c r="G258" s="95" t="b">
        <v>0</v>
      </c>
      <c r="H258" s="95" t="b">
        <v>0</v>
      </c>
      <c r="I258" s="95" t="b">
        <v>0</v>
      </c>
      <c r="J258" s="98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1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21.5" x14ac:dyDescent="0.9">
      <c r="A259" s="91">
        <f>'PLANTILLA V6'!A259</f>
        <v>0</v>
      </c>
      <c r="B259" s="91">
        <f>'PLANTILLA V6'!B259</f>
        <v>0</v>
      </c>
      <c r="C259" s="104">
        <f>'PLANTILLA V6'!C259</f>
        <v>1</v>
      </c>
      <c r="D259" s="95" t="str">
        <f>'PLANTILLA V6'!D259</f>
        <v>pza</v>
      </c>
      <c r="E259" s="104">
        <v>0</v>
      </c>
      <c r="F259" s="95" t="b">
        <v>0</v>
      </c>
      <c r="G259" s="95" t="b">
        <v>0</v>
      </c>
      <c r="H259" s="95" t="b">
        <v>0</v>
      </c>
      <c r="I259" s="95" t="b">
        <v>0</v>
      </c>
      <c r="J259" s="98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1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21.5" x14ac:dyDescent="0.9">
      <c r="A260" s="91">
        <f>'PLANTILLA V6'!A260</f>
        <v>0</v>
      </c>
      <c r="B260" s="91">
        <f>'PLANTILLA V6'!B260</f>
        <v>0</v>
      </c>
      <c r="C260" s="104">
        <f>'PLANTILLA V6'!C260</f>
        <v>1</v>
      </c>
      <c r="D260" s="95" t="str">
        <f>'PLANTILLA V6'!D260</f>
        <v>pza</v>
      </c>
      <c r="E260" s="104">
        <v>0</v>
      </c>
      <c r="F260" s="95" t="b">
        <v>0</v>
      </c>
      <c r="G260" s="95" t="b">
        <v>0</v>
      </c>
      <c r="H260" s="95" t="b">
        <v>0</v>
      </c>
      <c r="I260" s="95" t="b">
        <v>0</v>
      </c>
      <c r="J260" s="98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1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21.5" x14ac:dyDescent="0.9">
      <c r="A261" s="91">
        <f>'PLANTILLA V6'!A261</f>
        <v>0</v>
      </c>
      <c r="B261" s="91">
        <f>'PLANTILLA V6'!B261</f>
        <v>0</v>
      </c>
      <c r="C261" s="104">
        <f>'PLANTILLA V6'!C261</f>
        <v>1</v>
      </c>
      <c r="D261" s="95" t="str">
        <f>'PLANTILLA V6'!D261</f>
        <v>pza</v>
      </c>
      <c r="E261" s="104">
        <v>0</v>
      </c>
      <c r="F261" s="95" t="b">
        <v>0</v>
      </c>
      <c r="G261" s="95" t="b">
        <v>0</v>
      </c>
      <c r="H261" s="95" t="b">
        <v>0</v>
      </c>
      <c r="I261" s="95" t="b">
        <v>0</v>
      </c>
      <c r="J261" s="98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1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21.5" x14ac:dyDescent="0.9">
      <c r="A262" s="91">
        <f>'PLANTILLA V6'!A262</f>
        <v>0</v>
      </c>
      <c r="B262" s="91">
        <f>'PLANTILLA V6'!B262</f>
        <v>0</v>
      </c>
      <c r="C262" s="104">
        <f>'PLANTILLA V6'!C262</f>
        <v>1</v>
      </c>
      <c r="D262" s="95" t="str">
        <f>'PLANTILLA V6'!D262</f>
        <v>pza</v>
      </c>
      <c r="E262" s="104">
        <v>0</v>
      </c>
      <c r="F262" s="95" t="b">
        <v>0</v>
      </c>
      <c r="G262" s="95" t="b">
        <v>0</v>
      </c>
      <c r="H262" s="95" t="b">
        <v>0</v>
      </c>
      <c r="I262" s="95" t="b">
        <v>0</v>
      </c>
      <c r="J262" s="98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1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21.5" x14ac:dyDescent="0.9">
      <c r="A263" s="91">
        <f>'PLANTILLA V6'!A263</f>
        <v>0</v>
      </c>
      <c r="B263" s="91">
        <f>'PLANTILLA V6'!B263</f>
        <v>0</v>
      </c>
      <c r="C263" s="104">
        <f>'PLANTILLA V6'!C263</f>
        <v>1</v>
      </c>
      <c r="D263" s="95" t="str">
        <f>'PLANTILLA V6'!D263</f>
        <v>pza</v>
      </c>
      <c r="E263" s="104">
        <v>0</v>
      </c>
      <c r="F263" s="95" t="b">
        <v>0</v>
      </c>
      <c r="G263" s="95" t="b">
        <v>0</v>
      </c>
      <c r="H263" s="95" t="b">
        <v>0</v>
      </c>
      <c r="I263" s="95" t="b">
        <v>0</v>
      </c>
      <c r="J263" s="98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1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21.5" x14ac:dyDescent="0.9">
      <c r="A264" s="91">
        <f>'PLANTILLA V6'!A264</f>
        <v>0</v>
      </c>
      <c r="B264" s="91">
        <f>'PLANTILLA V6'!B264</f>
        <v>0</v>
      </c>
      <c r="C264" s="104">
        <f>'PLANTILLA V6'!C264</f>
        <v>1</v>
      </c>
      <c r="D264" s="95" t="str">
        <f>'PLANTILLA V6'!D264</f>
        <v>pza</v>
      </c>
      <c r="E264" s="104">
        <v>0</v>
      </c>
      <c r="F264" s="95" t="b">
        <v>0</v>
      </c>
      <c r="G264" s="95" t="b">
        <v>0</v>
      </c>
      <c r="H264" s="95" t="b">
        <v>0</v>
      </c>
      <c r="I264" s="95" t="b">
        <v>0</v>
      </c>
      <c r="J264" s="98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1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21.5" x14ac:dyDescent="0.9">
      <c r="A265" s="91">
        <f>'PLANTILLA V6'!A265</f>
        <v>0</v>
      </c>
      <c r="B265" s="91">
        <f>'PLANTILLA V6'!B265</f>
        <v>0</v>
      </c>
      <c r="C265" s="104">
        <f>'PLANTILLA V6'!C265</f>
        <v>1</v>
      </c>
      <c r="D265" s="95" t="str">
        <f>'PLANTILLA V6'!D265</f>
        <v>pza</v>
      </c>
      <c r="E265" s="104">
        <v>0</v>
      </c>
      <c r="F265" s="95" t="b">
        <v>0</v>
      </c>
      <c r="G265" s="95" t="b">
        <v>0</v>
      </c>
      <c r="H265" s="95" t="b">
        <v>0</v>
      </c>
      <c r="I265" s="95" t="b">
        <v>0</v>
      </c>
      <c r="J265" s="98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1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21.5" x14ac:dyDescent="0.9">
      <c r="A266" s="91">
        <f>'PLANTILLA V6'!A266</f>
        <v>0</v>
      </c>
      <c r="B266" s="91">
        <f>'PLANTILLA V6'!B266</f>
        <v>0</v>
      </c>
      <c r="C266" s="104">
        <f>'PLANTILLA V6'!C266</f>
        <v>1</v>
      </c>
      <c r="D266" s="95" t="str">
        <f>'PLANTILLA V6'!D266</f>
        <v>pza</v>
      </c>
      <c r="E266" s="104">
        <v>0</v>
      </c>
      <c r="F266" s="95" t="b">
        <v>0</v>
      </c>
      <c r="G266" s="95" t="b">
        <v>0</v>
      </c>
      <c r="H266" s="95" t="b">
        <v>0</v>
      </c>
      <c r="I266" s="95" t="b">
        <v>0</v>
      </c>
      <c r="J266" s="98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1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21.5" x14ac:dyDescent="0.9">
      <c r="A267" s="91">
        <f>'PLANTILLA V6'!A267</f>
        <v>0</v>
      </c>
      <c r="B267" s="91">
        <f>'PLANTILLA V6'!B267</f>
        <v>0</v>
      </c>
      <c r="C267" s="104">
        <f>'PLANTILLA V6'!C267</f>
        <v>1</v>
      </c>
      <c r="D267" s="95" t="str">
        <f>'PLANTILLA V6'!D267</f>
        <v>pza</v>
      </c>
      <c r="E267" s="104">
        <v>0</v>
      </c>
      <c r="F267" s="95" t="b">
        <v>0</v>
      </c>
      <c r="G267" s="95" t="b">
        <v>0</v>
      </c>
      <c r="H267" s="95" t="b">
        <v>0</v>
      </c>
      <c r="I267" s="95" t="b">
        <v>0</v>
      </c>
      <c r="J267" s="98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1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21.5" x14ac:dyDescent="0.9">
      <c r="A268" s="91">
        <f>'PLANTILLA V6'!A268</f>
        <v>0</v>
      </c>
      <c r="B268" s="91">
        <f>'PLANTILLA V6'!B268</f>
        <v>0</v>
      </c>
      <c r="C268" s="104">
        <f>'PLANTILLA V6'!C268</f>
        <v>1</v>
      </c>
      <c r="D268" s="95" t="str">
        <f>'PLANTILLA V6'!D268</f>
        <v>pza</v>
      </c>
      <c r="E268" s="104">
        <v>0</v>
      </c>
      <c r="F268" s="95" t="b">
        <v>0</v>
      </c>
      <c r="G268" s="95" t="b">
        <v>0</v>
      </c>
      <c r="H268" s="95" t="b">
        <v>0</v>
      </c>
      <c r="I268" s="95" t="b">
        <v>0</v>
      </c>
      <c r="J268" s="98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1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21.5" x14ac:dyDescent="0.9">
      <c r="A269" s="91">
        <f>'PLANTILLA V6'!A269</f>
        <v>0</v>
      </c>
      <c r="B269" s="91">
        <f>'PLANTILLA V6'!B269</f>
        <v>0</v>
      </c>
      <c r="C269" s="104">
        <f>'PLANTILLA V6'!C269</f>
        <v>1</v>
      </c>
      <c r="D269" s="95" t="str">
        <f>'PLANTILLA V6'!D269</f>
        <v>pza</v>
      </c>
      <c r="E269" s="104">
        <v>0</v>
      </c>
      <c r="F269" s="95" t="b">
        <v>0</v>
      </c>
      <c r="G269" s="95" t="b">
        <v>0</v>
      </c>
      <c r="H269" s="95" t="b">
        <v>0</v>
      </c>
      <c r="I269" s="95" t="b">
        <v>0</v>
      </c>
      <c r="J269" s="98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1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21.5" x14ac:dyDescent="0.9">
      <c r="A270" s="99" t="str">
        <f>'PLANTILLA V6'!A270</f>
        <v>Materiales de Reuso</v>
      </c>
      <c r="B270" s="91">
        <f>'PLANTILLA V6'!B270</f>
        <v>0</v>
      </c>
      <c r="C270" s="104">
        <f>'PLANTILLA V6'!C270</f>
        <v>1</v>
      </c>
      <c r="D270" s="95" t="str">
        <f>'PLANTILLA V6'!D270</f>
        <v>pza</v>
      </c>
      <c r="E270" s="104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02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1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21.5" x14ac:dyDescent="0.9">
      <c r="A271" s="103" t="str">
        <f>'PLANTILLA V6'!A271</f>
        <v>Re</v>
      </c>
      <c r="B271" s="103" t="str">
        <f>'PLANTILLA V6'!B271</f>
        <v>Cartón de 3 mm de espesor de 30 x 30 cm</v>
      </c>
      <c r="C271" s="104">
        <f>'PLANTILLA V6'!C271</f>
        <v>1</v>
      </c>
      <c r="D271" s="95" t="str">
        <f>'PLANTILLA V6'!D271</f>
        <v>pza</v>
      </c>
      <c r="E271" s="104">
        <v>0</v>
      </c>
      <c r="F271" s="95" t="b">
        <v>0</v>
      </c>
      <c r="G271" s="95" t="b">
        <v>0</v>
      </c>
      <c r="H271" s="95" t="b">
        <v>0</v>
      </c>
      <c r="I271" s="95" t="b">
        <v>0</v>
      </c>
      <c r="J271" s="98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21.5" x14ac:dyDescent="0.9">
      <c r="A272" s="103" t="str">
        <f>'PLANTILLA V6'!A272</f>
        <v>Re</v>
      </c>
      <c r="B272" s="103" t="str">
        <f>'PLANTILLA V6'!B272</f>
        <v>Hojas de papel tamaño carta con un lado limpio</v>
      </c>
      <c r="C272" s="104">
        <f>'PLANTILLA V6'!C272</f>
        <v>1</v>
      </c>
      <c r="D272" s="95" t="str">
        <f>'PLANTILLA V6'!D272</f>
        <v>pza</v>
      </c>
      <c r="E272" s="104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98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21.5" x14ac:dyDescent="0.9">
      <c r="A273" s="103" t="str">
        <f>'PLANTILLA V6'!A273</f>
        <v>Re</v>
      </c>
      <c r="B273" s="103" t="str">
        <f>'PLANTILLA V6'!B273</f>
        <v>Bolsa de plástico oscura</v>
      </c>
      <c r="C273" s="104">
        <f>'PLANTILLA V6'!C273</f>
        <v>1</v>
      </c>
      <c r="D273" s="95" t="str">
        <f>'PLANTILLA V6'!D273</f>
        <v>pza</v>
      </c>
      <c r="E273" s="104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98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21.5" x14ac:dyDescent="0.9">
      <c r="A274" s="103" t="str">
        <f>'PLANTILLA V6'!A274</f>
        <v>Re</v>
      </c>
      <c r="B274" s="103" t="str">
        <f>'PLANTILLA V6'!B274</f>
        <v>Botella de PET de 250 ml</v>
      </c>
      <c r="C274" s="104">
        <f>'PLANTILLA V6'!C274</f>
        <v>1</v>
      </c>
      <c r="D274" s="95" t="str">
        <f>'PLANTILLA V6'!D274</f>
        <v>pza</v>
      </c>
      <c r="E274" s="104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98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21.5" x14ac:dyDescent="0.9">
      <c r="A275" s="103" t="str">
        <f>'PLANTILLA V6'!A275</f>
        <v>Re</v>
      </c>
      <c r="B275" s="103" t="str">
        <f>'PLANTILLA V6'!B275</f>
        <v>Botella de PET de 600 ml</v>
      </c>
      <c r="C275" s="104">
        <f>'PLANTILLA V6'!C275</f>
        <v>1</v>
      </c>
      <c r="D275" s="95" t="str">
        <f>'PLANTILLA V6'!D275</f>
        <v>pza</v>
      </c>
      <c r="E275" s="104">
        <v>0</v>
      </c>
      <c r="F275" s="95" t="b">
        <v>0</v>
      </c>
      <c r="G275" s="95" t="b">
        <v>0</v>
      </c>
      <c r="H275" s="95" t="b">
        <v>0</v>
      </c>
      <c r="I275" s="95" t="b">
        <v>0</v>
      </c>
      <c r="J275" s="98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21.5" x14ac:dyDescent="0.9">
      <c r="A276" s="103" t="str">
        <f>'PLANTILLA V6'!A276</f>
        <v>Re</v>
      </c>
      <c r="B276" s="103" t="str">
        <f>'PLANTILLA V6'!B276</f>
        <v>Botella de PET de 1 l</v>
      </c>
      <c r="C276" s="104">
        <f>'PLANTILLA V6'!C276</f>
        <v>1</v>
      </c>
      <c r="D276" s="95" t="str">
        <f>'PLANTILLA V6'!D276</f>
        <v>pza</v>
      </c>
      <c r="E276" s="104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98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21.5" x14ac:dyDescent="0.9">
      <c r="A277" s="51" t="str">
        <f>'PLANTILLA V6'!A277</f>
        <v>Re</v>
      </c>
      <c r="B277" s="83" t="str">
        <f>'PLANTILLA V6'!B277</f>
        <v>Vaso de plástico desechable (250 ml)</v>
      </c>
      <c r="C277" s="22">
        <f>'PLANTILLA V6'!C277</f>
        <v>1</v>
      </c>
      <c r="D277" s="54" t="str">
        <f>'PLANTILLA V6'!D277</f>
        <v>pza</v>
      </c>
      <c r="E277" s="22">
        <v>1</v>
      </c>
      <c r="F277" s="54" t="b">
        <v>0</v>
      </c>
      <c r="G277" s="54" t="b">
        <v>0</v>
      </c>
      <c r="H277" s="54" t="b">
        <v>1</v>
      </c>
      <c r="I277" s="54" t="b">
        <v>0</v>
      </c>
      <c r="J277" s="98" cm="1">
        <f t="array" ref="J277">_xlfn.IFS(LEN(A277)&gt;2,A278,SUM(E277:I277)=0,0,F277,$F$7*F277*E277,G277,$G$7*G277*E277,AND(H277,A277="Co"),$H$7*H277*E277,AND(H277,A277="Re"),$H$7*H277*E277,H277,$J$7*H277*E277,I277,$I$7*I277*E277)</f>
        <v>12.5</v>
      </c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21.5" x14ac:dyDescent="0.9">
      <c r="A278" s="103" t="str">
        <f>'PLANTILLA V6'!A278</f>
        <v>Re</v>
      </c>
      <c r="B278" s="103" t="str">
        <f>'PLANTILLA V6'!B278</f>
        <v>Tetrapack de 250 ml</v>
      </c>
      <c r="C278" s="104">
        <f>'PLANTILLA V6'!C278</f>
        <v>1</v>
      </c>
      <c r="D278" s="95" t="str">
        <f>'PLANTILLA V6'!D278</f>
        <v>pza</v>
      </c>
      <c r="E278" s="104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98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21.5" x14ac:dyDescent="0.9">
      <c r="A279" s="103" t="str">
        <f>'PLANTILLA V6'!A279</f>
        <v>Re</v>
      </c>
      <c r="B279" s="103" t="str">
        <f>'PLANTILLA V6'!B279</f>
        <v>Tetrapack de 500 ml</v>
      </c>
      <c r="C279" s="104">
        <f>'PLANTILLA V6'!C279</f>
        <v>1</v>
      </c>
      <c r="D279" s="95" t="str">
        <f>'PLANTILLA V6'!D279</f>
        <v>pza</v>
      </c>
      <c r="E279" s="104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98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21.5" x14ac:dyDescent="0.9">
      <c r="A280" s="103" t="str">
        <f>'PLANTILLA V6'!A280</f>
        <v>Re</v>
      </c>
      <c r="B280" s="103" t="str">
        <f>'PLANTILLA V6'!B280</f>
        <v>Tetrapack de 1 l</v>
      </c>
      <c r="C280" s="104">
        <f>'PLANTILLA V6'!C280</f>
        <v>1</v>
      </c>
      <c r="D280" s="95" t="str">
        <f>'PLANTILLA V6'!D280</f>
        <v>pza</v>
      </c>
      <c r="E280" s="104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98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21.5" x14ac:dyDescent="0.9">
      <c r="A281" s="103" t="str">
        <f>'PLANTILLA V6'!A281</f>
        <v>Re</v>
      </c>
      <c r="B281" s="103" t="str">
        <f>'PLANTILLA V6'!B281</f>
        <v>Tubo de cartón de papel de baño</v>
      </c>
      <c r="C281" s="104">
        <f>'PLANTILLA V6'!C281</f>
        <v>1</v>
      </c>
      <c r="D281" s="95" t="str">
        <f>'PLANTILLA V6'!D281</f>
        <v>pza</v>
      </c>
      <c r="E281" s="104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98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21.5" x14ac:dyDescent="0.9">
      <c r="A282" s="103" t="str">
        <f>'PLANTILLA V6'!A282</f>
        <v>Re</v>
      </c>
      <c r="B282" s="103" t="str">
        <f>'PLANTILLA V6'!B282</f>
        <v>Periódico</v>
      </c>
      <c r="C282" s="104">
        <f>'PLANTILLA V6'!C282</f>
        <v>1</v>
      </c>
      <c r="D282" s="95" t="str">
        <f>'PLANTILLA V6'!D282</f>
        <v>pza</v>
      </c>
      <c r="E282" s="104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98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21.5" x14ac:dyDescent="0.9">
      <c r="A283" s="103" t="str">
        <f>'PLANTILLA V6'!A283</f>
        <v>Re</v>
      </c>
      <c r="B283" s="103" t="str">
        <f>'PLANTILLA V6'!B283</f>
        <v>Tela de reúso (tamaño de 1 playera aproximadamente)</v>
      </c>
      <c r="C283" s="104">
        <f>'PLANTILLA V6'!C283</f>
        <v>1</v>
      </c>
      <c r="D283" s="95" t="str">
        <f>'PLANTILLA V6'!D283</f>
        <v>pza</v>
      </c>
      <c r="E283" s="104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98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21.5" x14ac:dyDescent="0.9">
      <c r="A284" s="103" t="str">
        <f>'PLANTILLA V6'!A284</f>
        <v>Re</v>
      </c>
      <c r="B284" s="103" t="str">
        <f>'PLANTILLA V6'!B284</f>
        <v>Caja de cereal o cartón delgado (caja de 300 g) aproximadamente</v>
      </c>
      <c r="C284" s="104">
        <f>'PLANTILLA V6'!C284</f>
        <v>1</v>
      </c>
      <c r="D284" s="95" t="str">
        <f>'PLANTILLA V6'!D284</f>
        <v>pza</v>
      </c>
      <c r="E284" s="104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98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21.5" x14ac:dyDescent="0.9">
      <c r="A285" s="103" t="str">
        <f>'PLANTILLA V6'!A285</f>
        <v>Re</v>
      </c>
      <c r="B285" s="103" t="str">
        <f>'PLANTILLA V6'!B285</f>
        <v xml:space="preserve">Taparrosca de botella de PET 3 cm de diámetro </v>
      </c>
      <c r="C285" s="104">
        <f>'PLANTILLA V6'!C285</f>
        <v>1</v>
      </c>
      <c r="D285" s="95" t="str">
        <f>'PLANTILLA V6'!D285</f>
        <v>pza</v>
      </c>
      <c r="E285" s="104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98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21.5" x14ac:dyDescent="0.9">
      <c r="A286" s="103" t="str">
        <f>'PLANTILLA V6'!A286</f>
        <v>Re</v>
      </c>
      <c r="B286" s="103" t="str">
        <f>'PLANTILLA V6'!B286</f>
        <v>Taparrosca de 5 cm de diámetro aproximadamente</v>
      </c>
      <c r="C286" s="104">
        <f>'PLANTILLA V6'!C286</f>
        <v>1</v>
      </c>
      <c r="D286" s="95" t="str">
        <f>'PLANTILLA V6'!D286</f>
        <v>pza</v>
      </c>
      <c r="E286" s="104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98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21.5" x14ac:dyDescent="0.9">
      <c r="A287" s="103" t="str">
        <f>'PLANTILLA V6'!A287</f>
        <v>Re</v>
      </c>
      <c r="B287" s="103" t="str">
        <f>'PLANTILLA V6'!B287</f>
        <v>Tapa de 10 cm de diámetro  aproximadamente</v>
      </c>
      <c r="C287" s="104">
        <f>'PLANTILLA V6'!C287</f>
        <v>1</v>
      </c>
      <c r="D287" s="95" t="str">
        <f>'PLANTILLA V6'!D287</f>
        <v>pza</v>
      </c>
      <c r="E287" s="104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98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21.5" x14ac:dyDescent="0.9">
      <c r="A288" s="103" t="str">
        <f>'PLANTILLA V6'!A288</f>
        <v>Re</v>
      </c>
      <c r="B288" s="103" t="str">
        <f>'PLANTILLA V6'!B288</f>
        <v>Lija para madera grado 60</v>
      </c>
      <c r="C288" s="104">
        <f>'PLANTILLA V6'!C288</f>
        <v>1</v>
      </c>
      <c r="D288" s="95" t="str">
        <f>'PLANTILLA V6'!D288</f>
        <v>pza</v>
      </c>
      <c r="E288" s="104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98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21.5" x14ac:dyDescent="0.9">
      <c r="A289" s="95" t="str">
        <f>'PLANTILLA V6'!A289</f>
        <v>Re</v>
      </c>
      <c r="B289" s="95" t="str">
        <f>'PLANTILLA V6'!B289</f>
        <v>Pieza de tela reciclado (Pieza de ropa en desuso)</v>
      </c>
      <c r="C289" s="104">
        <f>'PLANTILLA V6'!C289</f>
        <v>1</v>
      </c>
      <c r="D289" s="95" t="str">
        <f>'PLANTILLA V6'!D289</f>
        <v>pza</v>
      </c>
      <c r="E289" s="104">
        <v>0</v>
      </c>
      <c r="F289" s="95" t="b">
        <v>0</v>
      </c>
      <c r="G289" s="95" t="b">
        <v>0</v>
      </c>
      <c r="H289" s="95" t="b">
        <v>0</v>
      </c>
      <c r="I289" s="95" t="b">
        <v>0</v>
      </c>
      <c r="J289" s="98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1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21.5" x14ac:dyDescent="0.9">
      <c r="A290" s="95" t="str">
        <f>'PLANTILLA V6'!A290</f>
        <v>Re</v>
      </c>
      <c r="B290" s="95" t="str">
        <f>'PLANTILLA V6'!B290</f>
        <v>Planta o cultivo pequeño</v>
      </c>
      <c r="C290" s="104">
        <f>'PLANTILLA V6'!C290</f>
        <v>1</v>
      </c>
      <c r="D290" s="95" t="str">
        <f>'PLANTILLA V6'!D290</f>
        <v>pza</v>
      </c>
      <c r="E290" s="104">
        <v>0</v>
      </c>
      <c r="F290" s="95" t="b">
        <v>0</v>
      </c>
      <c r="G290" s="95" t="b">
        <v>0</v>
      </c>
      <c r="H290" s="95" t="b">
        <v>0</v>
      </c>
      <c r="I290" s="95" t="b">
        <v>0</v>
      </c>
      <c r="J290" s="98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21.5" x14ac:dyDescent="0.9">
      <c r="A291" s="95" t="str">
        <f>'PLANTILLA V6'!A291</f>
        <v>Re</v>
      </c>
      <c r="B291" s="95">
        <f>'PLANTILLA V6'!B291</f>
        <v>0</v>
      </c>
      <c r="C291" s="104">
        <f>'PLANTILLA V6'!C291</f>
        <v>1</v>
      </c>
      <c r="D291" s="95" t="str">
        <f>'PLANTILLA V6'!D291</f>
        <v>pza</v>
      </c>
      <c r="E291" s="104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98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21.5" x14ac:dyDescent="0.9">
      <c r="A292" s="95">
        <f>'PLANTILLA V6'!A292</f>
        <v>0</v>
      </c>
      <c r="B292" s="95">
        <f>'PLANTILLA V6'!B292</f>
        <v>0</v>
      </c>
      <c r="C292" s="104">
        <f>'PLANTILLA V6'!C292</f>
        <v>1</v>
      </c>
      <c r="D292" s="95" t="str">
        <f>'PLANTILLA V6'!D292</f>
        <v>pza</v>
      </c>
      <c r="E292" s="104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98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21.5" x14ac:dyDescent="0.9">
      <c r="A293" s="95">
        <f>'PLANTILLA V6'!A293</f>
        <v>0</v>
      </c>
      <c r="B293" s="95">
        <f>'PLANTILLA V6'!B293</f>
        <v>0</v>
      </c>
      <c r="C293" s="104">
        <f>'PLANTILLA V6'!C293</f>
        <v>1</v>
      </c>
      <c r="D293" s="95" t="str">
        <f>'PLANTILLA V6'!D293</f>
        <v>pza</v>
      </c>
      <c r="E293" s="104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98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21.5" x14ac:dyDescent="0.9">
      <c r="A294" s="95">
        <f>'PLANTILLA V6'!A294</f>
        <v>0</v>
      </c>
      <c r="B294" s="95">
        <f>'PLANTILLA V6'!B294</f>
        <v>0</v>
      </c>
      <c r="C294" s="104">
        <f>'PLANTILLA V6'!C294</f>
        <v>1</v>
      </c>
      <c r="D294" s="95" t="str">
        <f>'PLANTILLA V6'!D294</f>
        <v>pza</v>
      </c>
      <c r="E294" s="104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98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21.5" x14ac:dyDescent="0.9">
      <c r="A295" s="95">
        <f>'PLANTILLA V6'!A295</f>
        <v>0</v>
      </c>
      <c r="B295" s="95">
        <f>'PLANTILLA V6'!B295</f>
        <v>0</v>
      </c>
      <c r="C295" s="104">
        <f>'PLANTILLA V6'!C295</f>
        <v>1</v>
      </c>
      <c r="D295" s="95" t="str">
        <f>'PLANTILLA V6'!D295</f>
        <v>pza</v>
      </c>
      <c r="E295" s="104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98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21.5" x14ac:dyDescent="0.9">
      <c r="A296" s="95">
        <f>'PLANTILLA V6'!A296</f>
        <v>0</v>
      </c>
      <c r="B296" s="95">
        <f>'PLANTILLA V6'!B296</f>
        <v>0</v>
      </c>
      <c r="C296" s="104">
        <f>'PLANTILLA V6'!C296</f>
        <v>1</v>
      </c>
      <c r="D296" s="95" t="str">
        <f>'PLANTILLA V6'!D296</f>
        <v>pza</v>
      </c>
      <c r="E296" s="104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98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21.5" x14ac:dyDescent="0.9">
      <c r="A297" s="95">
        <f>'PLANTILLA V6'!A297</f>
        <v>0</v>
      </c>
      <c r="B297" s="95">
        <f>'PLANTILLA V6'!B297</f>
        <v>0</v>
      </c>
      <c r="C297" s="104">
        <f>'PLANTILLA V6'!C297</f>
        <v>1</v>
      </c>
      <c r="D297" s="95" t="str">
        <f>'PLANTILLA V6'!D297</f>
        <v>pza</v>
      </c>
      <c r="E297" s="104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98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21.5" x14ac:dyDescent="0.9">
      <c r="A298" s="95">
        <f>'PLANTILLA V6'!A298</f>
        <v>0</v>
      </c>
      <c r="B298" s="95">
        <f>'PLANTILLA V6'!B298</f>
        <v>0</v>
      </c>
      <c r="C298" s="104">
        <f>'PLANTILLA V6'!C298</f>
        <v>1</v>
      </c>
      <c r="D298" s="95" t="str">
        <f>'PLANTILLA V6'!D298</f>
        <v>pza</v>
      </c>
      <c r="E298" s="104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98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21.5" x14ac:dyDescent="0.9">
      <c r="A299" s="95">
        <f>'PLANTILLA V6'!A299</f>
        <v>0</v>
      </c>
      <c r="B299" s="95">
        <f>'PLANTILLA V6'!B299</f>
        <v>0</v>
      </c>
      <c r="C299" s="104">
        <f>'PLANTILLA V6'!C299</f>
        <v>1</v>
      </c>
      <c r="D299" s="95" t="str">
        <f>'PLANTILLA V6'!D299</f>
        <v>pza</v>
      </c>
      <c r="E299" s="104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98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21.5" x14ac:dyDescent="0.9">
      <c r="A300" s="91">
        <f>'PLANTILLA V6'!A300</f>
        <v>0</v>
      </c>
      <c r="B300" s="91">
        <f>'PLANTILLA V6'!B300</f>
        <v>0</v>
      </c>
      <c r="C300" s="104">
        <f>'PLANTILLA V6'!C300</f>
        <v>1</v>
      </c>
      <c r="D300" s="95" t="str">
        <f>'PLANTILLA V6'!D300</f>
        <v>pza</v>
      </c>
      <c r="E300" s="104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98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1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21.5" x14ac:dyDescent="0.9">
      <c r="A301" s="91">
        <f>'PLANTILLA V6'!A301</f>
        <v>0</v>
      </c>
      <c r="B301" s="91">
        <f>'PLANTILLA V6'!B301</f>
        <v>0</v>
      </c>
      <c r="C301" s="104">
        <f>'PLANTILLA V6'!C301</f>
        <v>1</v>
      </c>
      <c r="D301" s="95" t="str">
        <f>'PLANTILLA V6'!D301</f>
        <v>pza</v>
      </c>
      <c r="E301" s="104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98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1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21.5" x14ac:dyDescent="0.9">
      <c r="A302" s="95">
        <f>'PLANTILLA V6'!A302</f>
        <v>0</v>
      </c>
      <c r="B302" s="95">
        <f>'PLANTILLA V6'!B302</f>
        <v>0</v>
      </c>
      <c r="C302" s="104">
        <f>'PLANTILLA V6'!C302</f>
        <v>1</v>
      </c>
      <c r="D302" s="95" t="str">
        <f>'PLANTILLA V6'!D302</f>
        <v>pza</v>
      </c>
      <c r="E302" s="104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98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21.5" x14ac:dyDescent="0.9">
      <c r="A303" s="95">
        <f>'PLANTILLA V6'!A303</f>
        <v>0</v>
      </c>
      <c r="B303" s="95">
        <f>'PLANTILLA V6'!B303</f>
        <v>0</v>
      </c>
      <c r="C303" s="104">
        <f>'PLANTILLA V6'!C303</f>
        <v>1</v>
      </c>
      <c r="D303" s="95" t="str">
        <f>'PLANTILLA V6'!D303</f>
        <v>pza</v>
      </c>
      <c r="E303" s="104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98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21.5" x14ac:dyDescent="0.9">
      <c r="A304" s="95">
        <f>'PLANTILLA V6'!A304</f>
        <v>0</v>
      </c>
      <c r="B304" s="95">
        <f>'PLANTILLA V6'!B304</f>
        <v>0</v>
      </c>
      <c r="C304" s="104">
        <f>'PLANTILLA V6'!C304</f>
        <v>1</v>
      </c>
      <c r="D304" s="95" t="str">
        <f>'PLANTILLA V6'!D304</f>
        <v>pza</v>
      </c>
      <c r="E304" s="104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98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21.5" x14ac:dyDescent="0.9">
      <c r="A305" s="95">
        <f>'PLANTILLA V6'!A305</f>
        <v>0</v>
      </c>
      <c r="B305" s="95">
        <f>'PLANTILLA V6'!B305</f>
        <v>0</v>
      </c>
      <c r="C305" s="104">
        <f>'PLANTILLA V6'!C305</f>
        <v>1</v>
      </c>
      <c r="D305" s="95" t="str">
        <f>'PLANTILLA V6'!D305</f>
        <v>pza</v>
      </c>
      <c r="E305" s="104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98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21.5" x14ac:dyDescent="0.9">
      <c r="A306" s="95">
        <f>'PLANTILLA V6'!A306</f>
        <v>0</v>
      </c>
      <c r="B306" s="95">
        <f>'PLANTILLA V6'!B306</f>
        <v>0</v>
      </c>
      <c r="C306" s="104">
        <f>'PLANTILLA V6'!C306</f>
        <v>1</v>
      </c>
      <c r="D306" s="95" t="str">
        <f>'PLANTILLA V6'!D306</f>
        <v>pza</v>
      </c>
      <c r="E306" s="104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98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21.5" x14ac:dyDescent="0.9">
      <c r="A307" s="95">
        <f>'PLANTILLA V6'!A307</f>
        <v>0</v>
      </c>
      <c r="B307" s="95">
        <f>'PLANTILLA V6'!B307</f>
        <v>0</v>
      </c>
      <c r="C307" s="104">
        <f>'PLANTILLA V6'!C307</f>
        <v>1</v>
      </c>
      <c r="D307" s="95" t="str">
        <f>'PLANTILLA V6'!D307</f>
        <v>pza</v>
      </c>
      <c r="E307" s="104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98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21.5" x14ac:dyDescent="0.9">
      <c r="A308" s="95">
        <f>'PLANTILLA V6'!A308</f>
        <v>0</v>
      </c>
      <c r="B308" s="95">
        <f>'PLANTILLA V6'!B308</f>
        <v>0</v>
      </c>
      <c r="C308" s="104">
        <f>'PLANTILLA V6'!C308</f>
        <v>1</v>
      </c>
      <c r="D308" s="95" t="str">
        <f>'PLANTILLA V6'!D308</f>
        <v>pza</v>
      </c>
      <c r="E308" s="104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98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21.5" x14ac:dyDescent="0.9">
      <c r="A309" s="95">
        <f>'PLANTILLA V6'!A309</f>
        <v>0</v>
      </c>
      <c r="B309" s="95">
        <f>'PLANTILLA V6'!B309</f>
        <v>0</v>
      </c>
      <c r="C309" s="104">
        <f>'PLANTILLA V6'!C309</f>
        <v>1</v>
      </c>
      <c r="D309" s="95" t="str">
        <f>'PLANTILLA V6'!D309</f>
        <v>pza</v>
      </c>
      <c r="E309" s="104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98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21.5" x14ac:dyDescent="0.9">
      <c r="A310" s="103">
        <f>'PLANTILLA V6'!A310</f>
        <v>0</v>
      </c>
      <c r="B310" s="95">
        <f>'PLANTILLA V6'!B310</f>
        <v>0</v>
      </c>
      <c r="C310" s="104">
        <f>'PLANTILLA V6'!C310</f>
        <v>1</v>
      </c>
      <c r="D310" s="95" t="str">
        <f>'PLANTILLA V6'!D310</f>
        <v>pza</v>
      </c>
      <c r="E310" s="104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98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21.5" x14ac:dyDescent="0.9">
      <c r="A311" s="95">
        <f>'PLANTILLA V6'!A311</f>
        <v>0</v>
      </c>
      <c r="B311" s="95">
        <f>'PLANTILLA V6'!B311</f>
        <v>0</v>
      </c>
      <c r="C311" s="104">
        <f>'PLANTILLA V6'!C311</f>
        <v>1</v>
      </c>
      <c r="D311" s="95" t="str">
        <f>'PLANTILLA V6'!D311</f>
        <v>pza</v>
      </c>
      <c r="E311" s="104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98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21.5" x14ac:dyDescent="0.9">
      <c r="A312" s="95">
        <f>'PLANTILLA V6'!A312</f>
        <v>0</v>
      </c>
      <c r="B312" s="95">
        <f>'PLANTILLA V6'!B312</f>
        <v>0</v>
      </c>
      <c r="C312" s="104">
        <f>'PLANTILLA V6'!C312</f>
        <v>1</v>
      </c>
      <c r="D312" s="95" t="str">
        <f>'PLANTILLA V6'!D312</f>
        <v>pza</v>
      </c>
      <c r="E312" s="104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98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21.5" x14ac:dyDescent="0.9">
      <c r="A313" s="95">
        <f>'PLANTILLA V6'!A313</f>
        <v>0</v>
      </c>
      <c r="B313" s="95">
        <f>'PLANTILLA V6'!B313</f>
        <v>0</v>
      </c>
      <c r="C313" s="104">
        <f>'PLANTILLA V6'!C313</f>
        <v>1</v>
      </c>
      <c r="D313" s="95" t="str">
        <f>'PLANTILLA V6'!D313</f>
        <v>pza</v>
      </c>
      <c r="E313" s="104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98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21.5" x14ac:dyDescent="0.9">
      <c r="A314" s="95">
        <f>'PLANTILLA V6'!A314</f>
        <v>0</v>
      </c>
      <c r="B314" s="95">
        <f>'PLANTILLA V6'!B314</f>
        <v>0</v>
      </c>
      <c r="C314" s="104">
        <f>'PLANTILLA V6'!C314</f>
        <v>1</v>
      </c>
      <c r="D314" s="95" t="str">
        <f>'PLANTILLA V6'!D314</f>
        <v>pza</v>
      </c>
      <c r="E314" s="104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98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21.5" x14ac:dyDescent="0.9">
      <c r="A315" s="95">
        <f>'PLANTILLA V6'!A315</f>
        <v>0</v>
      </c>
      <c r="B315" s="95">
        <f>'PLANTILLA V6'!B315</f>
        <v>0</v>
      </c>
      <c r="C315" s="104">
        <f>'PLANTILLA V6'!C315</f>
        <v>1</v>
      </c>
      <c r="D315" s="95" t="str">
        <f>'PLANTILLA V6'!D315</f>
        <v>pza</v>
      </c>
      <c r="E315" s="104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98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21.5" x14ac:dyDescent="0.9">
      <c r="A316" s="95">
        <f>'PLANTILLA V6'!A316</f>
        <v>0</v>
      </c>
      <c r="B316" s="95">
        <f>'PLANTILLA V6'!B316</f>
        <v>0</v>
      </c>
      <c r="C316" s="104">
        <f>'PLANTILLA V6'!C316</f>
        <v>1</v>
      </c>
      <c r="D316" s="95" t="str">
        <f>'PLANTILLA V6'!D316</f>
        <v>pza</v>
      </c>
      <c r="E316" s="104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98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21.5" x14ac:dyDescent="0.9">
      <c r="A317" s="95">
        <f>'PLANTILLA V6'!A317</f>
        <v>0</v>
      </c>
      <c r="B317" s="95">
        <f>'PLANTILLA V6'!B317</f>
        <v>0</v>
      </c>
      <c r="C317" s="104">
        <f>'PLANTILLA V6'!C317</f>
        <v>1</v>
      </c>
      <c r="D317" s="95" t="str">
        <f>'PLANTILLA V6'!D317</f>
        <v>pza</v>
      </c>
      <c r="E317" s="104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98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21.5" x14ac:dyDescent="0.9">
      <c r="A318" s="95">
        <f>'PLANTILLA V6'!A318</f>
        <v>0</v>
      </c>
      <c r="B318" s="95">
        <f>'PLANTILLA V6'!B318</f>
        <v>0</v>
      </c>
      <c r="C318" s="104">
        <f>'PLANTILLA V6'!C318</f>
        <v>1</v>
      </c>
      <c r="D318" s="95" t="str">
        <f>'PLANTILLA V6'!D318</f>
        <v>pza</v>
      </c>
      <c r="E318" s="104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98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21.5" x14ac:dyDescent="0.9">
      <c r="A319" s="95">
        <f>'PLANTILLA V6'!A319</f>
        <v>0</v>
      </c>
      <c r="B319" s="95">
        <f>'PLANTILLA V6'!B319</f>
        <v>0</v>
      </c>
      <c r="C319" s="104">
        <f>'PLANTILLA V6'!C319</f>
        <v>1</v>
      </c>
      <c r="D319" s="95" t="str">
        <f>'PLANTILLA V6'!D319</f>
        <v>pza</v>
      </c>
      <c r="E319" s="104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98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21.5" x14ac:dyDescent="0.9">
      <c r="A320" s="95">
        <f>'PLANTILLA V6'!A320</f>
        <v>0</v>
      </c>
      <c r="B320" s="95">
        <f>'PLANTILLA V6'!B320</f>
        <v>0</v>
      </c>
      <c r="C320" s="104">
        <f>'PLANTILLA V6'!C320</f>
        <v>1</v>
      </c>
      <c r="D320" s="95" t="str">
        <f>'PLANTILLA V6'!D320</f>
        <v>pza</v>
      </c>
      <c r="E320" s="104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98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21.5" x14ac:dyDescent="0.9">
      <c r="A321" s="95">
        <f>'PLANTILLA V6'!A321</f>
        <v>0</v>
      </c>
      <c r="B321" s="95">
        <f>'PLANTILLA V6'!B321</f>
        <v>0</v>
      </c>
      <c r="C321" s="104">
        <f>'PLANTILLA V6'!C321</f>
        <v>1</v>
      </c>
      <c r="D321" s="95" t="str">
        <f>'PLANTILLA V6'!D321</f>
        <v>pza</v>
      </c>
      <c r="E321" s="104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98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21.5" x14ac:dyDescent="0.9">
      <c r="A322" s="95">
        <f>'PLANTILLA V6'!A322</f>
        <v>0</v>
      </c>
      <c r="B322" s="95">
        <f>'PLANTILLA V6'!B322</f>
        <v>0</v>
      </c>
      <c r="C322" s="104">
        <f>'PLANTILLA V6'!C322</f>
        <v>1</v>
      </c>
      <c r="D322" s="95" t="str">
        <f>'PLANTILLA V6'!D322</f>
        <v>pza</v>
      </c>
      <c r="E322" s="104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98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21.5" x14ac:dyDescent="0.9">
      <c r="A323" s="95">
        <f>'PLANTILLA V6'!A323</f>
        <v>0</v>
      </c>
      <c r="B323" s="95">
        <f>'PLANTILLA V6'!B323</f>
        <v>0</v>
      </c>
      <c r="C323" s="104">
        <f>'PLANTILLA V6'!C323</f>
        <v>1</v>
      </c>
      <c r="D323" s="95" t="str">
        <f>'PLANTILLA V6'!D323</f>
        <v>pza</v>
      </c>
      <c r="E323" s="104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98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21.5" x14ac:dyDescent="0.9">
      <c r="A324" s="95">
        <f>'PLANTILLA V6'!A324</f>
        <v>0</v>
      </c>
      <c r="B324" s="95">
        <f>'PLANTILLA V6'!B324</f>
        <v>0</v>
      </c>
      <c r="C324" s="104">
        <f>'PLANTILLA V6'!C324</f>
        <v>1</v>
      </c>
      <c r="D324" s="95" t="str">
        <f>'PLANTILLA V6'!D324</f>
        <v>pza</v>
      </c>
      <c r="E324" s="104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98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21.5" x14ac:dyDescent="0.9">
      <c r="A325" s="95">
        <f>'PLANTILLA V6'!A325</f>
        <v>0</v>
      </c>
      <c r="B325" s="95">
        <f>'PLANTILLA V6'!B325</f>
        <v>0</v>
      </c>
      <c r="C325" s="104">
        <f>'PLANTILLA V6'!C325</f>
        <v>1</v>
      </c>
      <c r="D325" s="95" t="str">
        <f>'PLANTILLA V6'!D325</f>
        <v>pza</v>
      </c>
      <c r="E325" s="104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98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21.5" x14ac:dyDescent="0.9">
      <c r="A326" s="95">
        <f>'PLANTILLA V6'!A326</f>
        <v>0</v>
      </c>
      <c r="B326" s="95">
        <f>'PLANTILLA V6'!B326</f>
        <v>0</v>
      </c>
      <c r="C326" s="104">
        <f>'PLANTILLA V6'!C326</f>
        <v>1</v>
      </c>
      <c r="D326" s="95" t="str">
        <f>'PLANTILLA V6'!D326</f>
        <v>pza</v>
      </c>
      <c r="E326" s="104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98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21.5" x14ac:dyDescent="0.9">
      <c r="A327" s="95">
        <f>'PLANTILLA V6'!A327</f>
        <v>0</v>
      </c>
      <c r="B327" s="95">
        <f>'PLANTILLA V6'!B327</f>
        <v>0</v>
      </c>
      <c r="C327" s="104">
        <f>'PLANTILLA V6'!C327</f>
        <v>1</v>
      </c>
      <c r="D327" s="95" t="str">
        <f>'PLANTILLA V6'!D327</f>
        <v>pza</v>
      </c>
      <c r="E327" s="104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98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21.5" x14ac:dyDescent="0.9">
      <c r="A328" s="95">
        <f>'PLANTILLA V6'!A328</f>
        <v>0</v>
      </c>
      <c r="B328" s="95">
        <f>'PLANTILLA V6'!B328</f>
        <v>0</v>
      </c>
      <c r="C328" s="104">
        <f>'PLANTILLA V6'!C328</f>
        <v>1</v>
      </c>
      <c r="D328" s="95" t="str">
        <f>'PLANTILLA V6'!D328</f>
        <v>pza</v>
      </c>
      <c r="E328" s="104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98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21.5" x14ac:dyDescent="0.9">
      <c r="A329" s="95">
        <f>'PLANTILLA V6'!A329</f>
        <v>0</v>
      </c>
      <c r="B329" s="95">
        <f>'PLANTILLA V6'!B329</f>
        <v>0</v>
      </c>
      <c r="C329" s="104">
        <f>'PLANTILLA V6'!C329</f>
        <v>1</v>
      </c>
      <c r="D329" s="95" t="str">
        <f>'PLANTILLA V6'!D329</f>
        <v>pza</v>
      </c>
      <c r="E329" s="104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98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21.5" x14ac:dyDescent="0.9">
      <c r="A330" s="95">
        <f>'PLANTILLA V6'!A330</f>
        <v>0</v>
      </c>
      <c r="B330" s="95">
        <f>'PLANTILLA V6'!B330</f>
        <v>0</v>
      </c>
      <c r="C330" s="104">
        <f>'PLANTILLA V6'!C330</f>
        <v>1</v>
      </c>
      <c r="D330" s="95" t="str">
        <f>'PLANTILLA V6'!D330</f>
        <v>pza</v>
      </c>
      <c r="E330" s="104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98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21.5" x14ac:dyDescent="0.9">
      <c r="A331" s="95">
        <f>'PLANTILLA V6'!A331</f>
        <v>0</v>
      </c>
      <c r="B331" s="95">
        <f>'PLANTILLA V6'!B331</f>
        <v>0</v>
      </c>
      <c r="C331" s="104">
        <f>'PLANTILLA V6'!C331</f>
        <v>1</v>
      </c>
      <c r="D331" s="95" t="str">
        <f>'PLANTILLA V6'!D331</f>
        <v>pza</v>
      </c>
      <c r="E331" s="104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98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21.5" x14ac:dyDescent="0.9">
      <c r="A332" s="95">
        <f>'PLANTILLA V6'!A332</f>
        <v>0</v>
      </c>
      <c r="B332" s="95">
        <f>'PLANTILLA V6'!B332</f>
        <v>0</v>
      </c>
      <c r="C332" s="104">
        <f>'PLANTILLA V6'!C332</f>
        <v>1</v>
      </c>
      <c r="D332" s="95" t="str">
        <f>'PLANTILLA V6'!D332</f>
        <v>pza</v>
      </c>
      <c r="E332" s="104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98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21.5" x14ac:dyDescent="0.9">
      <c r="A333" s="95">
        <f>'PLANTILLA V6'!A333</f>
        <v>0</v>
      </c>
      <c r="B333" s="95">
        <f>'PLANTILLA V6'!B333</f>
        <v>0</v>
      </c>
      <c r="C333" s="104">
        <f>'PLANTILLA V6'!C333</f>
        <v>1</v>
      </c>
      <c r="D333" s="95" t="str">
        <f>'PLANTILLA V6'!D333</f>
        <v>pza</v>
      </c>
      <c r="E333" s="104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98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21.5" x14ac:dyDescent="0.9">
      <c r="A334" s="95">
        <f>'PLANTILLA V6'!A334</f>
        <v>0</v>
      </c>
      <c r="B334" s="95">
        <f>'PLANTILLA V6'!B334</f>
        <v>0</v>
      </c>
      <c r="C334" s="104">
        <f>'PLANTILLA V6'!C334</f>
        <v>1</v>
      </c>
      <c r="D334" s="95" t="str">
        <f>'PLANTILLA V6'!D334</f>
        <v>pza</v>
      </c>
      <c r="E334" s="104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98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21.5" x14ac:dyDescent="0.9">
      <c r="A335" s="95">
        <f>'PLANTILLA V6'!A335</f>
        <v>0</v>
      </c>
      <c r="B335" s="95">
        <f>'PLANTILLA V6'!B335</f>
        <v>0</v>
      </c>
      <c r="C335" s="104">
        <f>'PLANTILLA V6'!C335</f>
        <v>1</v>
      </c>
      <c r="D335" s="95" t="str">
        <f>'PLANTILLA V6'!D335</f>
        <v>pza</v>
      </c>
      <c r="E335" s="104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98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21.5" x14ac:dyDescent="0.9">
      <c r="A336" s="95">
        <f>'PLANTILLA V6'!A336</f>
        <v>0</v>
      </c>
      <c r="B336" s="95">
        <f>'PLANTILLA V6'!B336</f>
        <v>0</v>
      </c>
      <c r="C336" s="104">
        <f>'PLANTILLA V6'!C336</f>
        <v>1</v>
      </c>
      <c r="D336" s="95" t="str">
        <f>'PLANTILLA V6'!D336</f>
        <v>pza</v>
      </c>
      <c r="E336" s="104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98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21.5" x14ac:dyDescent="0.9">
      <c r="A337" s="95">
        <f>'PLANTILLA V6'!A337</f>
        <v>0</v>
      </c>
      <c r="B337" s="95">
        <f>'PLANTILLA V6'!B337</f>
        <v>0</v>
      </c>
      <c r="C337" s="104">
        <f>'PLANTILLA V6'!C337</f>
        <v>1</v>
      </c>
      <c r="D337" s="95" t="str">
        <f>'PLANTILLA V6'!D337</f>
        <v>pza</v>
      </c>
      <c r="E337" s="104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98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21.5" x14ac:dyDescent="0.9">
      <c r="A338" s="95">
        <f>'PLANTILLA V6'!A338</f>
        <v>0</v>
      </c>
      <c r="B338" s="95">
        <f>'PLANTILLA V6'!B338</f>
        <v>0</v>
      </c>
      <c r="C338" s="104">
        <f>'PLANTILLA V6'!C338</f>
        <v>1</v>
      </c>
      <c r="D338" s="95" t="str">
        <f>'PLANTILLA V6'!D338</f>
        <v>pza</v>
      </c>
      <c r="E338" s="104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98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21.5" x14ac:dyDescent="0.9">
      <c r="A339" s="95">
        <f>'PLANTILLA V6'!A339</f>
        <v>0</v>
      </c>
      <c r="B339" s="95">
        <f>'PLANTILLA V6'!B339</f>
        <v>0</v>
      </c>
      <c r="C339" s="95">
        <f>'PLANTILLA V6'!C339</f>
        <v>0</v>
      </c>
      <c r="D339" s="95">
        <f>'PLANTILLA V6'!D339</f>
        <v>0</v>
      </c>
      <c r="E339" s="104"/>
      <c r="F339" s="95"/>
      <c r="G339" s="95"/>
      <c r="H339" s="95"/>
      <c r="I339" s="95"/>
      <c r="J339" s="98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21.5" x14ac:dyDescent="0.9">
      <c r="A340" s="95">
        <f>'PLANTILLA V6'!A340</f>
        <v>0</v>
      </c>
      <c r="B340" s="95">
        <f>'PLANTILLA V6'!B340</f>
        <v>0</v>
      </c>
      <c r="C340" s="95">
        <f>'PLANTILLA V6'!C340</f>
        <v>0</v>
      </c>
      <c r="D340" s="95">
        <f>'PLANTILLA V6'!D340</f>
        <v>0</v>
      </c>
      <c r="E340" s="104"/>
      <c r="F340" s="95"/>
      <c r="G340" s="95"/>
      <c r="H340" s="95"/>
      <c r="I340" s="95"/>
      <c r="J340" s="98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21.5" x14ac:dyDescent="0.9">
      <c r="A341" s="95">
        <f>'PLANTILLA V6'!A341</f>
        <v>0</v>
      </c>
      <c r="B341" s="95">
        <f>'PLANTILLA V6'!B341</f>
        <v>0</v>
      </c>
      <c r="C341" s="95">
        <f>'PLANTILLA V6'!C341</f>
        <v>0</v>
      </c>
      <c r="D341" s="95">
        <f>'PLANTILLA V6'!D341</f>
        <v>0</v>
      </c>
      <c r="E341" s="104"/>
      <c r="F341" s="95"/>
      <c r="G341" s="95"/>
      <c r="H341" s="95"/>
      <c r="I341" s="95"/>
      <c r="J341" s="98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21.5" x14ac:dyDescent="0.9">
      <c r="A342" s="95">
        <f>'PLANTILLA V6'!A342</f>
        <v>0</v>
      </c>
      <c r="B342" s="95">
        <f>'PLANTILLA V6'!B342</f>
        <v>0</v>
      </c>
      <c r="C342" s="95">
        <f>'PLANTILLA V6'!C342</f>
        <v>0</v>
      </c>
      <c r="D342" s="95">
        <f>'PLANTILLA V6'!D342</f>
        <v>0</v>
      </c>
      <c r="E342" s="104"/>
      <c r="F342" s="95"/>
      <c r="G342" s="95"/>
      <c r="H342" s="95"/>
      <c r="I342" s="95"/>
      <c r="J342" s="98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21.5" x14ac:dyDescent="0.9">
      <c r="A343" s="95">
        <f>'PLANTILLA V6'!A343</f>
        <v>0</v>
      </c>
      <c r="B343" s="95">
        <f>'PLANTILLA V6'!B343</f>
        <v>0</v>
      </c>
      <c r="C343" s="95">
        <f>'PLANTILLA V6'!C343</f>
        <v>0</v>
      </c>
      <c r="D343" s="95">
        <f>'PLANTILLA V6'!D343</f>
        <v>0</v>
      </c>
      <c r="E343" s="104"/>
      <c r="F343" s="95"/>
      <c r="G343" s="95"/>
      <c r="H343" s="95"/>
      <c r="I343" s="95"/>
      <c r="J343" s="98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21.5" x14ac:dyDescent="0.9">
      <c r="A344" s="95">
        <f>'PLANTILLA V6'!A344</f>
        <v>0</v>
      </c>
      <c r="B344" s="95">
        <f>'PLANTILLA V6'!B344</f>
        <v>0</v>
      </c>
      <c r="C344" s="95">
        <f>'PLANTILLA V6'!C344</f>
        <v>0</v>
      </c>
      <c r="D344" s="95">
        <f>'PLANTILLA V6'!D344</f>
        <v>0</v>
      </c>
      <c r="E344" s="104"/>
      <c r="F344" s="95"/>
      <c r="G344" s="95"/>
      <c r="H344" s="95"/>
      <c r="I344" s="95"/>
      <c r="J344" s="98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21.5" x14ac:dyDescent="0.9">
      <c r="A345" s="95">
        <f>'PLANTILLA V6'!A345</f>
        <v>0</v>
      </c>
      <c r="B345" s="95">
        <f>'PLANTILLA V6'!B345</f>
        <v>0</v>
      </c>
      <c r="C345" s="95">
        <f>'PLANTILLA V6'!C345</f>
        <v>0</v>
      </c>
      <c r="D345" s="95">
        <f>'PLANTILLA V6'!D345</f>
        <v>0</v>
      </c>
      <c r="E345" s="104"/>
      <c r="F345" s="95"/>
      <c r="G345" s="95"/>
      <c r="H345" s="95"/>
      <c r="I345" s="95"/>
      <c r="J345" s="98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21.5" x14ac:dyDescent="0.9">
      <c r="A346" s="95">
        <f>'PLANTILLA V6'!A346</f>
        <v>0</v>
      </c>
      <c r="B346" s="95">
        <f>'PLANTILLA V6'!B346</f>
        <v>0</v>
      </c>
      <c r="C346" s="95">
        <f>'PLANTILLA V6'!C346</f>
        <v>0</v>
      </c>
      <c r="D346" s="95">
        <f>'PLANTILLA V6'!D346</f>
        <v>0</v>
      </c>
      <c r="E346" s="104"/>
      <c r="F346" s="95"/>
      <c r="G346" s="95"/>
      <c r="H346" s="95"/>
      <c r="I346" s="95"/>
      <c r="J346" s="98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21.5" x14ac:dyDescent="0.9">
      <c r="A347" s="95">
        <f>'PLANTILLA V6'!A347</f>
        <v>0</v>
      </c>
      <c r="B347" s="95">
        <f>'PLANTILLA V6'!B347</f>
        <v>0</v>
      </c>
      <c r="C347" s="95">
        <f>'PLANTILLA V6'!C347</f>
        <v>0</v>
      </c>
      <c r="D347" s="95">
        <f>'PLANTILLA V6'!D347</f>
        <v>0</v>
      </c>
      <c r="E347" s="104"/>
      <c r="F347" s="95"/>
      <c r="G347" s="95"/>
      <c r="H347" s="95"/>
      <c r="I347" s="95"/>
      <c r="J347" s="98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21.5" x14ac:dyDescent="0.9">
      <c r="A348" s="95">
        <f>'PLANTILLA V6'!A348</f>
        <v>0</v>
      </c>
      <c r="B348" s="95">
        <f>'PLANTILLA V6'!B348</f>
        <v>0</v>
      </c>
      <c r="C348" s="95">
        <f>'PLANTILLA V6'!C348</f>
        <v>0</v>
      </c>
      <c r="D348" s="95">
        <f>'PLANTILLA V6'!D348</f>
        <v>0</v>
      </c>
      <c r="E348" s="104"/>
      <c r="F348" s="95"/>
      <c r="G348" s="95"/>
      <c r="H348" s="95"/>
      <c r="I348" s="95"/>
      <c r="J348" s="98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21.5" x14ac:dyDescent="0.9">
      <c r="A349" s="95">
        <f>'PLANTILLA V6'!A349</f>
        <v>0</v>
      </c>
      <c r="B349" s="95">
        <f>'PLANTILLA V6'!B349</f>
        <v>0</v>
      </c>
      <c r="C349" s="95">
        <f>'PLANTILLA V6'!C349</f>
        <v>0</v>
      </c>
      <c r="D349" s="95">
        <f>'PLANTILLA V6'!D349</f>
        <v>0</v>
      </c>
      <c r="E349" s="104"/>
      <c r="F349" s="95"/>
      <c r="G349" s="95"/>
      <c r="H349" s="95"/>
      <c r="I349" s="95"/>
      <c r="J349" s="98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21.5" x14ac:dyDescent="0.9">
      <c r="A350" s="95">
        <f>'PLANTILLA V6'!A350</f>
        <v>0</v>
      </c>
      <c r="B350" s="95">
        <f>'PLANTILLA V6'!B350</f>
        <v>0</v>
      </c>
      <c r="C350" s="95">
        <f>'PLANTILLA V6'!C350</f>
        <v>0</v>
      </c>
      <c r="D350" s="95">
        <f>'PLANTILLA V6'!D350</f>
        <v>0</v>
      </c>
      <c r="E350" s="104"/>
      <c r="F350" s="95"/>
      <c r="G350" s="95"/>
      <c r="H350" s="95"/>
      <c r="I350" s="95"/>
      <c r="J350" s="98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</sheetData>
  <mergeCells count="7">
    <mergeCell ref="D3:E3"/>
    <mergeCell ref="F5:I5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453125" customWidth="1"/>
    <col min="7" max="7" width="11.08984375" customWidth="1"/>
    <col min="8" max="8" width="13.90625" customWidth="1"/>
    <col min="9" max="9" width="9.453125" customWidth="1"/>
    <col min="10" max="10" width="10.0898437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76" t="s">
        <v>108</v>
      </c>
      <c r="C1" s="85" t="str">
        <f>'PLANTILLA V6'!C1</f>
        <v>Tipo:</v>
      </c>
      <c r="D1" s="188" t="s">
        <v>45</v>
      </c>
      <c r="E1" s="189"/>
      <c r="F1" s="191" t="str">
        <f>'PLANTILLA V6'!F1</f>
        <v>Total de alumnos:</v>
      </c>
      <c r="G1" s="192"/>
      <c r="H1" s="192"/>
      <c r="I1" s="189"/>
      <c r="J1" s="90">
        <f>'2.SELECCIÓN'!K20</f>
        <v>50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>
        <f>'PLANTILLA V6'!B2</f>
        <v>0</v>
      </c>
      <c r="C2" s="85" t="str">
        <f>'PLANTILLA V6'!C2</f>
        <v>Especialidad:</v>
      </c>
      <c r="D2" s="188" t="s">
        <v>345</v>
      </c>
      <c r="E2" s="189"/>
      <c r="F2" s="191" t="s">
        <v>341</v>
      </c>
      <c r="G2" s="192"/>
      <c r="H2" s="192"/>
      <c r="I2" s="189"/>
      <c r="J2" s="86">
        <f>'2.SELECCIÓN'!J20</f>
        <v>20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">
        <v>346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9">
      <c r="A7" s="65">
        <f>'PLANTILLA V6'!A7</f>
        <v>0</v>
      </c>
      <c r="B7" s="65">
        <f>'PLANTILLA V6'!B7</f>
        <v>0</v>
      </c>
      <c r="C7" s="65">
        <f>'PLANTILLA V6'!C7</f>
        <v>0</v>
      </c>
      <c r="D7" s="65">
        <f>'PLANTILLA V6'!D7</f>
        <v>0</v>
      </c>
      <c r="E7" s="63">
        <f>'PLANTILLA V6'!E7</f>
        <v>0</v>
      </c>
      <c r="F7" s="93">
        <f>J1</f>
        <v>50</v>
      </c>
      <c r="G7" s="29">
        <f>F7/2</f>
        <v>25</v>
      </c>
      <c r="H7" s="29">
        <f>F7/4</f>
        <v>12.5</v>
      </c>
      <c r="I7" s="29">
        <f>F7/F7</f>
        <v>1</v>
      </c>
      <c r="J7" s="94">
        <f>J2/4</f>
        <v>5</v>
      </c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1.5" x14ac:dyDescent="0.9">
      <c r="A8" s="91">
        <f>'PLANTILLA V6'!A8</f>
        <v>0</v>
      </c>
      <c r="B8" s="91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98" cm="1">
        <f t="array" ref="J8">_xlfn.IFS(LEN(A8)&gt;2,A9,SUM(E8:I8)=0,0,F8,$F$7*F8*E8,G8,$G$7*G8*E8,AND(H8,A8="Co"),$H$7*H8*E8,AND(H8,A8="Re"),$H$7*H8*E8,H8,$J$7*H8*E8,I8,$I$7*I8*E8)</f>
        <v>0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21.5" x14ac:dyDescent="0.9">
      <c r="A9" s="99" t="str">
        <f>'PLANTILLA V6'!A9</f>
        <v>Tecnología educativa</v>
      </c>
      <c r="B9" s="99">
        <f>'PLANTILLA V6'!B9</f>
        <v>0</v>
      </c>
      <c r="C9" s="100">
        <f>'PLANTILLA V6'!C9</f>
        <v>1</v>
      </c>
      <c r="D9" s="101" t="str">
        <f>'PLANTILLA V6'!D9</f>
        <v>pza</v>
      </c>
      <c r="E9" s="100"/>
      <c r="F9" s="101" t="b">
        <v>0</v>
      </c>
      <c r="G9" s="101" t="b">
        <v>0</v>
      </c>
      <c r="H9" s="101" t="b">
        <v>0</v>
      </c>
      <c r="I9" s="101" t="b">
        <v>0</v>
      </c>
      <c r="J9" s="102" t="str" cm="1">
        <f t="array" ref="J9">_xlfn.IFS(LEN(A9)&gt;2,A10,SUM(E9:I9)=0,0,F9,$F$7*F9*E9,G9,$G$7*G9*E9,AND(H9,A9="Co"),$H$7*H9*E9,AND(H9,A9="Re"),$H$7*H9*E9,H9,$J$7*H9*E9,I9,$I$7*I9*E9)</f>
        <v>Te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21.5" x14ac:dyDescent="0.9">
      <c r="A10" s="95" t="str">
        <f>'PLANTILLA V6'!A10</f>
        <v>Te</v>
      </c>
      <c r="B10" s="103" t="str">
        <f>'PLANTILLA V6'!B10</f>
        <v>Codey Rocky</v>
      </c>
      <c r="C10" s="104">
        <f>'PLANTILLA V6'!C10</f>
        <v>1</v>
      </c>
      <c r="D10" s="95" t="str">
        <f>'PLANTILLA V6'!D10</f>
        <v>pza</v>
      </c>
      <c r="E10" s="104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98" cm="1">
        <f t="array" ref="J10">_xlfn.IFS(LEN(A10)&gt;2,A11,SUM(E10:I10)=0,0,F10,$F$7*F10*E10,G10,$G$7*G10*E10,AND(H10,A10="Co"),$H$7*H10*E10,AND(H10,A10="Re"),$H$7*H10*E10,H10,$J$7*H10*E10,I10,$I$7*I10*E10)</f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21.5" x14ac:dyDescent="0.9">
      <c r="A11" s="95" t="str">
        <f>'PLANTILLA V6'!A11</f>
        <v>Te</v>
      </c>
      <c r="B11" s="103" t="str">
        <f>'PLANTILLA V6'!B11</f>
        <v xml:space="preserve">Lego Spike Prime </v>
      </c>
      <c r="C11" s="104">
        <f>'PLANTILLA V6'!C11</f>
        <v>1</v>
      </c>
      <c r="D11" s="95" t="str">
        <f>'PLANTILLA V6'!D11</f>
        <v>pza</v>
      </c>
      <c r="E11" s="104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98" cm="1">
        <f t="array" ref="J11">_xlfn.IFS(LEN(A11)&gt;2,A12,SUM(E11:I11)=0,0,F11,$F$7*F11*E11,G11,$G$7*G11*E11,AND(H11,A11="Co"),$H$7*H11*E11,AND(H11,A11="Re"),$H$7*H11*E11,H11,$J$7*H11*E11,I11,$I$7*I11*E11)</f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21.5" x14ac:dyDescent="0.9">
      <c r="A12" s="95" t="str">
        <f>'PLANTILLA V6'!A12</f>
        <v>Te</v>
      </c>
      <c r="B12" s="103" t="str">
        <f>'PLANTILLA V6'!B12</f>
        <v>Kit de Micro:bit V2</v>
      </c>
      <c r="C12" s="104">
        <f>'PLANTILLA V6'!C12</f>
        <v>1</v>
      </c>
      <c r="D12" s="95" t="str">
        <f>'PLANTILLA V6'!D12</f>
        <v>pza</v>
      </c>
      <c r="E12" s="104">
        <v>0</v>
      </c>
      <c r="F12" s="95" t="b">
        <v>0</v>
      </c>
      <c r="G12" s="95" t="b">
        <v>0</v>
      </c>
      <c r="H12" s="95" t="b">
        <v>1</v>
      </c>
      <c r="I12" s="95" t="b">
        <v>0</v>
      </c>
      <c r="J12" s="98" cm="1">
        <f t="array" ref="J12">_xlfn.IFS(LEN(A12)&gt;2,A13,SUM(E12:I12)=0,0,F12,$F$7*F12*E12,G12,$G$7*G12*E12,AND(H12,A12="Co"),$H$7*H12*E12,AND(H12,A12="Re"),$H$7*H12*E12,H12,$J$7*H12*E12,I12,$I$7*I12*E12)</f>
        <v>0</v>
      </c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21.5" x14ac:dyDescent="0.9">
      <c r="A13" s="95" t="str">
        <f>'PLANTILLA V6'!A13</f>
        <v>Te</v>
      </c>
      <c r="B13" s="103" t="str">
        <f>'PLANTILLA V6'!B13</f>
        <v>Micro:bit Retro Arcade**</v>
      </c>
      <c r="C13" s="104">
        <f>'PLANTILLA V6'!C13</f>
        <v>1</v>
      </c>
      <c r="D13" s="95" t="str">
        <f>'PLANTILLA V6'!D13</f>
        <v>pza</v>
      </c>
      <c r="E13" s="104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98" cm="1">
        <f t="array" ref="J13">_xlfn.IFS(LEN(A13)&gt;2,A14,SUM(E13:I13)=0,0,F13,$F$7*F13*E13,G13,$G$7*G13*E13,AND(H13,A13="Co"),$H$7*H13*E13,AND(H13,A13="Re"),$H$7*H13*E13,H13,$J$7*H13*E13,I13,$I$7*I13*E13)</f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21.5" x14ac:dyDescent="0.9">
      <c r="A14" s="95" t="str">
        <f>'PLANTILLA V6'!A14</f>
        <v>Te</v>
      </c>
      <c r="B14" s="103" t="str">
        <f>'PLANTILLA V6'!B14</f>
        <v>VEX IQ</v>
      </c>
      <c r="C14" s="104">
        <f>'PLANTILLA V6'!C14</f>
        <v>1</v>
      </c>
      <c r="D14" s="95" t="str">
        <f>'PLANTILLA V6'!D14</f>
        <v>pza</v>
      </c>
      <c r="E14" s="104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98" cm="1">
        <f t="array" ref="J14">_xlfn.IFS(LEN(A14)&gt;2,A15,SUM(E14:I14)=0,0,F14,$F$7*F14*E14,G14,$G$7*G14*E14,AND(H14,A14="Co"),$H$7*H14*E14,AND(H14,A14="Re"),$H$7*H14*E14,H14,$J$7*H14*E14,I14,$I$7*I14*E14)</f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21.5" x14ac:dyDescent="0.9">
      <c r="A15" s="95" t="str">
        <f>'PLANTILLA V6'!A15</f>
        <v>Te</v>
      </c>
      <c r="B15" s="103" t="str">
        <f>'PLANTILLA V6'!B15</f>
        <v>Arduino UNO</v>
      </c>
      <c r="C15" s="104">
        <f>'PLANTILLA V6'!C15</f>
        <v>1</v>
      </c>
      <c r="D15" s="95" t="str">
        <f>'PLANTILLA V6'!D15</f>
        <v>pza</v>
      </c>
      <c r="E15" s="104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98" cm="1">
        <f t="array" ref="J15">_xlfn.IFS(LEN(A15)&gt;2,A16,SUM(E15:I15)=0,0,F15,$F$7*F15*E15,G15,$G$7*G15*E15,AND(H15,A15="Co"),$H$7*H15*E15,AND(H15,A15="Re"),$H$7*H15*E15,H15,$J$7*H15*E15,I15,$I$7*I15*E15)</f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21.5" x14ac:dyDescent="0.9">
      <c r="A16" s="103" t="str">
        <f>'PLANTILLA V6'!A16</f>
        <v>Te</v>
      </c>
      <c r="B16" s="103" t="str">
        <f>'PLANTILLA V6'!B16</f>
        <v>Impresora 3D</v>
      </c>
      <c r="C16" s="104">
        <f>'PLANTILLA V6'!C16</f>
        <v>1</v>
      </c>
      <c r="D16" s="95" t="str">
        <f>'PLANTILLA V6'!D16</f>
        <v>pza</v>
      </c>
      <c r="E16" s="104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98" cm="1">
        <f t="array" ref="J16">_xlfn.IFS(LEN(A16)&gt;2,A17,SUM(E16:I16)=0,0,F16,$F$7*F16*E16,G16,$G$7*G16*E16,AND(H16,A16="Co"),$H$7*H16*E16,AND(H16,A16="Re"),$H$7*H16*E16,H16,$J$7*H16*E16,I16,$I$7*I16*E16)</f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21.5" x14ac:dyDescent="0.9">
      <c r="A17" s="103" t="str">
        <f>'PLANTILLA V6'!A17</f>
        <v>Te</v>
      </c>
      <c r="B17" s="103" t="str">
        <f>'PLANTILLA V6'!B17</f>
        <v>Filamento PLA 1 kg diámetro 1.75 mm</v>
      </c>
      <c r="C17" s="104">
        <f>'PLANTILLA V6'!C17</f>
        <v>1</v>
      </c>
      <c r="D17" s="95" t="str">
        <f>'PLANTILLA V6'!D17</f>
        <v>rollo</v>
      </c>
      <c r="E17" s="104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98" cm="1">
        <f t="array" ref="J17">_xlfn.IFS(LEN(A17)&gt;2,A18,SUM(E17:I17)=0,0,F17,$F$7*F17*E17,G17,$G$7*G17*E17,AND(H17,A17="Co"),$H$7*H17*E17,AND(H17,A17="Re"),$H$7*H17*E17,H17,$J$7*H17*E17,I17,$I$7*I17*E17)</f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21.5" x14ac:dyDescent="0.9">
      <c r="A18" s="20" t="str">
        <f>'PLANTILLA V6'!A18</f>
        <v>Te</v>
      </c>
      <c r="B18" s="20">
        <f>'PLANTILLA V6'!B18</f>
        <v>0</v>
      </c>
      <c r="C18" s="109">
        <f>'PLANTILLA V6'!C18</f>
        <v>1</v>
      </c>
      <c r="D18" s="109" t="str">
        <f>'PLANTILLA V6'!D18</f>
        <v>pza</v>
      </c>
      <c r="E18" s="109"/>
      <c r="F18" s="109"/>
      <c r="G18" s="109"/>
      <c r="H18" s="109"/>
      <c r="I18" s="109"/>
      <c r="J18" s="98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hidden="1" x14ac:dyDescent="0.9">
      <c r="A19" s="76">
        <f>'PLANTILLA V6'!A19</f>
        <v>0</v>
      </c>
      <c r="B19" s="76">
        <f>'PLANTILLA V6'!B19</f>
        <v>0</v>
      </c>
      <c r="C19" s="79">
        <f>'PLANTILLA V6'!C19</f>
        <v>1</v>
      </c>
      <c r="D19" s="79" t="str">
        <f>'PLANTILLA V6'!D19</f>
        <v>pza</v>
      </c>
      <c r="E19" s="79"/>
      <c r="F19" s="79"/>
      <c r="G19" s="79"/>
      <c r="H19" s="79"/>
      <c r="I19" s="79"/>
      <c r="J19" s="98" cm="1">
        <f t="array" ref="J19">_xlfn.IFS(LEN(A19)&gt;2,A20,SUM(E19:I19)=0,0,F19,$F$7*F19*E19,G19,$G$7*G19*E19,AND(H19,A19="Co"),$H$7*H19*E19,AND(H19,A19="Re"),$H$7*H19*E19,H19,$J$7*H19*E19,I19,$I$7*I19*E19)</f>
        <v>0</v>
      </c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21.5" hidden="1" x14ac:dyDescent="0.9">
      <c r="A20" s="20">
        <f>'PLANTILLA V6'!A20</f>
        <v>0</v>
      </c>
      <c r="B20" s="20">
        <f>'PLANTILLA V6'!B20</f>
        <v>0</v>
      </c>
      <c r="C20" s="109">
        <f>'PLANTILLA V6'!C20</f>
        <v>1</v>
      </c>
      <c r="D20" s="109" t="str">
        <f>'PLANTILLA V6'!D20</f>
        <v>pza</v>
      </c>
      <c r="E20" s="109"/>
      <c r="F20" s="109"/>
      <c r="G20" s="109"/>
      <c r="H20" s="109"/>
      <c r="I20" s="109"/>
      <c r="J20" s="98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hidden="1" x14ac:dyDescent="0.9">
      <c r="A21" s="76">
        <f>'PLANTILLA V6'!A21</f>
        <v>0</v>
      </c>
      <c r="B21" s="76">
        <f>'PLANTILLA V6'!B21</f>
        <v>0</v>
      </c>
      <c r="C21" s="79">
        <f>'PLANTILLA V6'!C21</f>
        <v>1</v>
      </c>
      <c r="D21" s="79" t="str">
        <f>'PLANTILLA V6'!D21</f>
        <v>pza</v>
      </c>
      <c r="E21" s="79"/>
      <c r="F21" s="79"/>
      <c r="G21" s="79"/>
      <c r="H21" s="79"/>
      <c r="I21" s="79"/>
      <c r="J21" s="98" cm="1">
        <f t="array" ref="J21">_xlfn.IFS(LEN(A21)&gt;2,A22,SUM(E21:I21)=0,0,F21,$F$7*F21*E21,G21,$G$7*G21*E21,AND(H21,A21="Co"),$H$7*H21*E21,AND(H21,A21="Re"),$H$7*H21*E21,H21,$J$7*H21*E21,I21,$I$7*I21*E21)</f>
        <v>0</v>
      </c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21.5" hidden="1" x14ac:dyDescent="0.9">
      <c r="A22" s="76">
        <f>'PLANTILLA V6'!A22</f>
        <v>0</v>
      </c>
      <c r="B22" s="76">
        <f>'PLANTILLA V6'!B22</f>
        <v>0</v>
      </c>
      <c r="C22" s="79">
        <f>'PLANTILLA V6'!C22</f>
        <v>1</v>
      </c>
      <c r="D22" s="79" t="str">
        <f>'PLANTILLA V6'!D22</f>
        <v>pza</v>
      </c>
      <c r="E22" s="79"/>
      <c r="F22" s="79"/>
      <c r="G22" s="79"/>
      <c r="H22" s="79"/>
      <c r="I22" s="79"/>
      <c r="J22" s="98" cm="1">
        <f t="array" ref="J22">_xlfn.IFS(LEN(A22)&gt;2,A23,SUM(E22:I22)=0,0,F22,$F$7*F22*E22,G22,$G$7*G22*E22,AND(H22,A22="Co"),$H$7*H22*E22,AND(H22,A22="Re"),$H$7*H22*E22,H22,$J$7*H22*E22,I22,$I$7*I22*E22)</f>
        <v>0</v>
      </c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21.5" hidden="1" x14ac:dyDescent="0.9">
      <c r="A23" s="76">
        <f>'PLANTILLA V6'!A23</f>
        <v>0</v>
      </c>
      <c r="B23" s="76">
        <f>'PLANTILLA V6'!B23</f>
        <v>0</v>
      </c>
      <c r="C23" s="79">
        <f>'PLANTILLA V6'!C23</f>
        <v>1</v>
      </c>
      <c r="D23" s="79" t="str">
        <f>'PLANTILLA V6'!D23</f>
        <v>pza</v>
      </c>
      <c r="E23" s="79"/>
      <c r="F23" s="79"/>
      <c r="G23" s="79"/>
      <c r="H23" s="79"/>
      <c r="I23" s="79"/>
      <c r="J23" s="98" cm="1">
        <f t="array" ref="J23">_xlfn.IFS(LEN(A23)&gt;2,A24,SUM(E23:I23)=0,0,F23,$F$7*F23*E23,G23,$G$7*G23*E23,AND(H23,A23="Co"),$H$7*H23*E23,AND(H23,A23="Re"),$H$7*H23*E23,H23,$J$7*H23*E23,I23,$I$7*I23*E23)</f>
        <v>0</v>
      </c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21.5" hidden="1" x14ac:dyDescent="0.9">
      <c r="A24" s="76">
        <f>'PLANTILLA V6'!A24</f>
        <v>0</v>
      </c>
      <c r="B24" s="76">
        <f>'PLANTILLA V6'!B24</f>
        <v>0</v>
      </c>
      <c r="C24" s="79">
        <f>'PLANTILLA V6'!C24</f>
        <v>1</v>
      </c>
      <c r="D24" s="79" t="str">
        <f>'PLANTILLA V6'!D24</f>
        <v>pza</v>
      </c>
      <c r="E24" s="79"/>
      <c r="F24" s="79"/>
      <c r="G24" s="79"/>
      <c r="H24" s="79"/>
      <c r="I24" s="79"/>
      <c r="J24" s="98" cm="1">
        <f t="array" ref="J24">_xlfn.IFS(LEN(A24)&gt;2,A25,SUM(E24:I24)=0,0,F24,$F$7*F24*E24,G24,$G$7*G24*E24,AND(H24,A24="Co"),$H$7*H24*E24,AND(H24,A24="Re"),$H$7*H24*E24,H24,$J$7*H24*E24,I24,$I$7*I24*E24)</f>
        <v>0</v>
      </c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21.5" hidden="1" x14ac:dyDescent="0.9">
      <c r="A25" s="76">
        <f>'PLANTILLA V6'!A25</f>
        <v>0</v>
      </c>
      <c r="B25" s="76">
        <f>'PLANTILLA V6'!B25</f>
        <v>0</v>
      </c>
      <c r="C25" s="79">
        <f>'PLANTILLA V6'!C25</f>
        <v>1</v>
      </c>
      <c r="D25" s="79" t="str">
        <f>'PLANTILLA V6'!D25</f>
        <v>pza</v>
      </c>
      <c r="E25" s="79"/>
      <c r="F25" s="79"/>
      <c r="G25" s="79"/>
      <c r="H25" s="79"/>
      <c r="I25" s="79"/>
      <c r="J25" s="98" cm="1">
        <f t="array" ref="J25">_xlfn.IFS(LEN(A25)&gt;2,A26,SUM(E25:I25)=0,0,F25,$F$7*F25*E25,G25,$G$7*G25*E25,AND(H25,A25="Co"),$H$7*H25*E25,AND(H25,A25="Re"),$H$7*H25*E25,H25,$J$7*H25*E25,I25,$I$7*I25*E25)</f>
        <v>0</v>
      </c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21.5" hidden="1" x14ac:dyDescent="0.9">
      <c r="A26" s="76">
        <f>'PLANTILLA V6'!A26</f>
        <v>0</v>
      </c>
      <c r="B26" s="76">
        <f>'PLANTILLA V6'!B26</f>
        <v>0</v>
      </c>
      <c r="C26" s="79">
        <f>'PLANTILLA V6'!C26</f>
        <v>1</v>
      </c>
      <c r="D26" s="79" t="str">
        <f>'PLANTILLA V6'!D26</f>
        <v>pza</v>
      </c>
      <c r="E26" s="79"/>
      <c r="F26" s="79"/>
      <c r="G26" s="79"/>
      <c r="H26" s="79"/>
      <c r="I26" s="79"/>
      <c r="J26" s="98" cm="1">
        <f t="array" ref="J26">_xlfn.IFS(LEN(A26)&gt;2,A27,SUM(E26:I26)=0,0,F26,$F$7*F26*E26,G26,$G$7*G26*E26,AND(H26,A26="Co"),$H$7*H26*E26,AND(H26,A26="Re"),$H$7*H26*E26,H26,$J$7*H26*E26,I26,$I$7*I26*E26)</f>
        <v>0</v>
      </c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21.5" hidden="1" x14ac:dyDescent="0.9">
      <c r="A27" s="76">
        <f>'PLANTILLA V6'!A27</f>
        <v>0</v>
      </c>
      <c r="B27" s="76">
        <f>'PLANTILLA V6'!B27</f>
        <v>0</v>
      </c>
      <c r="C27" s="79">
        <f>'PLANTILLA V6'!C27</f>
        <v>1</v>
      </c>
      <c r="D27" s="79" t="str">
        <f>'PLANTILLA V6'!D27</f>
        <v>pza</v>
      </c>
      <c r="E27" s="79"/>
      <c r="F27" s="79"/>
      <c r="G27" s="79"/>
      <c r="H27" s="79"/>
      <c r="I27" s="79"/>
      <c r="J27" s="98" cm="1">
        <f t="array" ref="J27">_xlfn.IFS(LEN(A27)&gt;2,A28,SUM(E27:I27)=0,0,F27,$F$7*F27*E27,G27,$G$7*G27*E27,AND(H27,A27="Co"),$H$7*H27*E27,AND(H27,A27="Re"),$H$7*H27*E27,H27,$J$7*H27*E27,I27,$I$7*I27*E27)</f>
        <v>0</v>
      </c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21.5" hidden="1" x14ac:dyDescent="0.9">
      <c r="A28" s="76">
        <f>'PLANTILLA V6'!A28</f>
        <v>0</v>
      </c>
      <c r="B28" s="76">
        <f>'PLANTILLA V6'!B28</f>
        <v>0</v>
      </c>
      <c r="C28" s="79">
        <f>'PLANTILLA V6'!C28</f>
        <v>1</v>
      </c>
      <c r="D28" s="79" t="str">
        <f>'PLANTILLA V6'!D28</f>
        <v>pza</v>
      </c>
      <c r="E28" s="79"/>
      <c r="F28" s="79"/>
      <c r="G28" s="79"/>
      <c r="H28" s="79"/>
      <c r="I28" s="79"/>
      <c r="J28" s="98" cm="1">
        <f t="array" ref="J28">_xlfn.IFS(LEN(A28)&gt;2,A29,SUM(E28:I28)=0,0,F28,$F$7*F28*E28,G28,$G$7*G28*E28,AND(H28,A28="Co"),$H$7*H28*E28,AND(H28,A28="Re"),$H$7*H28*E28,H28,$J$7*H28*E28,I28,$I$7*I28*E28)</f>
        <v>0</v>
      </c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21.5" hidden="1" x14ac:dyDescent="0.9">
      <c r="A29" s="76">
        <f>'PLANTILLA V6'!A29</f>
        <v>0</v>
      </c>
      <c r="B29" s="76">
        <f>'PLANTILLA V6'!B29</f>
        <v>0</v>
      </c>
      <c r="C29" s="79">
        <f>'PLANTILLA V6'!C29</f>
        <v>1</v>
      </c>
      <c r="D29" s="79" t="str">
        <f>'PLANTILLA V6'!D29</f>
        <v>pza</v>
      </c>
      <c r="E29" s="79"/>
      <c r="F29" s="79"/>
      <c r="G29" s="79"/>
      <c r="H29" s="79"/>
      <c r="I29" s="79"/>
      <c r="J29" s="98" cm="1">
        <f t="array" ref="J29">_xlfn.IFS(LEN(A29)&gt;2,A30,SUM(E29:I29)=0,0,F29,$F$7*F29*E29,G29,$G$7*G29*E29,AND(H29,A29="Co"),$H$7*H29*E29,AND(H29,A29="Re"),$H$7*H29*E29,H29,$J$7*H29*E29,I29,$I$7*I29*E29)</f>
        <v>0</v>
      </c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21.5" hidden="1" x14ac:dyDescent="0.9">
      <c r="A30" s="76">
        <f>'PLANTILLA V6'!A30</f>
        <v>0</v>
      </c>
      <c r="B30" s="76">
        <f>'PLANTILLA V6'!B30</f>
        <v>0</v>
      </c>
      <c r="C30" s="79">
        <f>'PLANTILLA V6'!C30</f>
        <v>1</v>
      </c>
      <c r="D30" s="79" t="str">
        <f>'PLANTILLA V6'!D30</f>
        <v>pza</v>
      </c>
      <c r="E30" s="79"/>
      <c r="F30" s="79"/>
      <c r="G30" s="79"/>
      <c r="H30" s="79"/>
      <c r="I30" s="79"/>
      <c r="J30" s="98" cm="1">
        <f t="array" ref="J30">_xlfn.IFS(LEN(A30)&gt;2,A31,SUM(E30:I30)=0,0,F30,$F$7*F30*E30,G30,$G$7*G30*E30,AND(H30,A30="Co"),$H$7*H30*E30,AND(H30,A30="Re"),$H$7*H30*E30,H30,$J$7*H30*E30,I30,$I$7*I30*E30)</f>
        <v>0</v>
      </c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21.5" hidden="1" x14ac:dyDescent="0.9">
      <c r="A31" s="76">
        <f>'PLANTILLA V6'!A31</f>
        <v>0</v>
      </c>
      <c r="B31" s="76">
        <f>'PLANTILLA V6'!B31</f>
        <v>0</v>
      </c>
      <c r="C31" s="79">
        <f>'PLANTILLA V6'!C31</f>
        <v>1</v>
      </c>
      <c r="D31" s="79" t="str">
        <f>'PLANTILLA V6'!D31</f>
        <v>pza</v>
      </c>
      <c r="E31" s="79"/>
      <c r="F31" s="79"/>
      <c r="G31" s="79"/>
      <c r="H31" s="79"/>
      <c r="I31" s="79"/>
      <c r="J31" s="98" cm="1">
        <f t="array" ref="J31">_xlfn.IFS(LEN(A31)&gt;2,A32,SUM(E31:I31)=0,0,F31,$F$7*F31*E31,G31,$G$7*G31*E31,AND(H31,A31="Co"),$H$7*H31*E31,AND(H31,A31="Re"),$H$7*H31*E31,H31,$J$7*H31*E31,I31,$I$7*I31*E31)</f>
        <v>0</v>
      </c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21.5" hidden="1" x14ac:dyDescent="0.9">
      <c r="A32" s="76">
        <f>'PLANTILLA V6'!A32</f>
        <v>0</v>
      </c>
      <c r="B32" s="76">
        <f>'PLANTILLA V6'!B32</f>
        <v>0</v>
      </c>
      <c r="C32" s="79">
        <f>'PLANTILLA V6'!C32</f>
        <v>1</v>
      </c>
      <c r="D32" s="79" t="str">
        <f>'PLANTILLA V6'!D32</f>
        <v>pza</v>
      </c>
      <c r="E32" s="79"/>
      <c r="F32" s="79"/>
      <c r="G32" s="79"/>
      <c r="H32" s="79"/>
      <c r="I32" s="79"/>
      <c r="J32" s="98" cm="1">
        <f t="array" ref="J32">_xlfn.IFS(LEN(A32)&gt;2,A33,SUM(E32:I32)=0,0,F32,$F$7*F32*E32,G32,$G$7*G32*E32,AND(H32,A32="Co"),$H$7*H32*E32,AND(H32,A32="Re"),$H$7*H32*E32,H32,$J$7*H32*E32,I32,$I$7*I32*E32)</f>
        <v>0</v>
      </c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21.5" x14ac:dyDescent="0.9">
      <c r="A33" s="99" t="str">
        <f>'PLANTILLA V6'!A33</f>
        <v>Maquinaria</v>
      </c>
      <c r="B33" s="20">
        <f>'PLANTILLA V6'!B33</f>
        <v>0</v>
      </c>
      <c r="C33" s="100">
        <f>'PLANTILLA V6'!C33</f>
        <v>0</v>
      </c>
      <c r="D33" s="101">
        <f>'PLANTILLA V6'!D33</f>
        <v>0</v>
      </c>
      <c r="E33" s="100"/>
      <c r="F33" s="101"/>
      <c r="G33" s="101"/>
      <c r="H33" s="101"/>
      <c r="I33" s="101"/>
      <c r="J33" s="102" t="str" cm="1">
        <f t="array" ref="J33">_xlfn.IFS(LEN(A33)&gt;2,A34,SUM(E33:I33)=0,0,F33,$F$7*F33*E33,G33,$G$7*G33*E33,AND(H33,A33="Co"),$H$7*H33*E33,AND(H33,A33="Re"),$H$7*H33*E33,H33,$J$7*H33*E33,I33,$I$7*I33*E33)</f>
        <v>Ma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21.5" x14ac:dyDescent="0.9">
      <c r="A34" s="103" t="str">
        <f>'PLANTILLA V6'!A34</f>
        <v>Ma</v>
      </c>
      <c r="B34" s="103" t="str">
        <f>'PLANTILLA V6'!B34</f>
        <v>Sierra Moto-Saw</v>
      </c>
      <c r="C34" s="104">
        <f>'PLANTILLA V6'!C34</f>
        <v>1</v>
      </c>
      <c r="D34" s="95" t="str">
        <f>'PLANTILLA V6'!D34</f>
        <v>pza</v>
      </c>
      <c r="E34" s="104">
        <v>0</v>
      </c>
      <c r="F34" s="95" t="b">
        <v>0</v>
      </c>
      <c r="G34" s="95" t="b">
        <v>0</v>
      </c>
      <c r="H34" s="95" t="b">
        <v>0</v>
      </c>
      <c r="I34" s="95" t="b">
        <v>1</v>
      </c>
      <c r="J34" s="98" cm="1">
        <f t="array" ref="J34">_xlfn.IFS(LEN(A34)&gt;2,A35,SUM(E34:I34)=0,0,F34,$F$7*F34*E34,G34,$G$7*G34*E34,AND(H34,A34="Co"),$H$7*H34*E34,AND(H34,A34="Re"),$H$7*H34*E34,H34,$J$7*H34*E34,I34,$I$7*I34*E34)</f>
        <v>0</v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21.5" x14ac:dyDescent="0.9">
      <c r="A35" s="103" t="str">
        <f>'PLANTILLA V6'!A35</f>
        <v>Ma</v>
      </c>
      <c r="B35" s="103" t="str">
        <f>'PLANTILLA V6'!B35</f>
        <v>Taladro inalámbrico</v>
      </c>
      <c r="C35" s="104">
        <f>'PLANTILLA V6'!C35</f>
        <v>1</v>
      </c>
      <c r="D35" s="95" t="str">
        <f>'PLANTILLA V6'!D35</f>
        <v>pza</v>
      </c>
      <c r="E35" s="104">
        <v>0</v>
      </c>
      <c r="F35" s="95" t="b">
        <v>0</v>
      </c>
      <c r="G35" s="95" t="b">
        <v>0</v>
      </c>
      <c r="H35" s="95" t="b">
        <v>0</v>
      </c>
      <c r="I35" s="95" t="b">
        <v>1</v>
      </c>
      <c r="J35" s="98" cm="1">
        <f t="array" ref="J35">_xlfn.IFS(LEN(A35)&gt;2,A36,SUM(E35:I35)=0,0,F35,$F$7*F35*E35,G35,$G$7*G35*E35,AND(H35,A35="Co"),$H$7*H35*E35,AND(H35,A35="Re"),$H$7*H35*E35,H35,$J$7*H35*E35,I35,$I$7*I35*E35)</f>
        <v>0</v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21.5" x14ac:dyDescent="0.9">
      <c r="A36" s="103" t="str">
        <f>'PLANTILLA V6'!A36</f>
        <v>Ma</v>
      </c>
      <c r="B36" s="103" t="str">
        <f>'PLANTILLA V6'!B36</f>
        <v>Base para taladro</v>
      </c>
      <c r="C36" s="104">
        <f>'PLANTILLA V6'!C36</f>
        <v>1</v>
      </c>
      <c r="D36" s="95" t="str">
        <f>'PLANTILLA V6'!D36</f>
        <v>pza</v>
      </c>
      <c r="E36" s="104">
        <v>0</v>
      </c>
      <c r="F36" s="95" t="b">
        <v>0</v>
      </c>
      <c r="G36" s="95" t="b">
        <v>0</v>
      </c>
      <c r="H36" s="95" t="b">
        <v>0</v>
      </c>
      <c r="I36" s="95" t="b">
        <v>1</v>
      </c>
      <c r="J36" s="98" cm="1">
        <f t="array" ref="J36">_xlfn.IFS(LEN(A36)&gt;2,A37,SUM(E36:I36)=0,0,F36,$F$7*F36*E36,G36,$G$7*G36*E36,AND(H36,A36="Co"),$H$7*H36*E36,AND(H36,A36="Re"),$H$7*H36*E36,H36,$J$7*H36*E36,I36,$I$7*I36*E36)</f>
        <v>0</v>
      </c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21.5" x14ac:dyDescent="0.9">
      <c r="A37" s="103" t="str">
        <f>'PLANTILLA V6'!A37</f>
        <v>Ma</v>
      </c>
      <c r="B37" s="103" t="str">
        <f>'PLANTILLA V6'!B37</f>
        <v>Prensas de ajuste rápido de 6"</v>
      </c>
      <c r="C37" s="104">
        <f>'PLANTILLA V6'!C37</f>
        <v>4</v>
      </c>
      <c r="D37" s="95" t="str">
        <f>'PLANTILLA V6'!D37</f>
        <v>pza</v>
      </c>
      <c r="E37" s="104">
        <v>0</v>
      </c>
      <c r="F37" s="95" t="b">
        <v>0</v>
      </c>
      <c r="G37" s="95" t="b">
        <v>0</v>
      </c>
      <c r="H37" s="95" t="b">
        <v>0</v>
      </c>
      <c r="I37" s="95" t="b">
        <v>1</v>
      </c>
      <c r="J37" s="98" cm="1">
        <f t="array" ref="J37">_xlfn.IFS(LEN(A37)&gt;2,A38,SUM(E37:I37)=0,0,F37,$F$7*F37*E37,G37,$G$7*G37*E37,AND(H37,A37="Co"),$H$7*H37*E37,AND(H37,A37="Re"),$H$7*H37*E37,H37,$J$7*H37*E37,I37,$I$7*I37*E37)</f>
        <v>0</v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21.5" x14ac:dyDescent="0.9">
      <c r="A38" s="103" t="str">
        <f>'PLANTILLA V6'!A38</f>
        <v>Ma</v>
      </c>
      <c r="B38" s="103" t="str">
        <f>'PLANTILLA V6'!B38</f>
        <v>Juego de 13 brocas de alta velocidad para madera (medidas: 1/16”, 5/64", 3/32", 7/64", 1/8", 9/64", 5/32", 11/64", 3/16", 13/64", 7/32", 1/4" y 5/16”)</v>
      </c>
      <c r="C38" s="104">
        <f>'PLANTILLA V6'!C38</f>
        <v>1</v>
      </c>
      <c r="D38" s="95" t="str">
        <f>'PLANTILLA V6'!D38</f>
        <v>pza</v>
      </c>
      <c r="E38" s="104">
        <v>0</v>
      </c>
      <c r="F38" s="95" t="b">
        <v>0</v>
      </c>
      <c r="G38" s="95" t="b">
        <v>0</v>
      </c>
      <c r="H38" s="95" t="b">
        <v>0</v>
      </c>
      <c r="I38" s="95" t="b">
        <v>1</v>
      </c>
      <c r="J38" s="98" cm="1">
        <f t="array" ref="J38">_xlfn.IFS(LEN(A38)&gt;2,A39,SUM(E38:I38)=0,0,F38,$F$7*F38*E38,G38,$G$7*G38*E38,AND(H38,A38="Co"),$H$7*H38*E38,AND(H38,A38="Re"),$H$7*H38*E38,H38,$J$7*H38*E38,I38,$I$7*I38*E38)</f>
        <v>0</v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21.5" x14ac:dyDescent="0.9">
      <c r="A39" s="103">
        <f>'PLANTILLA V6'!A39</f>
        <v>0</v>
      </c>
      <c r="B39" s="103">
        <f>'PLANTILLA V6'!B39</f>
        <v>0</v>
      </c>
      <c r="C39" s="100">
        <f>'PLANTILLA V6'!C39</f>
        <v>1</v>
      </c>
      <c r="D39" s="101" t="str">
        <f>'PLANTILLA V6'!D39</f>
        <v>pza</v>
      </c>
      <c r="E39" s="100"/>
      <c r="F39" s="101" t="b">
        <v>0</v>
      </c>
      <c r="G39" s="101" t="b">
        <v>0</v>
      </c>
      <c r="H39" s="101" t="b">
        <v>0</v>
      </c>
      <c r="I39" s="101" t="b">
        <v>0</v>
      </c>
      <c r="J39" s="98" cm="1">
        <f t="array" ref="J39">_xlfn.IFS(LEN(A39)&gt;2,A40,SUM(E39:I39)=0,0,F39,$F$7*F39*E39,G39,$G$7*G39*E39,AND(H39,A39="Co"),$H$7*H39*E39,AND(H39,A39="Re"),$H$7*H39*E39,H39,$J$7*H39*E39,I39,$I$7*I39*E39)</f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21.5" hidden="1" x14ac:dyDescent="0.9">
      <c r="A40" s="103">
        <f>'PLANTILLA V6'!A40</f>
        <v>0</v>
      </c>
      <c r="B40" s="103">
        <f>'PLANTILLA V6'!B40</f>
        <v>0</v>
      </c>
      <c r="C40" s="100">
        <f>'PLANTILLA V6'!C40</f>
        <v>1</v>
      </c>
      <c r="D40" s="101" t="str">
        <f>'PLANTILLA V6'!D40</f>
        <v>pza</v>
      </c>
      <c r="E40" s="100"/>
      <c r="F40" s="101" t="b">
        <v>0</v>
      </c>
      <c r="G40" s="101" t="b">
        <v>0</v>
      </c>
      <c r="H40" s="101" t="b">
        <v>0</v>
      </c>
      <c r="I40" s="101" t="b">
        <v>0</v>
      </c>
      <c r="J40" s="98" cm="1">
        <f t="array" ref="J40">_xlfn.IFS(LEN(A40)&gt;2,A41,SUM(E40:I40)=0,0,F40,$F$7*F40*E40,G40,$G$7*G40*E40,AND(H40,A40="Co"),$H$7*H40*E40,AND(H40,A40="Re"),$H$7*H40*E40,H40,$J$7*H40*E40,I40,$I$7*I40*E40)</f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21.5" hidden="1" x14ac:dyDescent="0.9">
      <c r="A41" s="51">
        <f>'PLANTILLA V6'!A41</f>
        <v>0</v>
      </c>
      <c r="B41" s="51">
        <f>'PLANTILLA V6'!B41</f>
        <v>0</v>
      </c>
      <c r="C41" s="74">
        <f>'PLANTILLA V6'!C41</f>
        <v>1</v>
      </c>
      <c r="D41" s="75" t="str">
        <f>'PLANTILLA V6'!D41</f>
        <v>pza</v>
      </c>
      <c r="E41" s="74"/>
      <c r="F41" s="75" t="b">
        <v>0</v>
      </c>
      <c r="G41" s="75" t="b">
        <v>0</v>
      </c>
      <c r="H41" s="75" t="b">
        <v>0</v>
      </c>
      <c r="I41" s="75" t="b">
        <v>0</v>
      </c>
      <c r="J41" s="98" cm="1">
        <f t="array" ref="J41">_xlfn.IFS(LEN(A41)&gt;2,A42,SUM(E41:I41)=0,0,F41,$F$7*F41*E41,G41,$G$7*G41*E41,AND(H41,A41="Co"),$H$7*H41*E41,AND(H41,A41="Re"),$H$7*H41*E41,H41,$J$7*H41*E41,I41,$I$7*I41*E41)</f>
        <v>0</v>
      </c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21.5" hidden="1" x14ac:dyDescent="0.9">
      <c r="A42" s="51">
        <f>'PLANTILLA V6'!A42</f>
        <v>0</v>
      </c>
      <c r="B42" s="51">
        <f>'PLANTILLA V6'!B42</f>
        <v>0</v>
      </c>
      <c r="C42" s="74">
        <f>'PLANTILLA V6'!C42</f>
        <v>1</v>
      </c>
      <c r="D42" s="75" t="str">
        <f>'PLANTILLA V6'!D42</f>
        <v>pza</v>
      </c>
      <c r="E42" s="74"/>
      <c r="F42" s="75" t="b">
        <v>0</v>
      </c>
      <c r="G42" s="75" t="b">
        <v>0</v>
      </c>
      <c r="H42" s="75" t="b">
        <v>0</v>
      </c>
      <c r="I42" s="75" t="b">
        <v>0</v>
      </c>
      <c r="J42" s="98" cm="1">
        <f t="array" ref="J42">_xlfn.IFS(LEN(A42)&gt;2,A43,SUM(E42:I42)=0,0,F42,$F$7*F42*E42,G42,$G$7*G42*E42,AND(H42,A42="Co"),$H$7*H42*E42,AND(H42,A42="Re"),$H$7*H42*E42,H42,$J$7*H42*E42,I42,$I$7*I42*E42)</f>
        <v>0</v>
      </c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21.5" hidden="1" x14ac:dyDescent="0.9">
      <c r="A43" s="51">
        <f>'PLANTILLA V6'!A43</f>
        <v>0</v>
      </c>
      <c r="B43" s="51">
        <f>'PLANTILLA V6'!B43</f>
        <v>0</v>
      </c>
      <c r="C43" s="74">
        <f>'PLANTILLA V6'!C43</f>
        <v>1</v>
      </c>
      <c r="D43" s="75" t="str">
        <f>'PLANTILLA V6'!D43</f>
        <v>pza</v>
      </c>
      <c r="E43" s="74"/>
      <c r="F43" s="75" t="b">
        <v>0</v>
      </c>
      <c r="G43" s="75" t="b">
        <v>0</v>
      </c>
      <c r="H43" s="75" t="b">
        <v>0</v>
      </c>
      <c r="I43" s="75" t="b">
        <v>0</v>
      </c>
      <c r="J43" s="98" cm="1">
        <f t="array" ref="J43">_xlfn.IFS(LEN(A43)&gt;2,A44,SUM(E43:I43)=0,0,F43,$F$7*F43*E43,G43,$G$7*G43*E43,AND(H43,A43="Co"),$H$7*H43*E43,AND(H43,A43="Re"),$H$7*H43*E43,H43,$J$7*H43*E43,I43,$I$7*I43*E43)</f>
        <v>0</v>
      </c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21.5" hidden="1" x14ac:dyDescent="0.9">
      <c r="A44" s="51">
        <f>'PLANTILLA V6'!A44</f>
        <v>0</v>
      </c>
      <c r="B44" s="51">
        <f>'PLANTILLA V6'!B44</f>
        <v>0</v>
      </c>
      <c r="C44" s="74">
        <f>'PLANTILLA V6'!C44</f>
        <v>1</v>
      </c>
      <c r="D44" s="75" t="str">
        <f>'PLANTILLA V6'!D44</f>
        <v>pza</v>
      </c>
      <c r="E44" s="74"/>
      <c r="F44" s="75" t="b">
        <v>0</v>
      </c>
      <c r="G44" s="75" t="b">
        <v>0</v>
      </c>
      <c r="H44" s="75" t="b">
        <v>0</v>
      </c>
      <c r="I44" s="75" t="b">
        <v>0</v>
      </c>
      <c r="J44" s="98" cm="1">
        <f t="array" ref="J44">_xlfn.IFS(LEN(A44)&gt;2,A45,SUM(E44:I44)=0,0,F44,$F$7*F44*E44,G44,$G$7*G44*E44,AND(H44,A44="Co"),$H$7*H44*E44,AND(H44,A44="Re"),$H$7*H44*E44,H44,$J$7*H44*E44,I44,$I$7*I44*E44)</f>
        <v>0</v>
      </c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21.5" hidden="1" x14ac:dyDescent="0.9">
      <c r="A45" s="51">
        <f>'PLANTILLA V6'!A45</f>
        <v>0</v>
      </c>
      <c r="B45" s="51">
        <f>'PLANTILLA V6'!B45</f>
        <v>0</v>
      </c>
      <c r="C45" s="74">
        <f>'PLANTILLA V6'!C45</f>
        <v>1</v>
      </c>
      <c r="D45" s="75" t="str">
        <f>'PLANTILLA V6'!D45</f>
        <v>pza</v>
      </c>
      <c r="E45" s="74"/>
      <c r="F45" s="75" t="b">
        <v>0</v>
      </c>
      <c r="G45" s="75" t="b">
        <v>0</v>
      </c>
      <c r="H45" s="75" t="b">
        <v>0</v>
      </c>
      <c r="I45" s="75" t="b">
        <v>0</v>
      </c>
      <c r="J45" s="98" cm="1">
        <f t="array" ref="J45">_xlfn.IFS(LEN(A45)&gt;2,A46,SUM(E45:I45)=0,0,F45,$F$7*F45*E45,G45,$G$7*G45*E45,AND(H45,A45="Co"),$H$7*H45*E45,AND(H45,A45="Re"),$H$7*H45*E45,H45,$J$7*H45*E45,I45,$I$7*I45*E45)</f>
        <v>0</v>
      </c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21.5" hidden="1" x14ac:dyDescent="0.9">
      <c r="A46" s="51">
        <f>'PLANTILLA V6'!A46</f>
        <v>0</v>
      </c>
      <c r="B46" s="51">
        <f>'PLANTILLA V6'!B46</f>
        <v>0</v>
      </c>
      <c r="C46" s="74">
        <f>'PLANTILLA V6'!C46</f>
        <v>1</v>
      </c>
      <c r="D46" s="75" t="str">
        <f>'PLANTILLA V6'!D46</f>
        <v>pza</v>
      </c>
      <c r="E46" s="74"/>
      <c r="F46" s="75" t="b">
        <v>0</v>
      </c>
      <c r="G46" s="75" t="b">
        <v>0</v>
      </c>
      <c r="H46" s="75" t="b">
        <v>0</v>
      </c>
      <c r="I46" s="75" t="b">
        <v>0</v>
      </c>
      <c r="J46" s="98" cm="1">
        <f t="array" ref="J46">_xlfn.IFS(LEN(A46)&gt;2,A47,SUM(E46:I46)=0,0,F46,$F$7*F46*E46,G46,$G$7*G46*E46,AND(H46,A46="Co"),$H$7*H46*E46,AND(H46,A46="Re"),$H$7*H46*E46,H46,$J$7*H46*E46,I46,$I$7*I46*E46)</f>
        <v>0</v>
      </c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21.5" hidden="1" x14ac:dyDescent="0.9">
      <c r="A47" s="51">
        <f>'PLANTILLA V6'!A47</f>
        <v>0</v>
      </c>
      <c r="B47" s="51">
        <f>'PLANTILLA V6'!B47</f>
        <v>0</v>
      </c>
      <c r="C47" s="74">
        <f>'PLANTILLA V6'!C47</f>
        <v>1</v>
      </c>
      <c r="D47" s="75" t="str">
        <f>'PLANTILLA V6'!D47</f>
        <v>pza</v>
      </c>
      <c r="E47" s="74"/>
      <c r="F47" s="75" t="b">
        <v>0</v>
      </c>
      <c r="G47" s="75" t="b">
        <v>0</v>
      </c>
      <c r="H47" s="75" t="b">
        <v>0</v>
      </c>
      <c r="I47" s="75" t="b">
        <v>0</v>
      </c>
      <c r="J47" s="98" cm="1">
        <f t="array" ref="J47">_xlfn.IFS(LEN(A47)&gt;2,A48,SUM(E47:I47)=0,0,F47,$F$7*F47*E47,G47,$G$7*G47*E47,AND(H47,A47="Co"),$H$7*H47*E47,AND(H47,A47="Re"),$H$7*H47*E47,H47,$J$7*H47*E47,I47,$I$7*I47*E47)</f>
        <v>0</v>
      </c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21.5" hidden="1" x14ac:dyDescent="0.9">
      <c r="A48" s="51">
        <f>'PLANTILLA V6'!A48</f>
        <v>0</v>
      </c>
      <c r="B48" s="51">
        <f>'PLANTILLA V6'!B48</f>
        <v>0</v>
      </c>
      <c r="C48" s="74">
        <f>'PLANTILLA V6'!C48</f>
        <v>1</v>
      </c>
      <c r="D48" s="75" t="str">
        <f>'PLANTILLA V6'!D48</f>
        <v>pza</v>
      </c>
      <c r="E48" s="74"/>
      <c r="F48" s="75" t="b">
        <v>0</v>
      </c>
      <c r="G48" s="75" t="b">
        <v>0</v>
      </c>
      <c r="H48" s="75" t="b">
        <v>0</v>
      </c>
      <c r="I48" s="75" t="b">
        <v>0</v>
      </c>
      <c r="J48" s="98" cm="1">
        <f t="array" ref="J48">_xlfn.IFS(LEN(A48)&gt;2,A49,SUM(E48:I48)=0,0,F48,$F$7*F48*E48,G48,$G$7*G48*E48,AND(H48,A48="Co"),$H$7*H48*E48,AND(H48,A48="Re"),$H$7*H48*E48,H48,$J$7*H48*E48,I48,$I$7*I48*E48)</f>
        <v>0</v>
      </c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21.5" hidden="1" x14ac:dyDescent="0.9">
      <c r="A49" s="51">
        <f>'PLANTILLA V6'!A49</f>
        <v>0</v>
      </c>
      <c r="B49" s="51">
        <f>'PLANTILLA V6'!B49</f>
        <v>0</v>
      </c>
      <c r="C49" s="74">
        <f>'PLANTILLA V6'!C49</f>
        <v>1</v>
      </c>
      <c r="D49" s="75" t="str">
        <f>'PLANTILLA V6'!D49</f>
        <v>pza</v>
      </c>
      <c r="E49" s="74"/>
      <c r="F49" s="75" t="b">
        <v>0</v>
      </c>
      <c r="G49" s="75" t="b">
        <v>0</v>
      </c>
      <c r="H49" s="75" t="b">
        <v>0</v>
      </c>
      <c r="I49" s="75" t="b">
        <v>0</v>
      </c>
      <c r="J49" s="98" cm="1">
        <f t="array" ref="J49">_xlfn.IFS(LEN(A49)&gt;2,A50,SUM(E49:I49)=0,0,F49,$F$7*F49*E49,G49,$G$7*G49*E49,AND(H49,A49="Co"),$H$7*H49*E49,AND(H49,A49="Re"),$H$7*H49*E49,H49,$J$7*H49*E49,I49,$I$7*I49*E49)</f>
        <v>0</v>
      </c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21.5" hidden="1" x14ac:dyDescent="0.9">
      <c r="A50" s="51">
        <f>'PLANTILLA V6'!A50</f>
        <v>0</v>
      </c>
      <c r="B50" s="51">
        <f>'PLANTILLA V6'!B50</f>
        <v>0</v>
      </c>
      <c r="C50" s="74">
        <f>'PLANTILLA V6'!C50</f>
        <v>1</v>
      </c>
      <c r="D50" s="75" t="str">
        <f>'PLANTILLA V6'!D50</f>
        <v>pza</v>
      </c>
      <c r="E50" s="74"/>
      <c r="F50" s="75" t="b">
        <v>0</v>
      </c>
      <c r="G50" s="75" t="b">
        <v>0</v>
      </c>
      <c r="H50" s="75" t="b">
        <v>0</v>
      </c>
      <c r="I50" s="75" t="b">
        <v>0</v>
      </c>
      <c r="J50" s="98" cm="1">
        <f t="array" ref="J50">_xlfn.IFS(LEN(A50)&gt;2,A51,SUM(E50:I50)=0,0,F50,$F$7*F50*E50,G50,$G$7*G50*E50,AND(H50,A50="Co"),$H$7*H50*E50,AND(H50,A50="Re"),$H$7*H50*E50,H50,$J$7*H50*E50,I50,$I$7*I50*E50)</f>
        <v>0</v>
      </c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21.5" hidden="1" x14ac:dyDescent="0.9">
      <c r="A51" s="51">
        <f>'PLANTILLA V6'!A51</f>
        <v>0</v>
      </c>
      <c r="B51" s="51">
        <f>'PLANTILLA V6'!B51</f>
        <v>0</v>
      </c>
      <c r="C51" s="74">
        <f>'PLANTILLA V6'!C51</f>
        <v>1</v>
      </c>
      <c r="D51" s="75" t="str">
        <f>'PLANTILLA V6'!D51</f>
        <v>pza</v>
      </c>
      <c r="E51" s="74"/>
      <c r="F51" s="75" t="b">
        <v>0</v>
      </c>
      <c r="G51" s="75" t="b">
        <v>0</v>
      </c>
      <c r="H51" s="75" t="b">
        <v>0</v>
      </c>
      <c r="I51" s="75" t="b">
        <v>0</v>
      </c>
      <c r="J51" s="98" cm="1">
        <f t="array" ref="J51">_xlfn.IFS(LEN(A51)&gt;2,A52,SUM(E51:I51)=0,0,F51,$F$7*F51*E51,G51,$G$7*G51*E51,AND(H51,A51="Co"),$H$7*H51*E51,AND(H51,A51="Re"),$H$7*H51*E51,H51,$J$7*H51*E51,I51,$I$7*I51*E51)</f>
        <v>0</v>
      </c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21.5" hidden="1" x14ac:dyDescent="0.9">
      <c r="A52" s="51">
        <f>'PLANTILLA V6'!A52</f>
        <v>0</v>
      </c>
      <c r="B52" s="51">
        <f>'PLANTILLA V6'!B52</f>
        <v>0</v>
      </c>
      <c r="C52" s="74">
        <f>'PLANTILLA V6'!C52</f>
        <v>1</v>
      </c>
      <c r="D52" s="75" t="str">
        <f>'PLANTILLA V6'!D52</f>
        <v>pza</v>
      </c>
      <c r="E52" s="74"/>
      <c r="F52" s="75" t="b">
        <v>0</v>
      </c>
      <c r="G52" s="75" t="b">
        <v>0</v>
      </c>
      <c r="H52" s="75" t="b">
        <v>0</v>
      </c>
      <c r="I52" s="75" t="b">
        <v>0</v>
      </c>
      <c r="J52" s="98" cm="1">
        <f t="array" ref="J52">_xlfn.IFS(LEN(A52)&gt;2,A53,SUM(E52:I52)=0,0,F52,$F$7*F52*E52,G52,$G$7*G52*E52,AND(H52,A52="Co"),$H$7*H52*E52,AND(H52,A52="Re"),$H$7*H52*E52,H52,$J$7*H52*E52,I52,$I$7*I52*E52)</f>
        <v>0</v>
      </c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21.5" x14ac:dyDescent="0.9">
      <c r="A53" s="105" t="str">
        <f>'PLANTILLA V6'!A53</f>
        <v>Herramientas manuales</v>
      </c>
      <c r="B53" s="103">
        <f>'PLANTILLA V6'!B53</f>
        <v>0</v>
      </c>
      <c r="C53" s="100">
        <f>'PLANTILLA V6'!C53</f>
        <v>0</v>
      </c>
      <c r="D53" s="101">
        <f>'PLANTILLA V6'!D53</f>
        <v>0</v>
      </c>
      <c r="E53" s="100">
        <v>0</v>
      </c>
      <c r="F53" s="101" t="b">
        <v>0</v>
      </c>
      <c r="G53" s="101" t="b">
        <v>0</v>
      </c>
      <c r="H53" s="101" t="b">
        <v>1</v>
      </c>
      <c r="I53" s="101" t="b">
        <v>0</v>
      </c>
      <c r="J53" s="102" t="str" cm="1">
        <f t="array" ref="J53">_xlfn.IFS(LEN(A53)&gt;2,A54,SUM(E53:I53)=0,0,F53,$F$7*F53*E53,G53,$G$7*G53*E53,AND(H53,A53="Co"),$H$7*H53*E53,AND(H53,A53="Re"),$H$7*H53*E53,H53,$J$7*H53*E53,I53,$I$7*I53*E53)</f>
        <v>Hm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21.5" x14ac:dyDescent="0.9">
      <c r="A54" s="103" t="str">
        <f>'PLANTILLA V6'!A54</f>
        <v>Hm</v>
      </c>
      <c r="B54" s="103" t="str">
        <f>'PLANTILLA V6'!B54</f>
        <v>Flexómetro</v>
      </c>
      <c r="C54" s="104">
        <f>'PLANTILLA V6'!C54</f>
        <v>1</v>
      </c>
      <c r="D54" s="95" t="str">
        <f>'PLANTILLA V6'!D54</f>
        <v>pza</v>
      </c>
      <c r="E54" s="104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98" cm="1">
        <f t="array" ref="J54">_xlfn.IFS(LEN(A54)&gt;2,A55,SUM(E54:I54)=0,0,F54,$F$7*F54*E54,G54,$G$7*G54*E54,AND(H54,A54="Co"),$H$7*H54*E54,AND(H54,A54="Re"),$H$7*H54*E54,H54,$J$7*H54*E54,I54,$I$7*I54*E54)</f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21.5" x14ac:dyDescent="0.9">
      <c r="A55" s="51" t="str">
        <f>'PLANTILLA V6'!A55</f>
        <v>Hm</v>
      </c>
      <c r="B55" s="51" t="str">
        <f>'PLANTILLA V6'!B55</f>
        <v>Cúter</v>
      </c>
      <c r="C55" s="22">
        <f>'PLANTILLA V6'!C55</f>
        <v>1</v>
      </c>
      <c r="D55" s="54" t="str">
        <f>'PLANTILLA V6'!D55</f>
        <v>pza</v>
      </c>
      <c r="E55" s="22">
        <v>1</v>
      </c>
      <c r="F55" s="54" t="b">
        <v>0</v>
      </c>
      <c r="G55" s="54" t="b">
        <v>0</v>
      </c>
      <c r="H55" s="54" t="b">
        <v>1</v>
      </c>
      <c r="I55" s="54" t="b">
        <v>0</v>
      </c>
      <c r="J55" s="98" cm="1">
        <f t="array" ref="J55">_xlfn.IFS(LEN(A55)&gt;2,A56,SUM(E55:I55)=0,0,F55,$F$7*F55*E55,G55,$G$7*G55*E55,AND(H55,A55="Co"),$H$7*H55*E55,AND(H55,A55="Re"),$H$7*H55*E55,H55,$J$7*H55*E55,I55,$I$7*I55*E55)</f>
        <v>5</v>
      </c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21.5" x14ac:dyDescent="0.9">
      <c r="A56" s="51" t="str">
        <f>'PLANTILLA V6'!A56</f>
        <v>Hm</v>
      </c>
      <c r="B56" s="51" t="str">
        <f>'PLANTILLA V6'!B56</f>
        <v>Pistola de silicón</v>
      </c>
      <c r="C56" s="22">
        <f>'PLANTILLA V6'!C56</f>
        <v>1</v>
      </c>
      <c r="D56" s="54" t="str">
        <f>'PLANTILLA V6'!D56</f>
        <v>pza</v>
      </c>
      <c r="E56" s="22">
        <v>1</v>
      </c>
      <c r="F56" s="54" t="b">
        <v>0</v>
      </c>
      <c r="G56" s="54" t="b">
        <v>0</v>
      </c>
      <c r="H56" s="54" t="b">
        <v>1</v>
      </c>
      <c r="I56" s="54" t="b">
        <v>0</v>
      </c>
      <c r="J56" s="98" cm="1">
        <f t="array" ref="J56">_xlfn.IFS(LEN(A56)&gt;2,A57,SUM(E56:I56)=0,0,F56,$F$7*F56*E56,G56,$G$7*G56*E56,AND(H56,A56="Co"),$H$7*H56*E56,AND(H56,A56="Re"),$H$7*H56*E56,H56,$J$7*H56*E56,I56,$I$7*I56*E56)</f>
        <v>5</v>
      </c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21.5" x14ac:dyDescent="0.9">
      <c r="A57" s="103" t="str">
        <f>'PLANTILLA V6'!A57</f>
        <v>Hm</v>
      </c>
      <c r="B57" s="103" t="str">
        <f>'PLANTILLA V6'!B57</f>
        <v>Desarmador plano</v>
      </c>
      <c r="C57" s="104">
        <f>'PLANTILLA V6'!C57</f>
        <v>1</v>
      </c>
      <c r="D57" s="95" t="str">
        <f>'PLANTILLA V6'!D57</f>
        <v>pza</v>
      </c>
      <c r="E57" s="104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98" cm="1">
        <f t="array" ref="J57">_xlfn.IFS(LEN(A57)&gt;2,A58,SUM(E57:I57)=0,0,F57,$F$7*F57*E57,G57,$G$7*G57*E57,AND(H57,A57="Co"),$H$7*H57*E57,AND(H57,A57="Re"),$H$7*H57*E57,H57,$J$7*H57*E57,I57,$I$7*I57*E57)</f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21.5" x14ac:dyDescent="0.9">
      <c r="A58" s="103" t="str">
        <f>'PLANTILLA V6'!A58</f>
        <v>Hm</v>
      </c>
      <c r="B58" s="106" t="str">
        <f>'PLANTILLA V6'!B58</f>
        <v>Desarmador de cruz</v>
      </c>
      <c r="C58" s="104">
        <f>'PLANTILLA V6'!C58</f>
        <v>1</v>
      </c>
      <c r="D58" s="95" t="str">
        <f>'PLANTILLA V6'!D58</f>
        <v>pza</v>
      </c>
      <c r="E58" s="104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98" cm="1">
        <f t="array" ref="J58">_xlfn.IFS(LEN(A58)&gt;2,A59,SUM(E58:I58)=0,0,F58,$F$7*F58*E58,G58,$G$7*G58*E58,AND(H58,A58="Co"),$H$7*H58*E58,AND(H58,A58="Re"),$H$7*H58*E58,H58,$J$7*H58*E58,I58,$I$7*I58*E58)</f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1.5" x14ac:dyDescent="0.9">
      <c r="A59" s="103" t="str">
        <f>'PLANTILLA V6'!A59</f>
        <v>Hm</v>
      </c>
      <c r="B59" s="106" t="str">
        <f>'PLANTILLA V6'!B59</f>
        <v>Juego de puntas intercambiables para desarmador</v>
      </c>
      <c r="C59" s="104">
        <f>'PLANTILLA V6'!C59</f>
        <v>1</v>
      </c>
      <c r="D59" s="95" t="str">
        <f>'PLANTILLA V6'!D59</f>
        <v>juego</v>
      </c>
      <c r="E59" s="104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98" cm="1">
        <f t="array" ref="J59">_xlfn.IFS(LEN(A59)&gt;2,A60,SUM(E59:I59)=0,0,F59,$F$7*F59*E59,G59,$G$7*G59*E59,AND(H59,A59="Co"),$H$7*H59*E59,AND(H59,A59="Re"),$H$7*H59*E59,H59,$J$7*H59*E59,I59,$I$7*I59*E59)</f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21.5" x14ac:dyDescent="0.9">
      <c r="A60" s="103" t="str">
        <f>'PLANTILLA V6'!A60</f>
        <v>Hm</v>
      </c>
      <c r="B60" s="103" t="str">
        <f>'PLANTILLA V6'!B60</f>
        <v>Pinzas de punta</v>
      </c>
      <c r="C60" s="104">
        <f>'PLANTILLA V6'!C60</f>
        <v>1</v>
      </c>
      <c r="D60" s="95" t="str">
        <f>'PLANTILLA V6'!D60</f>
        <v>pza</v>
      </c>
      <c r="E60" s="104">
        <v>0</v>
      </c>
      <c r="F60" s="95" t="b">
        <v>0</v>
      </c>
      <c r="G60" s="95" t="b">
        <v>0</v>
      </c>
      <c r="H60" s="95" t="b">
        <v>1</v>
      </c>
      <c r="I60" s="95" t="b">
        <v>0</v>
      </c>
      <c r="J60" s="98" cm="1">
        <f t="array" ref="J60">_xlfn.IFS(LEN(A60)&gt;2,A61,SUM(E60:I60)=0,0,F60,$F$7*F60*E60,G60,$G$7*G60*E60,AND(H60,A60="Co"),$H$7*H60*E60,AND(H60,A60="Re"),$H$7*H60*E60,H60,$J$7*H60*E60,I60,$I$7*I60*E60)</f>
        <v>0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21.5" x14ac:dyDescent="0.9">
      <c r="A61" s="103" t="str">
        <f>'PLANTILLA V6'!A61</f>
        <v>Hm</v>
      </c>
      <c r="B61" s="103" t="str">
        <f>'PLANTILLA V6'!B61</f>
        <v>Pinzas de corte</v>
      </c>
      <c r="C61" s="104">
        <f>'PLANTILLA V6'!C61</f>
        <v>1</v>
      </c>
      <c r="D61" s="95" t="str">
        <f>'PLANTILLA V6'!D61</f>
        <v>pza</v>
      </c>
      <c r="E61" s="104">
        <v>0</v>
      </c>
      <c r="F61" s="95" t="b">
        <v>0</v>
      </c>
      <c r="G61" s="95" t="b">
        <v>0</v>
      </c>
      <c r="H61" s="95" t="b">
        <v>1</v>
      </c>
      <c r="I61" s="95" t="b">
        <v>0</v>
      </c>
      <c r="J61" s="98" cm="1">
        <f t="array" ref="J61">_xlfn.IFS(LEN(A61)&gt;2,A62,SUM(E61:I61)=0,0,F61,$F$7*F61*E61,G61,$G$7*G61*E61,AND(H61,A61="Co"),$H$7*H61*E61,AND(H61,A61="Re"),$H$7*H61*E61,H61,$J$7*H61*E61,I61,$I$7*I61*E61)</f>
        <v>0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21.5" x14ac:dyDescent="0.9">
      <c r="A62" s="103" t="str">
        <f>'PLANTILLA V6'!A62</f>
        <v>Hm</v>
      </c>
      <c r="B62" s="103" t="str">
        <f>'PLANTILLA V6'!B62</f>
        <v>Pinceles (delgado, mediano y grueso)</v>
      </c>
      <c r="C62" s="110">
        <f>'PLANTILLA V6'!C62</f>
        <v>1</v>
      </c>
      <c r="D62" s="103" t="str">
        <f>'PLANTILLA V6'!D62</f>
        <v>juego</v>
      </c>
      <c r="E62" s="104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98" cm="1">
        <f t="array" ref="J62">_xlfn.IFS(LEN(A62)&gt;2,A63,SUM(E62:I62)=0,0,F62,$F$7*F62*E62,G62,$G$7*G62*E62,AND(H62,A62="Co"),$H$7*H62*E62,AND(H62,A62="Re"),$H$7*H62*E62,H62,$J$7*H62*E62,I62,$I$7*I62*E62)</f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21.5" x14ac:dyDescent="0.9">
      <c r="A63" s="99" t="str">
        <f>'PLANTILLA V6'!A63</f>
        <v>Hm</v>
      </c>
      <c r="B63" s="95" t="str">
        <f>'PLANTILLA V6'!B63</f>
        <v>Multímetro</v>
      </c>
      <c r="C63" s="101">
        <f>'PLANTILLA V6'!C63</f>
        <v>1</v>
      </c>
      <c r="D63" s="101" t="str">
        <f>'PLANTILLA V6'!D63</f>
        <v>pza</v>
      </c>
      <c r="E63" s="100"/>
      <c r="F63" s="101"/>
      <c r="G63" s="101"/>
      <c r="H63" s="101"/>
      <c r="I63" s="101"/>
      <c r="J63" s="98" cm="1">
        <f t="array" ref="J63">_xlfn.IFS(LEN(A63)&gt;2,A64,SUM(E63:I63)=0,0,F63,$F$7*F63*E63,G63,$G$7*G63*E63,AND(H63,A63="Co"),$H$7*H63*E63,AND(H63,A63="Re"),$H$7*H63*E63,H63,$J$7*H63*E63,I63,$I$7*I63*E63)</f>
        <v>0</v>
      </c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21.5" hidden="1" x14ac:dyDescent="0.9">
      <c r="A64" s="99" t="str">
        <f>'PLANTILLA V6'!A64</f>
        <v>Hm</v>
      </c>
      <c r="B64" s="95" t="str">
        <f>'PLANTILLA V6'!B64</f>
        <v>Báscula</v>
      </c>
      <c r="C64" s="101">
        <f>'PLANTILLA V6'!C64</f>
        <v>1</v>
      </c>
      <c r="D64" s="101" t="str">
        <f>'PLANTILLA V6'!D64</f>
        <v>pza</v>
      </c>
      <c r="E64" s="100"/>
      <c r="F64" s="101"/>
      <c r="G64" s="101"/>
      <c r="H64" s="101"/>
      <c r="I64" s="101"/>
      <c r="J64" s="98" cm="1">
        <f t="array" ref="J64">_xlfn.IFS(LEN(A64)&gt;2,A65,SUM(E64:I64)=0,0,F64,$F$7*F64*E64,G64,$G$7*G64*E64,AND(H64,A64="Co"),$H$7*H64*E64,AND(H64,A64="Re"),$H$7*H64*E64,H64,$J$7*H64*E64,I64,$I$7*I64*E64)</f>
        <v>0</v>
      </c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21.5" hidden="1" x14ac:dyDescent="0.9">
      <c r="A65" s="99">
        <f>'PLANTILLA V6'!A65</f>
        <v>0</v>
      </c>
      <c r="B65" s="95">
        <f>'PLANTILLA V6'!B65</f>
        <v>0</v>
      </c>
      <c r="C65" s="101">
        <f>'PLANTILLA V6'!C65</f>
        <v>1</v>
      </c>
      <c r="D65" s="101" t="str">
        <f>'PLANTILLA V6'!D65</f>
        <v>pza</v>
      </c>
      <c r="E65" s="100"/>
      <c r="F65" s="101"/>
      <c r="G65" s="101"/>
      <c r="H65" s="101"/>
      <c r="I65" s="101"/>
      <c r="J65" s="98" cm="1">
        <f t="array" ref="J65">_xlfn.IFS(LEN(A65)&gt;2,A66,SUM(E65:I65)=0,0,F65,$F$7*F65*E65,G65,$G$7*G65*E65,AND(H65,A65="Co"),$H$7*H65*E65,AND(H65,A65="Re"),$H$7*H65*E65,H65,$J$7*H65*E65,I65,$I$7*I65*E65)</f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21.5" hidden="1" x14ac:dyDescent="0.9">
      <c r="A66" s="99">
        <f>'PLANTILLA V6'!A66</f>
        <v>0</v>
      </c>
      <c r="B66" s="95">
        <f>'PLANTILLA V6'!B66</f>
        <v>0</v>
      </c>
      <c r="C66" s="101">
        <f>'PLANTILLA V6'!C66</f>
        <v>1</v>
      </c>
      <c r="D66" s="101" t="str">
        <f>'PLANTILLA V6'!D66</f>
        <v>pza</v>
      </c>
      <c r="E66" s="100"/>
      <c r="F66" s="101"/>
      <c r="G66" s="101"/>
      <c r="H66" s="101"/>
      <c r="I66" s="101"/>
      <c r="J66" s="98" cm="1">
        <f t="array" ref="J66">_xlfn.IFS(LEN(A66)&gt;2,A67,SUM(E66:I66)=0,0,F66,$F$7*F66*E66,G66,$G$7*G66*E66,AND(H66,A66="Co"),$H$7*H66*E66,AND(H66,A66="Re"),$H$7*H66*E66,H66,$J$7*H66*E66,I66,$I$7*I66*E66)</f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21.5" hidden="1" x14ac:dyDescent="0.9">
      <c r="A67" s="99">
        <f>'PLANTILLA V6'!A67</f>
        <v>0</v>
      </c>
      <c r="B67" s="95">
        <f>'PLANTILLA V6'!B67</f>
        <v>0</v>
      </c>
      <c r="C67" s="101">
        <f>'PLANTILLA V6'!C67</f>
        <v>1</v>
      </c>
      <c r="D67" s="101" t="str">
        <f>'PLANTILLA V6'!D67</f>
        <v>pza</v>
      </c>
      <c r="E67" s="100"/>
      <c r="F67" s="101"/>
      <c r="G67" s="101"/>
      <c r="H67" s="101"/>
      <c r="I67" s="101"/>
      <c r="J67" s="98" cm="1">
        <f t="array" ref="J67">_xlfn.IFS(LEN(A67)&gt;2,A68,SUM(E67:I67)=0,0,F67,$F$7*F67*E67,G67,$G$7*G67*E67,AND(H67,A67="Co"),$H$7*H67*E67,AND(H67,A67="Re"),$H$7*H67*E67,H67,$J$7*H67*E67,I67,$I$7*I67*E67)</f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21.5" hidden="1" x14ac:dyDescent="0.9">
      <c r="A68" s="99">
        <f>'PLANTILLA V6'!A68</f>
        <v>0</v>
      </c>
      <c r="B68" s="95">
        <f>'PLANTILLA V6'!B68</f>
        <v>0</v>
      </c>
      <c r="C68" s="101">
        <f>'PLANTILLA V6'!C68</f>
        <v>1</v>
      </c>
      <c r="D68" s="101" t="str">
        <f>'PLANTILLA V6'!D68</f>
        <v>pza</v>
      </c>
      <c r="E68" s="100"/>
      <c r="F68" s="101"/>
      <c r="G68" s="101"/>
      <c r="H68" s="101"/>
      <c r="I68" s="101"/>
      <c r="J68" s="98" cm="1">
        <f t="array" ref="J68">_xlfn.IFS(LEN(A68)&gt;2,A69,SUM(E68:I68)=0,0,F68,$F$7*F68*E68,G68,$G$7*G68*E68,AND(H68,A68="Co"),$H$7*H68*E68,AND(H68,A68="Re"),$H$7*H68*E68,H68,$J$7*H68*E68,I68,$I$7*I68*E68)</f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21.5" hidden="1" x14ac:dyDescent="0.9">
      <c r="A69" s="99">
        <f>'PLANTILLA V6'!A69</f>
        <v>0</v>
      </c>
      <c r="B69" s="95">
        <f>'PLANTILLA V6'!B69</f>
        <v>0</v>
      </c>
      <c r="C69" s="101">
        <f>'PLANTILLA V6'!C69</f>
        <v>1</v>
      </c>
      <c r="D69" s="101" t="str">
        <f>'PLANTILLA V6'!D69</f>
        <v>pza</v>
      </c>
      <c r="E69" s="100"/>
      <c r="F69" s="101"/>
      <c r="G69" s="101"/>
      <c r="H69" s="101"/>
      <c r="I69" s="101"/>
      <c r="J69" s="98" cm="1">
        <f t="array" ref="J69">_xlfn.IFS(LEN(A69)&gt;2,A70,SUM(E69:I69)=0,0,F69,$F$7*F69*E69,G69,$G$7*G69*E69,AND(H69,A69="Co"),$H$7*H69*E69,AND(H69,A69="Re"),$H$7*H69*E69,H69,$J$7*H69*E69,I69,$I$7*I69*E69)</f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21.5" hidden="1" x14ac:dyDescent="0.9">
      <c r="A70" s="99">
        <f>'PLANTILLA V6'!A70</f>
        <v>0</v>
      </c>
      <c r="B70" s="95">
        <f>'PLANTILLA V6'!B70</f>
        <v>0</v>
      </c>
      <c r="C70" s="101">
        <f>'PLANTILLA V6'!C70</f>
        <v>1</v>
      </c>
      <c r="D70" s="101" t="str">
        <f>'PLANTILLA V6'!D70</f>
        <v>pza</v>
      </c>
      <c r="E70" s="100"/>
      <c r="F70" s="101"/>
      <c r="G70" s="101"/>
      <c r="H70" s="101"/>
      <c r="I70" s="101"/>
      <c r="J70" s="98" cm="1">
        <f t="array" ref="J70">_xlfn.IFS(LEN(A70)&gt;2,A71,SUM(E70:I70)=0,0,F70,$F$7*F70*E70,G70,$G$7*G70*E70,AND(H70,A70="Co"),$H$7*H70*E70,AND(H70,A70="Re"),$H$7*H70*E70,H70,$J$7*H70*E70,I70,$I$7*I70*E70)</f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21.5" hidden="1" x14ac:dyDescent="0.9">
      <c r="A71" s="99">
        <f>'PLANTILLA V6'!A71</f>
        <v>0</v>
      </c>
      <c r="B71" s="95">
        <f>'PLANTILLA V6'!B71</f>
        <v>0</v>
      </c>
      <c r="C71" s="101">
        <f>'PLANTILLA V6'!C71</f>
        <v>1</v>
      </c>
      <c r="D71" s="101" t="str">
        <f>'PLANTILLA V6'!D71</f>
        <v>pza</v>
      </c>
      <c r="E71" s="100"/>
      <c r="F71" s="101"/>
      <c r="G71" s="101"/>
      <c r="H71" s="101"/>
      <c r="I71" s="101"/>
      <c r="J71" s="98" cm="1">
        <f t="array" ref="J71">_xlfn.IFS(LEN(A71)&gt;2,A72,SUM(E71:I71)=0,0,F71,$F$7*F71*E71,G71,$G$7*G71*E71,AND(H71,A71="Co"),$H$7*H71*E71,AND(H71,A71="Re"),$H$7*H71*E71,H71,$J$7*H71*E71,I71,$I$7*I71*E71)</f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21.5" hidden="1" x14ac:dyDescent="0.9">
      <c r="A72" s="99">
        <f>'PLANTILLA V6'!A72</f>
        <v>0</v>
      </c>
      <c r="B72" s="95">
        <f>'PLANTILLA V6'!B72</f>
        <v>0</v>
      </c>
      <c r="C72" s="101">
        <f>'PLANTILLA V6'!C72</f>
        <v>1</v>
      </c>
      <c r="D72" s="101" t="str">
        <f>'PLANTILLA V6'!D72</f>
        <v>pza</v>
      </c>
      <c r="E72" s="100"/>
      <c r="F72" s="101"/>
      <c r="G72" s="101"/>
      <c r="H72" s="101"/>
      <c r="I72" s="101"/>
      <c r="J72" s="98" cm="1">
        <f t="array" ref="J72">_xlfn.IFS(LEN(A72)&gt;2,A73,SUM(E72:I72)=0,0,F72,$F$7*F72*E72,G72,$G$7*G72*E72,AND(H72,A72="Co"),$H$7*H72*E72,AND(H72,A72="Re"),$H$7*H72*E72,H72,$J$7*H72*E72,I72,$I$7*I72*E72)</f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21.5" hidden="1" x14ac:dyDescent="0.9">
      <c r="A73" s="99">
        <f>'PLANTILLA V6'!A73</f>
        <v>0</v>
      </c>
      <c r="B73" s="95">
        <f>'PLANTILLA V6'!B73</f>
        <v>0</v>
      </c>
      <c r="C73" s="101">
        <f>'PLANTILLA V6'!C73</f>
        <v>1</v>
      </c>
      <c r="D73" s="101" t="str">
        <f>'PLANTILLA V6'!D73</f>
        <v>pza</v>
      </c>
      <c r="E73" s="100"/>
      <c r="F73" s="101"/>
      <c r="G73" s="101"/>
      <c r="H73" s="101"/>
      <c r="I73" s="101"/>
      <c r="J73" s="98" cm="1">
        <f t="array" ref="J73">_xlfn.IFS(LEN(A73)&gt;2,A74,SUM(E73:I73)=0,0,F73,$F$7*F73*E73,G73,$G$7*G73*E73,AND(H73,A73="Co"),$H$7*H73*E73,AND(H73,A73="Re"),$H$7*H73*E73,H73,$J$7*H73*E73,I73,$I$7*I73*E73)</f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21.5" hidden="1" x14ac:dyDescent="0.9">
      <c r="A74" s="99">
        <f>'PLANTILLA V6'!A74</f>
        <v>0</v>
      </c>
      <c r="B74" s="95">
        <f>'PLANTILLA V6'!B74</f>
        <v>0</v>
      </c>
      <c r="C74" s="101">
        <f>'PLANTILLA V6'!C74</f>
        <v>1</v>
      </c>
      <c r="D74" s="101" t="str">
        <f>'PLANTILLA V6'!D74</f>
        <v>pza</v>
      </c>
      <c r="E74" s="100"/>
      <c r="F74" s="101"/>
      <c r="G74" s="101"/>
      <c r="H74" s="101"/>
      <c r="I74" s="101"/>
      <c r="J74" s="98" cm="1">
        <f t="array" ref="J74">_xlfn.IFS(LEN(A74)&gt;2,A75,SUM(E74:I74)=0,0,F74,$F$7*F74*E74,G74,$G$7*G74*E74,AND(H74,A74="Co"),$H$7*H74*E74,AND(H74,A74="Re"),$H$7*H74*E74,H74,$J$7*H74*E74,I74,$I$7*I74*E74)</f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21.5" hidden="1" x14ac:dyDescent="0.9">
      <c r="A75" s="99">
        <f>'PLANTILLA V6'!A75</f>
        <v>0</v>
      </c>
      <c r="B75" s="95">
        <f>'PLANTILLA V6'!B75</f>
        <v>0</v>
      </c>
      <c r="C75" s="101">
        <f>'PLANTILLA V6'!C75</f>
        <v>1</v>
      </c>
      <c r="D75" s="101" t="str">
        <f>'PLANTILLA V6'!D75</f>
        <v>pza</v>
      </c>
      <c r="E75" s="100"/>
      <c r="F75" s="101"/>
      <c r="G75" s="101"/>
      <c r="H75" s="101"/>
      <c r="I75" s="101"/>
      <c r="J75" s="98" cm="1">
        <f t="array" ref="J75">_xlfn.IFS(LEN(A75)&gt;2,A76,SUM(E75:I75)=0,0,F75,$F$7*F75*E75,G75,$G$7*G75*E75,AND(H75,A75="Co"),$H$7*H75*E75,AND(H75,A75="Re"),$H$7*H75*E75,H75,$J$7*H75*E75,I75,$I$7*I75*E75)</f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21.5" hidden="1" x14ac:dyDescent="0.9">
      <c r="A76" s="99">
        <f>'PLANTILLA V6'!A76</f>
        <v>0</v>
      </c>
      <c r="B76" s="95">
        <f>'PLANTILLA V6'!B76</f>
        <v>0</v>
      </c>
      <c r="C76" s="101">
        <f>'PLANTILLA V6'!C76</f>
        <v>1</v>
      </c>
      <c r="D76" s="101" t="str">
        <f>'PLANTILLA V6'!D76</f>
        <v>pza</v>
      </c>
      <c r="E76" s="100"/>
      <c r="F76" s="101"/>
      <c r="G76" s="101"/>
      <c r="H76" s="101"/>
      <c r="I76" s="101"/>
      <c r="J76" s="98" cm="1">
        <f t="array" ref="J76">_xlfn.IFS(LEN(A76)&gt;2,A77,SUM(E76:I76)=0,0,F76,$F$7*F76*E76,G76,$G$7*G76*E76,AND(H76,A76="Co"),$H$7*H76*E76,AND(H76,A76="Re"),$H$7*H76*E76,H76,$J$7*H76*E76,I76,$I$7*I76*E76)</f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21.5" x14ac:dyDescent="0.9">
      <c r="A77" s="99" t="str">
        <f>'PLANTILLA V6'!A77</f>
        <v>Electricidad y Electrónica</v>
      </c>
      <c r="B77" s="95">
        <f>'PLANTILLA V6'!B77</f>
        <v>0</v>
      </c>
      <c r="C77" s="101">
        <f>'PLANTILLA V6'!C77</f>
        <v>0</v>
      </c>
      <c r="D77" s="101">
        <f>'PLANTILLA V6'!D77</f>
        <v>0</v>
      </c>
      <c r="E77" s="100">
        <v>0</v>
      </c>
      <c r="F77" s="101"/>
      <c r="G77" s="101"/>
      <c r="H77" s="101"/>
      <c r="I77" s="101"/>
      <c r="J77" s="102" t="str" cm="1">
        <f t="array" ref="J77">_xlfn.IFS(LEN(A77)&gt;2,A78,SUM(E77:I77)=0,0,F77,$F$7*F77*E77,G77,$G$7*G77*E77,AND(H77,A77="Co"),$H$7*H77*E77,AND(H77,A77="Re"),$H$7*H77*E77,H77,$J$7*H77*E77,I77,$I$7*I77*E77)</f>
        <v>EE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21.5" x14ac:dyDescent="0.9">
      <c r="A78" s="51" t="str">
        <f>'PLANTILLA V6'!A78</f>
        <v>EE</v>
      </c>
      <c r="B78" s="51" t="str">
        <f>'PLANTILLA V6'!B78</f>
        <v>Juego de 10 cables tipo caiman- caiman</v>
      </c>
      <c r="C78" s="22">
        <f>'PLANTILLA V6'!C78</f>
        <v>1</v>
      </c>
      <c r="D78" s="54" t="str">
        <f>'PLANTILLA V6'!D78</f>
        <v>juego</v>
      </c>
      <c r="E78" s="22">
        <v>1</v>
      </c>
      <c r="F78" s="54" t="b">
        <v>0</v>
      </c>
      <c r="G78" s="54" t="b">
        <v>0</v>
      </c>
      <c r="H78" s="54" t="b">
        <v>1</v>
      </c>
      <c r="I78" s="54" t="b">
        <v>0</v>
      </c>
      <c r="J78" s="98" cm="1">
        <f t="array" ref="J78">_xlfn.IFS(LEN(A78)&gt;2,A79,SUM(E78:I78)=0,0,F78,$F$7*F78*E78,G78,$G$7*G78*E78,AND(H78,A78="Co"),$H$7*H78*E78,AND(H78,A78="Re"),$H$7*H78*E78,H78,$J$7*H78*E78,I78,$I$7*I78*E78)</f>
        <v>5</v>
      </c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21.5" x14ac:dyDescent="0.9">
      <c r="A79" s="103" t="str">
        <f>'PLANTILLA V6'!A79</f>
        <v>EE</v>
      </c>
      <c r="B79" s="103" t="str">
        <f>'PLANTILLA V6'!B79</f>
        <v>Juegos de jumpers macho - hembra</v>
      </c>
      <c r="C79" s="104">
        <f>'PLANTILLA V6'!C79</f>
        <v>1</v>
      </c>
      <c r="D79" s="95" t="str">
        <f>'PLANTILLA V6'!D79</f>
        <v>juego</v>
      </c>
      <c r="E79" s="104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98" cm="1">
        <f t="array" ref="J79">_xlfn.IFS(LEN(A79)&gt;2,A80,SUM(E79:I79)=0,0,F79,$F$7*F79*E79,G79,$G$7*G79*E79,AND(H79,A79="Co"),$H$7*H79*E79,AND(H79,A79="Re"),$H$7*H79*E79,H79,$J$7*H79*E79,I79,$I$7*I79*E79)</f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21.5" x14ac:dyDescent="0.9">
      <c r="A80" s="51" t="str">
        <f>'PLANTILLA V6'!A80</f>
        <v>EE</v>
      </c>
      <c r="B80" s="51" t="str">
        <f>'PLANTILLA V6'!B80</f>
        <v xml:space="preserve">Juegos de jumpers macho - macho </v>
      </c>
      <c r="C80" s="22">
        <f>'PLANTILLA V6'!C80</f>
        <v>1</v>
      </c>
      <c r="D80" s="54" t="str">
        <f>'PLANTILLA V6'!D80</f>
        <v>juego</v>
      </c>
      <c r="E80" s="22">
        <v>1</v>
      </c>
      <c r="F80" s="54" t="b">
        <v>0</v>
      </c>
      <c r="G80" s="54" t="b">
        <v>0</v>
      </c>
      <c r="H80" s="54" t="b">
        <v>1</v>
      </c>
      <c r="I80" s="54" t="b">
        <v>0</v>
      </c>
      <c r="J80" s="98" cm="1">
        <f t="array" ref="J80">_xlfn.IFS(LEN(A80)&gt;2,A81,SUM(E80:I80)=0,0,F80,$F$7*F80*E80,G80,$G$7*G80*E80,AND(H80,A80="Co"),$H$7*H80*E80,AND(H80,A80="Re"),$H$7*H80*E80,H80,$J$7*H80*E80,I80,$I$7*I80*E80)</f>
        <v>5</v>
      </c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21.5" x14ac:dyDescent="0.9">
      <c r="A81" s="103" t="str">
        <f>'PLANTILLA V6'!A81</f>
        <v>EE</v>
      </c>
      <c r="B81" s="103" t="str">
        <f>'PLANTILLA V6'!B81</f>
        <v>Juegos de jumpers hembra - hembra</v>
      </c>
      <c r="C81" s="104">
        <f>'PLANTILLA V6'!C81</f>
        <v>1</v>
      </c>
      <c r="D81" s="95" t="str">
        <f>'PLANTILLA V6'!D81</f>
        <v>juego</v>
      </c>
      <c r="E81" s="104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98" cm="1">
        <f t="array" ref="J81">_xlfn.IFS(LEN(A81)&gt;2,A82,SUM(E81:I81)=0,0,F81,$F$7*F81*E81,G81,$G$7*G81*E81,AND(H81,A81="Co"),$H$7*H81*E81,AND(H81,A81="Re"),$H$7*H81*E81,H81,$J$7*H81*E81,I81,$I$7*I81*E81)</f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21.5" x14ac:dyDescent="0.9">
      <c r="A82" s="103" t="str">
        <f>'PLANTILLA V6'!A82</f>
        <v>EE</v>
      </c>
      <c r="B82" s="103" t="str">
        <f>'PLANTILLA V6'!B82</f>
        <v>Motor DC de 3V con cables integrados</v>
      </c>
      <c r="C82" s="104">
        <f>'PLANTILLA V6'!C82</f>
        <v>1</v>
      </c>
      <c r="D82" s="95" t="str">
        <f>'PLANTILLA V6'!D82</f>
        <v>pza</v>
      </c>
      <c r="E82" s="104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98" cm="1">
        <f t="array" ref="J82">_xlfn.IFS(LEN(A82)&gt;2,A83,SUM(E82:I82)=0,0,F82,$F$7*F82*E82,G82,$G$7*G82*E82,AND(H82,A82="Co"),$H$7*H82*E82,AND(H82,A82="Re"),$H$7*H82*E82,H82,$J$7*H82*E82,I82,$I$7*I82*E82)</f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21.5" x14ac:dyDescent="0.9">
      <c r="A83" s="103" t="str">
        <f>'PLANTILLA V6'!A83</f>
        <v>EE</v>
      </c>
      <c r="B83" s="103" t="str">
        <f>'PLANTILLA V6'!B83</f>
        <v>Motor DC de 6V con cables integrados</v>
      </c>
      <c r="C83" s="104">
        <f>'PLANTILLA V6'!C83</f>
        <v>1</v>
      </c>
      <c r="D83" s="95" t="str">
        <f>'PLANTILLA V6'!D83</f>
        <v>pza</v>
      </c>
      <c r="E83" s="104">
        <v>0</v>
      </c>
      <c r="F83" s="95" t="b">
        <v>0</v>
      </c>
      <c r="G83" s="95" t="b">
        <v>0</v>
      </c>
      <c r="H83" s="95" t="b">
        <v>1</v>
      </c>
      <c r="I83" s="95" t="b">
        <v>0</v>
      </c>
      <c r="J83" s="98" cm="1">
        <f t="array" ref="J83">_xlfn.IFS(LEN(A83)&gt;2,A84,SUM(E83:I83)=0,0,F83,$F$7*F83*E83,G83,$G$7*G83*E83,AND(H83,A83="Co"),$H$7*H83*E83,AND(H83,A83="Re"),$H$7*H83*E83,H83,$J$7*H83*E83,I83,$I$7*I83*E83)</f>
        <v>0</v>
      </c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21.5" x14ac:dyDescent="0.9">
      <c r="A84" s="103" t="str">
        <f>'PLANTILLA V6'!A84</f>
        <v>EE</v>
      </c>
      <c r="B84" s="103" t="str">
        <f>'PLANTILLA V6'!B84</f>
        <v>Protoboard de 830 puntos</v>
      </c>
      <c r="C84" s="104">
        <f>'PLANTILLA V6'!C84</f>
        <v>1</v>
      </c>
      <c r="D84" s="95" t="str">
        <f>'PLANTILLA V6'!D84</f>
        <v>pza</v>
      </c>
      <c r="E84" s="104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98" cm="1">
        <f t="array" ref="J84">_xlfn.IFS(LEN(A84)&gt;2,A85,SUM(E84:I84)=0,0,F84,$F$7*F84*E84,G84,$G$7*G84*E84,AND(H84,A84="Co"),$H$7*H84*E84,AND(H84,A84="Re"),$H$7*H84*E84,H84,$J$7*H84*E84,I84,$I$7*I84*E84)</f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21.5" x14ac:dyDescent="0.9">
      <c r="A85" s="103" t="str">
        <f>'PLANTILLA V6'!A85</f>
        <v>EE</v>
      </c>
      <c r="B85" s="103" t="str">
        <f>'PLANTILLA V6'!B85</f>
        <v>Led de color blanco</v>
      </c>
      <c r="C85" s="104">
        <f>'PLANTILLA V6'!C85</f>
        <v>1</v>
      </c>
      <c r="D85" s="95" t="str">
        <f>'PLANTILLA V6'!D85</f>
        <v>pza</v>
      </c>
      <c r="E85" s="104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98" cm="1">
        <f t="array" ref="J85">_xlfn.IFS(LEN(A85)&gt;2,A86,SUM(E85:I85)=0,0,F85,$F$7*F85*E85,G85,$G$7*G85*E85,AND(H85,A85="Co"),$H$7*H85*E85,AND(H85,A85="Re"),$H$7*H85*E85,H85,$J$7*H85*E85,I85,$I$7*I85*E85)</f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21.5" x14ac:dyDescent="0.9">
      <c r="A86" s="51" t="str">
        <f>'PLANTILLA V6'!A86</f>
        <v>EE</v>
      </c>
      <c r="B86" s="36" t="str">
        <f>'PLANTILLA V6'!B86</f>
        <v>Led de color verde</v>
      </c>
      <c r="C86" s="22">
        <f>'PLANTILLA V6'!C86</f>
        <v>1</v>
      </c>
      <c r="D86" s="54" t="str">
        <f>'PLANTILLA V6'!D86</f>
        <v>pza</v>
      </c>
      <c r="E86" s="22">
        <v>1</v>
      </c>
      <c r="F86" s="54" t="b">
        <v>0</v>
      </c>
      <c r="G86" s="54" t="b">
        <v>0</v>
      </c>
      <c r="H86" s="54" t="b">
        <v>1</v>
      </c>
      <c r="I86" s="54" t="b">
        <v>0</v>
      </c>
      <c r="J86" s="98" cm="1">
        <f t="array" ref="J86">_xlfn.IFS(LEN(A86)&gt;2,A87,SUM(E86:I86)=0,0,F86,$F$7*F86*E86,G86,$G$7*G86*E86,AND(H86,A86="Co"),$H$7*H86*E86,AND(H86,A86="Re"),$H$7*H86*E86,H86,$J$7*H86*E86,I86,$I$7*I86*E86)</f>
        <v>5</v>
      </c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21.5" x14ac:dyDescent="0.9">
      <c r="A87" s="51" t="str">
        <f>'PLANTILLA V6'!A87</f>
        <v>EE</v>
      </c>
      <c r="B87" s="36" t="str">
        <f>'PLANTILLA V6'!B87</f>
        <v>Led de color amarillo (ámbar)</v>
      </c>
      <c r="C87" s="22">
        <f>'PLANTILLA V6'!C87</f>
        <v>1</v>
      </c>
      <c r="D87" s="54" t="str">
        <f>'PLANTILLA V6'!D87</f>
        <v>pza</v>
      </c>
      <c r="E87" s="22">
        <v>1</v>
      </c>
      <c r="F87" s="54" t="b">
        <v>0</v>
      </c>
      <c r="G87" s="54" t="b">
        <v>0</v>
      </c>
      <c r="H87" s="54" t="b">
        <v>1</v>
      </c>
      <c r="I87" s="54" t="b">
        <v>0</v>
      </c>
      <c r="J87" s="98" cm="1">
        <f t="array" ref="J87">_xlfn.IFS(LEN(A87)&gt;2,A88,SUM(E87:I87)=0,0,F87,$F$7*F87*E87,G87,$G$7*G87*E87,AND(H87,A87="Co"),$H$7*H87*E87,AND(H87,A87="Re"),$H$7*H87*E87,H87,$J$7*H87*E87,I87,$I$7*I87*E87)</f>
        <v>5</v>
      </c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21.5" x14ac:dyDescent="0.9">
      <c r="A88" s="51" t="str">
        <f>'PLANTILLA V6'!A88</f>
        <v>EE</v>
      </c>
      <c r="B88" s="51" t="str">
        <f>'PLANTILLA V6'!B88</f>
        <v>Led de color rojo</v>
      </c>
      <c r="C88" s="22">
        <f>'PLANTILLA V6'!C88</f>
        <v>1</v>
      </c>
      <c r="D88" s="54" t="str">
        <f>'PLANTILLA V6'!D88</f>
        <v>pza</v>
      </c>
      <c r="E88" s="22">
        <v>1</v>
      </c>
      <c r="F88" s="54" t="b">
        <v>0</v>
      </c>
      <c r="G88" s="54" t="b">
        <v>0</v>
      </c>
      <c r="H88" s="54" t="b">
        <v>1</v>
      </c>
      <c r="I88" s="54" t="b">
        <v>0</v>
      </c>
      <c r="J88" s="98" cm="1">
        <f t="array" ref="J88">_xlfn.IFS(LEN(A88)&gt;2,A89,SUM(E88:I88)=0,0,F88,$F$7*F88*E88,G88,$G$7*G88*E88,AND(H88,A88="Co"),$H$7*H88*E88,AND(H88,A88="Re"),$H$7*H88*E88,H88,$J$7*H88*E88,I88,$I$7*I88*E88)</f>
        <v>5</v>
      </c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21.5" x14ac:dyDescent="0.9">
      <c r="A89" s="51" t="str">
        <f>'PLANTILLA V6'!A89</f>
        <v>EE</v>
      </c>
      <c r="B89" s="51" t="str">
        <f>'PLANTILLA V6'!B89</f>
        <v xml:space="preserve">Resistencia de 330 ohms </v>
      </c>
      <c r="C89" s="22">
        <f>'PLANTILLA V6'!C89</f>
        <v>1</v>
      </c>
      <c r="D89" s="54" t="str">
        <f>'PLANTILLA V6'!D89</f>
        <v>pza</v>
      </c>
      <c r="E89" s="22">
        <v>2</v>
      </c>
      <c r="F89" s="54" t="b">
        <v>0</v>
      </c>
      <c r="G89" s="54" t="b">
        <v>0</v>
      </c>
      <c r="H89" s="54" t="b">
        <v>1</v>
      </c>
      <c r="I89" s="54" t="b">
        <v>0</v>
      </c>
      <c r="J89" s="98" cm="1">
        <f t="array" ref="J89">_xlfn.IFS(LEN(A89)&gt;2,A90,SUM(E89:I89)=0,0,F89,$F$7*F89*E89,G89,$G$7*G89*E89,AND(H89,A89="Co"),$H$7*H89*E89,AND(H89,A89="Re"),$H$7*H89*E89,H89,$J$7*H89*E89,I89,$I$7*I89*E89)</f>
        <v>10</v>
      </c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21.5" x14ac:dyDescent="0.9">
      <c r="A90" s="103" t="str">
        <f>'PLANTILLA V6'!A90</f>
        <v>EE</v>
      </c>
      <c r="B90" s="103" t="str">
        <f>'PLANTILLA V6'!B90</f>
        <v>Resistencia de 1K ohms</v>
      </c>
      <c r="C90" s="104">
        <f>'PLANTILLA V6'!C90</f>
        <v>1</v>
      </c>
      <c r="D90" s="95" t="str">
        <f>'PLANTILLA V6'!D90</f>
        <v>pza</v>
      </c>
      <c r="E90" s="104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98" cm="1">
        <f t="array" ref="J90">_xlfn.IFS(LEN(A90)&gt;2,A91,SUM(E90:I90)=0,0,F90,$F$7*F90*E90,G90,$G$7*G90*E90,AND(H90,A90="Co"),$H$7*H90*E90,AND(H90,A90="Re"),$H$7*H90*E90,H90,$J$7*H90*E90,I90,$I$7*I90*E90)</f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21.5" x14ac:dyDescent="0.9">
      <c r="A91" s="103" t="str">
        <f>'PLANTILLA V6'!A91</f>
        <v>EE</v>
      </c>
      <c r="B91" s="103" t="str">
        <f>'PLANTILLA V6'!B91</f>
        <v xml:space="preserve">Cinta de aislar color negro </v>
      </c>
      <c r="C91" s="104">
        <f>'PLANTILLA V6'!C91</f>
        <v>1</v>
      </c>
      <c r="D91" s="95" t="str">
        <f>'PLANTILLA V6'!D91</f>
        <v>rollo</v>
      </c>
      <c r="E91" s="104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98" cm="1">
        <f t="array" ref="J91">_xlfn.IFS(LEN(A91)&gt;2,A92,SUM(E91:I91)=0,0,F91,$F$7*F91*E91,G91,$G$7*G91*E91,AND(H91,A91="Co"),$H$7*H91*E91,AND(H91,A91="Re"),$H$7*H91*E91,H91,$J$7*H91*E91,I91,$I$7*I91*E91)</f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21.5" x14ac:dyDescent="0.9">
      <c r="A92" s="103" t="str">
        <f>'PLANTILLA V6'!A92</f>
        <v>EE</v>
      </c>
      <c r="B92" s="103" t="str">
        <f>'PLANTILLA V6'!B92</f>
        <v xml:space="preserve">Cinta de aislar color rojo </v>
      </c>
      <c r="C92" s="104">
        <f>'PLANTILLA V6'!C92</f>
        <v>1</v>
      </c>
      <c r="D92" s="95" t="str">
        <f>'PLANTILLA V6'!D92</f>
        <v>rollo</v>
      </c>
      <c r="E92" s="104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98" cm="1">
        <f t="array" ref="J92">_xlfn.IFS(LEN(A92)&gt;2,A93,SUM(E92:I92)=0,0,F92,$F$7*F92*E92,G92,$G$7*G92*E92,AND(H92,A92="Co"),$H$7*H92*E92,AND(H92,A92="Re"),$H$7*H92*E92,H92,$J$7*H92*E92,I92,$I$7*I92*E92)</f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21.5" x14ac:dyDescent="0.9">
      <c r="A93" s="51" t="str">
        <f>'PLANTILLA V6'!A93</f>
        <v>EE</v>
      </c>
      <c r="B93" s="51" t="str">
        <f>'PLANTILLA V6'!B93</f>
        <v>Push button</v>
      </c>
      <c r="C93" s="22">
        <f>'PLANTILLA V6'!C93</f>
        <v>1</v>
      </c>
      <c r="D93" s="54" t="str">
        <f>'PLANTILLA V6'!D93</f>
        <v>pza</v>
      </c>
      <c r="E93" s="22">
        <v>2</v>
      </c>
      <c r="F93" s="54" t="b">
        <v>0</v>
      </c>
      <c r="G93" s="54" t="b">
        <v>0</v>
      </c>
      <c r="H93" s="54" t="b">
        <v>1</v>
      </c>
      <c r="I93" s="54" t="b">
        <v>0</v>
      </c>
      <c r="J93" s="98" cm="1">
        <f t="array" ref="J93">_xlfn.IFS(LEN(A93)&gt;2,A94,SUM(E93:I93)=0,0,F93,$F$7*F93*E93,G93,$G$7*G93*E93,AND(H93,A93="Co"),$H$7*H93*E93,AND(H93,A93="Re"),$H$7*H93*E93,H93,$J$7*H93*E93,I93,$I$7*I93*E93)</f>
        <v>10</v>
      </c>
      <c r="K93" s="75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21.5" x14ac:dyDescent="0.9">
      <c r="A94" s="51" t="str">
        <f>'PLANTILLA V6'!A94</f>
        <v>EE</v>
      </c>
      <c r="B94" s="51" t="str">
        <f>'PLANTILLA V6'!B94</f>
        <v>Cautín</v>
      </c>
      <c r="C94" s="22">
        <f>'PLANTILLA V6'!C94</f>
        <v>1</v>
      </c>
      <c r="D94" s="54" t="str">
        <f>'PLANTILLA V6'!D94</f>
        <v>pza</v>
      </c>
      <c r="E94" s="22">
        <v>1</v>
      </c>
      <c r="F94" s="54" t="b">
        <v>0</v>
      </c>
      <c r="G94" s="54" t="b">
        <v>0</v>
      </c>
      <c r="H94" s="54" t="b">
        <v>0</v>
      </c>
      <c r="I94" s="54" t="b">
        <v>1</v>
      </c>
      <c r="J94" s="98" cm="1">
        <f t="array" ref="J94">_xlfn.IFS(LEN(A94)&gt;2,A95,SUM(E94:I94)=0,0,F94,$F$7*F94*E94,G94,$G$7*G94*E94,AND(H94,A94="Co"),$H$7*H94*E94,AND(H94,A94="Re"),$H$7*H94*E94,H94,$J$7*H94*E94,I94,$I$7*I94*E94)</f>
        <v>1</v>
      </c>
      <c r="K94" s="75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21.5" x14ac:dyDescent="0.9">
      <c r="A95" s="51" t="str">
        <f>'PLANTILLA V6'!A95</f>
        <v>EE</v>
      </c>
      <c r="B95" s="51" t="str">
        <f>'PLANTILLA V6'!B95</f>
        <v>Soldadura eléctronica</v>
      </c>
      <c r="C95" s="22">
        <f>'PLANTILLA V6'!C95</f>
        <v>1</v>
      </c>
      <c r="D95" s="54" t="str">
        <f>'PLANTILLA V6'!D95</f>
        <v>pza</v>
      </c>
      <c r="E95" s="22">
        <v>1</v>
      </c>
      <c r="F95" s="54" t="b">
        <v>0</v>
      </c>
      <c r="G95" s="54" t="b">
        <v>0</v>
      </c>
      <c r="H95" s="54" t="b">
        <v>0</v>
      </c>
      <c r="I95" s="54" t="b">
        <v>1</v>
      </c>
      <c r="J95" s="98" cm="1">
        <f t="array" ref="J95">_xlfn.IFS(LEN(A95)&gt;2,A96,SUM(E95:I95)=0,0,F95,$F$7*F95*E95,G95,$G$7*G95*E95,AND(H95,A95="Co"),$H$7*H95*E95,AND(H95,A95="Re"),$H$7*H95*E95,H95,$J$7*H95*E95,I95,$I$7*I95*E95)</f>
        <v>1</v>
      </c>
      <c r="K95" s="75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21.5" x14ac:dyDescent="0.9">
      <c r="A96" s="51" t="str">
        <f>'PLANTILLA V6'!A96</f>
        <v>EE</v>
      </c>
      <c r="B96" s="51" t="str">
        <f>'PLANTILLA V6'!B96</f>
        <v>Pasta para soldar</v>
      </c>
      <c r="C96" s="22">
        <f>'PLANTILLA V6'!C96</f>
        <v>1</v>
      </c>
      <c r="D96" s="54" t="str">
        <f>'PLANTILLA V6'!D96</f>
        <v>pza</v>
      </c>
      <c r="E96" s="22">
        <v>1</v>
      </c>
      <c r="F96" s="54" t="b">
        <v>0</v>
      </c>
      <c r="G96" s="54" t="b">
        <v>0</v>
      </c>
      <c r="H96" s="54" t="b">
        <v>0</v>
      </c>
      <c r="I96" s="54" t="b">
        <v>1</v>
      </c>
      <c r="J96" s="98" cm="1">
        <f t="array" ref="J96">_xlfn.IFS(LEN(A96)&gt;2,A97,SUM(E96:I96)=0,0,F96,$F$7*F96*E96,G96,$G$7*G96*E96,AND(H96,A96="Co"),$H$7*H96*E96,AND(H96,A96="Re"),$H$7*H96*E96,H96,$J$7*H96*E96,I96,$I$7*I96*E96)</f>
        <v>1</v>
      </c>
      <c r="K96" s="75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21.5" x14ac:dyDescent="0.9">
      <c r="A97" s="103" t="str">
        <f>'PLANTILLA V6'!A97</f>
        <v>EE</v>
      </c>
      <c r="B97" s="103" t="str">
        <f>'PLANTILLA V6'!B97</f>
        <v>Interruptor de carrera</v>
      </c>
      <c r="C97" s="104">
        <f>'PLANTILLA V6'!C97</f>
        <v>1</v>
      </c>
      <c r="D97" s="95" t="str">
        <f>'PLANTILLA V6'!D97</f>
        <v>pza</v>
      </c>
      <c r="E97" s="104"/>
      <c r="F97" s="95" t="b">
        <v>0</v>
      </c>
      <c r="G97" s="95" t="b">
        <v>0</v>
      </c>
      <c r="H97" s="95" t="b">
        <v>0</v>
      </c>
      <c r="I97" s="95" t="b">
        <v>0</v>
      </c>
      <c r="J97" s="98" cm="1">
        <f t="array" ref="J97">_xlfn.IFS(LEN(A97)&gt;2,A98,SUM(E97:I97)=0,0,F97,$F$7*F97*E97,G97,$G$7*G97*E97,AND(H97,A97="Co"),$H$7*H97*E97,AND(H97,A97="Re"),$H$7*H97*E97,H97,$J$7*H97*E97,I97,$I$7*I97*E97)</f>
        <v>0</v>
      </c>
      <c r="K97" s="101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21.5" x14ac:dyDescent="0.9">
      <c r="A98" s="105" t="str">
        <f>'PLANTILLA V6'!A98</f>
        <v>EE</v>
      </c>
      <c r="B98" s="103" t="str">
        <f>'PLANTILLA V6'!B98</f>
        <v>llantitas de plástico para motor DC</v>
      </c>
      <c r="C98" s="104">
        <f>'PLANTILLA V6'!C98</f>
        <v>1</v>
      </c>
      <c r="D98" s="95" t="str">
        <f>'PLANTILLA V6'!D98</f>
        <v>pza</v>
      </c>
      <c r="E98" s="104"/>
      <c r="F98" s="95" t="b">
        <v>0</v>
      </c>
      <c r="G98" s="95" t="b">
        <v>0</v>
      </c>
      <c r="H98" s="95" t="b">
        <v>0</v>
      </c>
      <c r="I98" s="95" t="b">
        <v>0</v>
      </c>
      <c r="J98" s="98" cm="1">
        <f t="array" ref="J98">_xlfn.IFS(LEN(A98)&gt;2,A99,SUM(E98:I98)=0,0,F98,$F$7*F98*E98,G98,$G$7*G98*E98,AND(H98,A98="Co"),$H$7*H98*E98,AND(H98,A98="Re"),$H$7*H98*E98,H98,$J$7*H98*E98,I98,$I$7*I98*E98)</f>
        <v>0</v>
      </c>
      <c r="K98" s="101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21.5" x14ac:dyDescent="0.9">
      <c r="A99" s="105" t="str">
        <f>'PLANTILLA V6'!A99</f>
        <v>EE</v>
      </c>
      <c r="B99" s="103" t="str">
        <f>'PLANTILLA V6'!B99</f>
        <v>Servomotor SG90</v>
      </c>
      <c r="C99" s="104">
        <f>'PLANTILLA V6'!C99</f>
        <v>1</v>
      </c>
      <c r="D99" s="95" t="str">
        <f>'PLANTILLA V6'!D99</f>
        <v>pza</v>
      </c>
      <c r="E99" s="104"/>
      <c r="F99" s="95" t="b">
        <v>0</v>
      </c>
      <c r="G99" s="95" t="b">
        <v>0</v>
      </c>
      <c r="H99" s="95" t="b">
        <v>0</v>
      </c>
      <c r="I99" s="95" t="b">
        <v>0</v>
      </c>
      <c r="J99" s="98" cm="1">
        <f t="array" ref="J99">_xlfn.IFS(LEN(A99)&gt;2,A100,SUM(E99:I99)=0,0,F99,$F$7*F99*E99,G99,$G$7*G99*E99,AND(H99,A99="Co"),$H$7*H99*E99,AND(H99,A99="Re"),$H$7*H99*E99,H99,$J$7*H99*E99,I99,$I$7*I99*E99)</f>
        <v>0</v>
      </c>
      <c r="K99" s="101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21.5" x14ac:dyDescent="0.9">
      <c r="A100" s="105" t="str">
        <f>'PLANTILLA V6'!A100</f>
        <v>EE</v>
      </c>
      <c r="B100" s="103">
        <f>'PLANTILLA V6'!B100</f>
        <v>0</v>
      </c>
      <c r="C100" s="104">
        <f>'PLANTILLA V6'!C100</f>
        <v>1</v>
      </c>
      <c r="D100" s="95" t="str">
        <f>'PLANTILLA V6'!D100</f>
        <v>pza</v>
      </c>
      <c r="E100" s="104"/>
      <c r="F100" s="95" t="b">
        <v>0</v>
      </c>
      <c r="G100" s="95" t="b">
        <v>0</v>
      </c>
      <c r="H100" s="95" t="b">
        <v>0</v>
      </c>
      <c r="I100" s="95" t="b">
        <v>0</v>
      </c>
      <c r="J100" s="98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1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21.5" x14ac:dyDescent="0.9">
      <c r="A101" s="105">
        <f>'PLANTILLA V6'!A101</f>
        <v>0</v>
      </c>
      <c r="B101" s="103">
        <f>'PLANTILLA V6'!B101</f>
        <v>0</v>
      </c>
      <c r="C101" s="104">
        <f>'PLANTILLA V6'!C101</f>
        <v>1</v>
      </c>
      <c r="D101" s="95" t="str">
        <f>'PLANTILLA V6'!D101</f>
        <v>pza</v>
      </c>
      <c r="E101" s="104"/>
      <c r="F101" s="95" t="b">
        <v>0</v>
      </c>
      <c r="G101" s="95" t="b">
        <v>0</v>
      </c>
      <c r="H101" s="95" t="b">
        <v>0</v>
      </c>
      <c r="I101" s="95" t="b">
        <v>0</v>
      </c>
      <c r="J101" s="98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1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21.5" x14ac:dyDescent="0.9">
      <c r="A102" s="105">
        <f>'PLANTILLA V6'!A102</f>
        <v>0</v>
      </c>
      <c r="B102" s="103">
        <f>'PLANTILLA V6'!B102</f>
        <v>0</v>
      </c>
      <c r="C102" s="104">
        <f>'PLANTILLA V6'!C102</f>
        <v>1</v>
      </c>
      <c r="D102" s="95" t="str">
        <f>'PLANTILLA V6'!D102</f>
        <v>pza</v>
      </c>
      <c r="E102" s="104"/>
      <c r="F102" s="95" t="b">
        <v>0</v>
      </c>
      <c r="G102" s="95" t="b">
        <v>0</v>
      </c>
      <c r="H102" s="95" t="b">
        <v>0</v>
      </c>
      <c r="I102" s="95" t="b">
        <v>0</v>
      </c>
      <c r="J102" s="98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1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21.5" x14ac:dyDescent="0.9">
      <c r="A103" s="105">
        <f>'PLANTILLA V6'!A103</f>
        <v>0</v>
      </c>
      <c r="B103" s="103">
        <f>'PLANTILLA V6'!B103</f>
        <v>0</v>
      </c>
      <c r="C103" s="104">
        <f>'PLANTILLA V6'!C103</f>
        <v>1</v>
      </c>
      <c r="D103" s="95" t="str">
        <f>'PLANTILLA V6'!D103</f>
        <v>pza</v>
      </c>
      <c r="E103" s="104"/>
      <c r="F103" s="95" t="b">
        <v>0</v>
      </c>
      <c r="G103" s="95" t="b">
        <v>0</v>
      </c>
      <c r="H103" s="95" t="b">
        <v>0</v>
      </c>
      <c r="I103" s="95" t="b">
        <v>0</v>
      </c>
      <c r="J103" s="98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1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21.5" x14ac:dyDescent="0.9">
      <c r="A104" s="105">
        <f>'PLANTILLA V6'!A104</f>
        <v>0</v>
      </c>
      <c r="B104" s="103">
        <f>'PLANTILLA V6'!B104</f>
        <v>0</v>
      </c>
      <c r="C104" s="104">
        <f>'PLANTILLA V6'!C104</f>
        <v>1</v>
      </c>
      <c r="D104" s="95" t="str">
        <f>'PLANTILLA V6'!D104</f>
        <v>pza</v>
      </c>
      <c r="E104" s="104"/>
      <c r="F104" s="95" t="b">
        <v>0</v>
      </c>
      <c r="G104" s="95" t="b">
        <v>0</v>
      </c>
      <c r="H104" s="95" t="b">
        <v>0</v>
      </c>
      <c r="I104" s="95" t="b">
        <v>0</v>
      </c>
      <c r="J104" s="98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1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21.5" x14ac:dyDescent="0.9">
      <c r="A105" s="105">
        <f>'PLANTILLA V6'!A105</f>
        <v>0</v>
      </c>
      <c r="B105" s="103">
        <f>'PLANTILLA V6'!B105</f>
        <v>0</v>
      </c>
      <c r="C105" s="104">
        <f>'PLANTILLA V6'!C105</f>
        <v>1</v>
      </c>
      <c r="D105" s="95" t="str">
        <f>'PLANTILLA V6'!D105</f>
        <v>pza</v>
      </c>
      <c r="E105" s="104"/>
      <c r="F105" s="95" t="b">
        <v>0</v>
      </c>
      <c r="G105" s="95" t="b">
        <v>0</v>
      </c>
      <c r="H105" s="95" t="b">
        <v>0</v>
      </c>
      <c r="I105" s="95" t="b">
        <v>0</v>
      </c>
      <c r="J105" s="98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1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21.5" x14ac:dyDescent="0.9">
      <c r="A106" s="105">
        <f>'PLANTILLA V6'!A106</f>
        <v>0</v>
      </c>
      <c r="B106" s="103">
        <f>'PLANTILLA V6'!B106</f>
        <v>0</v>
      </c>
      <c r="C106" s="104">
        <f>'PLANTILLA V6'!C106</f>
        <v>1</v>
      </c>
      <c r="D106" s="95" t="str">
        <f>'PLANTILLA V6'!D106</f>
        <v>pza</v>
      </c>
      <c r="E106" s="104"/>
      <c r="F106" s="95" t="b">
        <v>0</v>
      </c>
      <c r="G106" s="95" t="b">
        <v>0</v>
      </c>
      <c r="H106" s="95" t="b">
        <v>0</v>
      </c>
      <c r="I106" s="95" t="b">
        <v>0</v>
      </c>
      <c r="J106" s="98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1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21.5" x14ac:dyDescent="0.9">
      <c r="A107" s="105">
        <f>'PLANTILLA V6'!A107</f>
        <v>0</v>
      </c>
      <c r="B107" s="103">
        <f>'PLANTILLA V6'!B107</f>
        <v>0</v>
      </c>
      <c r="C107" s="104">
        <f>'PLANTILLA V6'!C107</f>
        <v>1</v>
      </c>
      <c r="D107" s="95" t="str">
        <f>'PLANTILLA V6'!D107</f>
        <v>pza</v>
      </c>
      <c r="E107" s="104"/>
      <c r="F107" s="95" t="b">
        <v>0</v>
      </c>
      <c r="G107" s="95" t="b">
        <v>0</v>
      </c>
      <c r="H107" s="95" t="b">
        <v>0</v>
      </c>
      <c r="I107" s="95" t="b">
        <v>0</v>
      </c>
      <c r="J107" s="98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1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21.5" x14ac:dyDescent="0.9">
      <c r="A108" s="105">
        <f>'PLANTILLA V6'!A108</f>
        <v>0</v>
      </c>
      <c r="B108" s="103">
        <f>'PLANTILLA V6'!B108</f>
        <v>0</v>
      </c>
      <c r="C108" s="104">
        <f>'PLANTILLA V6'!C108</f>
        <v>1</v>
      </c>
      <c r="D108" s="95" t="str">
        <f>'PLANTILLA V6'!D108</f>
        <v>pza</v>
      </c>
      <c r="E108" s="104"/>
      <c r="F108" s="95" t="b">
        <v>0</v>
      </c>
      <c r="G108" s="95" t="b">
        <v>0</v>
      </c>
      <c r="H108" s="95" t="b">
        <v>0</v>
      </c>
      <c r="I108" s="95" t="b">
        <v>0</v>
      </c>
      <c r="J108" s="98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1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21.5" x14ac:dyDescent="0.9">
      <c r="A109" s="105" t="str">
        <f>'PLANTILLA V6'!A109</f>
        <v>Baterías</v>
      </c>
      <c r="B109" s="103">
        <f>'PLANTILLA V6'!B109</f>
        <v>0</v>
      </c>
      <c r="C109" s="104">
        <f>'PLANTILLA V6'!C109</f>
        <v>0</v>
      </c>
      <c r="D109" s="95">
        <f>'PLANTILLA V6'!D109</f>
        <v>0</v>
      </c>
      <c r="E109" s="104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102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1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21.5" x14ac:dyDescent="0.9">
      <c r="A110" s="51" t="str">
        <f>'PLANTILLA V6'!A110</f>
        <v>Ba</v>
      </c>
      <c r="B110" s="51" t="str">
        <f>'PLANTILLA V6'!B110</f>
        <v>Batería recargable 1.5V (AA)</v>
      </c>
      <c r="C110" s="22">
        <f>'PLANTILLA V6'!C110</f>
        <v>1</v>
      </c>
      <c r="D110" s="54" t="str">
        <f>'PLANTILLA V6'!D110</f>
        <v>pza</v>
      </c>
      <c r="E110" s="22">
        <v>2</v>
      </c>
      <c r="F110" s="54" t="b">
        <v>0</v>
      </c>
      <c r="G110" s="54" t="b">
        <v>0</v>
      </c>
      <c r="H110" s="54" t="b">
        <v>1</v>
      </c>
      <c r="I110" s="54" t="b">
        <v>0</v>
      </c>
      <c r="J110" s="98" cm="1">
        <f t="array" ref="J110">_xlfn.IFS(LEN(A110)&gt;2,A111,SUM(E110:I110)=0,0,F110,$F$7*F110*E110,G110,$G$7*G110*E110,AND(H110,A110="Co"),$H$7*H110*E110,AND(H110,A110="Re"),$H$7*H110*E110,H110,$J$7*H110*E110,I110,$I$7*I110*E110)</f>
        <v>10</v>
      </c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21.5" x14ac:dyDescent="0.9">
      <c r="A111" s="103" t="str">
        <f>'PLANTILLA V6'!A111</f>
        <v>Ba</v>
      </c>
      <c r="B111" s="103" t="str">
        <f>'PLANTILLA V6'!B111</f>
        <v>Batería recargable 1.5V (AAA)</v>
      </c>
      <c r="C111" s="104">
        <f>'PLANTILLA V6'!C111</f>
        <v>1</v>
      </c>
      <c r="D111" s="95" t="str">
        <f>'PLANTILLA V6'!D111</f>
        <v>pza</v>
      </c>
      <c r="E111" s="104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98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21.5" x14ac:dyDescent="0.9">
      <c r="A112" s="103" t="str">
        <f>'PLANTILLA V6'!A112</f>
        <v>Ba</v>
      </c>
      <c r="B112" s="103" t="str">
        <f>'PLANTILLA V6'!B112</f>
        <v>Batería recargable 9V Volteck</v>
      </c>
      <c r="C112" s="104">
        <f>'PLANTILLA V6'!C112</f>
        <v>1</v>
      </c>
      <c r="D112" s="95" t="str">
        <f>'PLANTILLA V6'!D112</f>
        <v>pza</v>
      </c>
      <c r="E112" s="104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98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21.5" x14ac:dyDescent="0.9">
      <c r="A113" s="103" t="str">
        <f>'PLANTILLA V6'!A113</f>
        <v>Ba</v>
      </c>
      <c r="B113" s="103" t="str">
        <f>'PLANTILLA V6'!B113</f>
        <v>Baterías alcalinas AAA de 1.5 V (no recargable) para microbit</v>
      </c>
      <c r="C113" s="104">
        <f>'PLANTILLA V6'!C113</f>
        <v>1</v>
      </c>
      <c r="D113" s="95" t="str">
        <f>'PLANTILLA V6'!D113</f>
        <v>pza</v>
      </c>
      <c r="E113" s="104">
        <v>0</v>
      </c>
      <c r="F113" s="95" t="b">
        <v>0</v>
      </c>
      <c r="G113" s="95" t="b">
        <v>0</v>
      </c>
      <c r="H113" s="95" t="b">
        <v>1</v>
      </c>
      <c r="I113" s="95" t="b">
        <v>0</v>
      </c>
      <c r="J113" s="98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21.5" x14ac:dyDescent="0.9">
      <c r="A114" s="103" t="str">
        <f>'PLANTILLA V6'!A114</f>
        <v>Ba</v>
      </c>
      <c r="B114" s="103" t="str">
        <f>'PLANTILLA V6'!B114</f>
        <v>Batería de 3V tipo CR2032</v>
      </c>
      <c r="C114" s="104">
        <f>'PLANTILLA V6'!C114</f>
        <v>1</v>
      </c>
      <c r="D114" s="95" t="str">
        <f>'PLANTILLA V6'!D114</f>
        <v>pza</v>
      </c>
      <c r="E114" s="104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98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21.5" x14ac:dyDescent="0.9">
      <c r="A115" s="103" t="str">
        <f>'PLANTILLA V6'!A115</f>
        <v>Ba</v>
      </c>
      <c r="B115" s="103" t="str">
        <f>'PLANTILLA V6'!B115</f>
        <v>Cargador universal de pilas recargable (9V, AA y AAA)</v>
      </c>
      <c r="C115" s="104">
        <f>'PLANTILLA V6'!C115</f>
        <v>1</v>
      </c>
      <c r="D115" s="95" t="str">
        <f>'PLANTILLA V6'!D115</f>
        <v>pza</v>
      </c>
      <c r="E115" s="104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98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21.5" x14ac:dyDescent="0.9">
      <c r="A116" s="51" t="str">
        <f>'PLANTILLA V6'!A116</f>
        <v>Ba</v>
      </c>
      <c r="B116" s="51" t="str">
        <f>'PLANTILLA V6'!B116</f>
        <v xml:space="preserve">Portapilas para 2 pilas en serie "AA" </v>
      </c>
      <c r="C116" s="22">
        <f>'PLANTILLA V6'!C116</f>
        <v>1</v>
      </c>
      <c r="D116" s="54" t="str">
        <f>'PLANTILLA V6'!D116</f>
        <v>pza</v>
      </c>
      <c r="E116" s="22">
        <v>1</v>
      </c>
      <c r="F116" s="54" t="b">
        <v>0</v>
      </c>
      <c r="G116" s="54" t="b">
        <v>0</v>
      </c>
      <c r="H116" s="54" t="b">
        <v>1</v>
      </c>
      <c r="I116" s="54" t="b">
        <v>0</v>
      </c>
      <c r="J116" s="98" cm="1">
        <f t="array" ref="J116">_xlfn.IFS(LEN(A116)&gt;2,A117,SUM(E116:I116)=0,0,F116,$F$7*F116*E116,G116,$G$7*G116*E116,AND(H116,A116="Co"),$H$7*H116*E116,AND(H116,A116="Re"),$H$7*H116*E116,H116,$J$7*H116*E116,I116,$I$7*I116*E116)</f>
        <v>5</v>
      </c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21.5" x14ac:dyDescent="0.9">
      <c r="A117" s="103" t="str">
        <f>'PLANTILLA V6'!A117</f>
        <v>Ba</v>
      </c>
      <c r="B117" s="103" t="str">
        <f>'PLANTILLA V6'!B117</f>
        <v>Broche para pila de 9V</v>
      </c>
      <c r="C117" s="104">
        <f>'PLANTILLA V6'!C117</f>
        <v>1</v>
      </c>
      <c r="D117" s="95" t="str">
        <f>'PLANTILLA V6'!D117</f>
        <v>pza</v>
      </c>
      <c r="E117" s="104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98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21.5" x14ac:dyDescent="0.9">
      <c r="A118" s="103" t="str">
        <f>'PLANTILLA V6'!A118</f>
        <v>Ba</v>
      </c>
      <c r="B118" s="103" t="str">
        <f>'PLANTILLA V6'!B118</f>
        <v>Pila CR2032 tipo moneda</v>
      </c>
      <c r="C118" s="110">
        <f>'PLANTILLA V6'!C118</f>
        <v>1</v>
      </c>
      <c r="D118" s="103" t="str">
        <f>'PLANTILLA V6'!D118</f>
        <v>pza</v>
      </c>
      <c r="E118" s="104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98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21.5" x14ac:dyDescent="0.9">
      <c r="A119" s="20">
        <f>'PLANTILLA V6'!A119</f>
        <v>0</v>
      </c>
      <c r="B119" s="20">
        <f>'PLANTILLA V6'!B119</f>
        <v>0</v>
      </c>
      <c r="C119" s="109">
        <f>'PLANTILLA V6'!C119</f>
        <v>0</v>
      </c>
      <c r="D119" s="109">
        <f>'PLANTILLA V6'!D119</f>
        <v>0</v>
      </c>
      <c r="E119" s="109"/>
      <c r="F119" s="109"/>
      <c r="G119" s="109"/>
      <c r="H119" s="109"/>
      <c r="I119" s="109"/>
      <c r="J119" s="98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hidden="1" x14ac:dyDescent="0.9">
      <c r="A120" s="20">
        <f>'PLANTILLA V6'!A120</f>
        <v>0</v>
      </c>
      <c r="B120" s="20">
        <f>'PLANTILLA V6'!B120</f>
        <v>0</v>
      </c>
      <c r="C120" s="109">
        <f>'PLANTILLA V6'!C120</f>
        <v>0</v>
      </c>
      <c r="D120" s="109">
        <f>'PLANTILLA V6'!D120</f>
        <v>0</v>
      </c>
      <c r="E120" s="109"/>
      <c r="F120" s="109"/>
      <c r="G120" s="109"/>
      <c r="H120" s="109"/>
      <c r="I120" s="109"/>
      <c r="J120" s="98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hidden="1" x14ac:dyDescent="0.9">
      <c r="A121" s="20">
        <f>'PLANTILLA V6'!A121</f>
        <v>0</v>
      </c>
      <c r="B121" s="20">
        <f>'PLANTILLA V6'!B121</f>
        <v>0</v>
      </c>
      <c r="C121" s="109">
        <f>'PLANTILLA V6'!C121</f>
        <v>0</v>
      </c>
      <c r="D121" s="109">
        <f>'PLANTILLA V6'!D121</f>
        <v>0</v>
      </c>
      <c r="E121" s="109"/>
      <c r="F121" s="109"/>
      <c r="G121" s="109"/>
      <c r="H121" s="109"/>
      <c r="I121" s="109"/>
      <c r="J121" s="98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hidden="1" x14ac:dyDescent="0.9">
      <c r="A122" s="20">
        <f>'PLANTILLA V6'!A122</f>
        <v>0</v>
      </c>
      <c r="B122" s="20">
        <f>'PLANTILLA V6'!B122</f>
        <v>0</v>
      </c>
      <c r="C122" s="109">
        <f>'PLANTILLA V6'!C122</f>
        <v>0</v>
      </c>
      <c r="D122" s="109">
        <f>'PLANTILLA V6'!D122</f>
        <v>0</v>
      </c>
      <c r="E122" s="109"/>
      <c r="F122" s="109"/>
      <c r="G122" s="109"/>
      <c r="H122" s="109"/>
      <c r="I122" s="109"/>
      <c r="J122" s="98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hidden="1" x14ac:dyDescent="0.9">
      <c r="A123" s="20">
        <f>'PLANTILLA V6'!A123</f>
        <v>0</v>
      </c>
      <c r="B123" s="20">
        <f>'PLANTILLA V6'!B123</f>
        <v>0</v>
      </c>
      <c r="C123" s="109">
        <f>'PLANTILLA V6'!C123</f>
        <v>0</v>
      </c>
      <c r="D123" s="109">
        <f>'PLANTILLA V6'!D123</f>
        <v>0</v>
      </c>
      <c r="E123" s="109"/>
      <c r="F123" s="109"/>
      <c r="G123" s="109"/>
      <c r="H123" s="109"/>
      <c r="I123" s="109"/>
      <c r="J123" s="98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hidden="1" x14ac:dyDescent="0.9">
      <c r="A124" s="20">
        <f>'PLANTILLA V6'!A124</f>
        <v>0</v>
      </c>
      <c r="B124" s="20">
        <f>'PLANTILLA V6'!B124</f>
        <v>0</v>
      </c>
      <c r="C124" s="109">
        <f>'PLANTILLA V6'!C124</f>
        <v>0</v>
      </c>
      <c r="D124" s="109">
        <f>'PLANTILLA V6'!D124</f>
        <v>0</v>
      </c>
      <c r="E124" s="109"/>
      <c r="F124" s="109"/>
      <c r="G124" s="109"/>
      <c r="H124" s="109"/>
      <c r="I124" s="109"/>
      <c r="J124" s="98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hidden="1" x14ac:dyDescent="0.9">
      <c r="A125" s="20">
        <f>'PLANTILLA V6'!A125</f>
        <v>0</v>
      </c>
      <c r="B125" s="20">
        <f>'PLANTILLA V6'!B125</f>
        <v>0</v>
      </c>
      <c r="C125" s="109">
        <f>'PLANTILLA V6'!C125</f>
        <v>0</v>
      </c>
      <c r="D125" s="109">
        <f>'PLANTILLA V6'!D125</f>
        <v>0</v>
      </c>
      <c r="E125" s="109"/>
      <c r="F125" s="109"/>
      <c r="G125" s="109"/>
      <c r="H125" s="109"/>
      <c r="I125" s="109"/>
      <c r="J125" s="98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hidden="1" x14ac:dyDescent="0.9">
      <c r="A126" s="20">
        <f>'PLANTILLA V6'!A126</f>
        <v>0</v>
      </c>
      <c r="B126" s="20">
        <f>'PLANTILLA V6'!B126</f>
        <v>0</v>
      </c>
      <c r="C126" s="109">
        <f>'PLANTILLA V6'!C126</f>
        <v>0</v>
      </c>
      <c r="D126" s="109">
        <f>'PLANTILLA V6'!D126</f>
        <v>0</v>
      </c>
      <c r="E126" s="109"/>
      <c r="F126" s="109"/>
      <c r="G126" s="109"/>
      <c r="H126" s="109"/>
      <c r="I126" s="109"/>
      <c r="J126" s="98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hidden="1" x14ac:dyDescent="0.9">
      <c r="A127" s="20">
        <f>'PLANTILLA V6'!A127</f>
        <v>0</v>
      </c>
      <c r="B127" s="20">
        <f>'PLANTILLA V6'!B127</f>
        <v>0</v>
      </c>
      <c r="C127" s="109">
        <f>'PLANTILLA V6'!C127</f>
        <v>0</v>
      </c>
      <c r="D127" s="109">
        <f>'PLANTILLA V6'!D127</f>
        <v>0</v>
      </c>
      <c r="E127" s="109"/>
      <c r="F127" s="109"/>
      <c r="G127" s="109"/>
      <c r="H127" s="109"/>
      <c r="I127" s="109"/>
      <c r="J127" s="98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hidden="1" x14ac:dyDescent="0.9">
      <c r="A128" s="20">
        <f>'PLANTILLA V6'!A128</f>
        <v>0</v>
      </c>
      <c r="B128" s="20">
        <f>'PLANTILLA V6'!B128</f>
        <v>0</v>
      </c>
      <c r="C128" s="109">
        <f>'PLANTILLA V6'!C128</f>
        <v>0</v>
      </c>
      <c r="D128" s="109">
        <f>'PLANTILLA V6'!D128</f>
        <v>0</v>
      </c>
      <c r="E128" s="109"/>
      <c r="F128" s="109"/>
      <c r="G128" s="109"/>
      <c r="H128" s="109"/>
      <c r="I128" s="109"/>
      <c r="J128" s="98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hidden="1" x14ac:dyDescent="0.9">
      <c r="A129" s="20">
        <f>'PLANTILLA V6'!A129</f>
        <v>0</v>
      </c>
      <c r="B129" s="20">
        <f>'PLANTILLA V6'!B129</f>
        <v>0</v>
      </c>
      <c r="C129" s="109">
        <f>'PLANTILLA V6'!C129</f>
        <v>0</v>
      </c>
      <c r="D129" s="109">
        <f>'PLANTILLA V6'!D129</f>
        <v>0</v>
      </c>
      <c r="E129" s="109"/>
      <c r="F129" s="109"/>
      <c r="G129" s="109"/>
      <c r="H129" s="109"/>
      <c r="I129" s="109"/>
      <c r="J129" s="98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hidden="1" x14ac:dyDescent="0.9">
      <c r="A130" s="20">
        <f>'PLANTILLA V6'!A130</f>
        <v>0</v>
      </c>
      <c r="B130" s="20">
        <f>'PLANTILLA V6'!B130</f>
        <v>0</v>
      </c>
      <c r="C130" s="109">
        <f>'PLANTILLA V6'!C130</f>
        <v>0</v>
      </c>
      <c r="D130" s="109">
        <f>'PLANTILLA V6'!D130</f>
        <v>0</v>
      </c>
      <c r="E130" s="109"/>
      <c r="F130" s="109"/>
      <c r="G130" s="109"/>
      <c r="H130" s="109"/>
      <c r="I130" s="109"/>
      <c r="J130" s="98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hidden="1" x14ac:dyDescent="0.9">
      <c r="A131" s="20">
        <f>'PLANTILLA V6'!A131</f>
        <v>0</v>
      </c>
      <c r="B131" s="20">
        <f>'PLANTILLA V6'!B131</f>
        <v>0</v>
      </c>
      <c r="C131" s="109">
        <f>'PLANTILLA V6'!C131</f>
        <v>0</v>
      </c>
      <c r="D131" s="109">
        <f>'PLANTILLA V6'!D131</f>
        <v>0</v>
      </c>
      <c r="E131" s="109"/>
      <c r="F131" s="109"/>
      <c r="G131" s="109"/>
      <c r="H131" s="109"/>
      <c r="I131" s="109"/>
      <c r="J131" s="98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hidden="1" x14ac:dyDescent="0.9">
      <c r="A132" s="20">
        <f>'PLANTILLA V6'!A132</f>
        <v>0</v>
      </c>
      <c r="B132" s="20">
        <f>'PLANTILLA V6'!B132</f>
        <v>0</v>
      </c>
      <c r="C132" s="109">
        <f>'PLANTILLA V6'!C132</f>
        <v>0</v>
      </c>
      <c r="D132" s="109">
        <f>'PLANTILLA V6'!D132</f>
        <v>0</v>
      </c>
      <c r="E132" s="109"/>
      <c r="F132" s="109"/>
      <c r="G132" s="109"/>
      <c r="H132" s="109"/>
      <c r="I132" s="109"/>
      <c r="J132" s="98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hidden="1" x14ac:dyDescent="0.9">
      <c r="A133" s="20">
        <f>'PLANTILLA V6'!A133</f>
        <v>0</v>
      </c>
      <c r="B133" s="20">
        <f>'PLANTILLA V6'!B133</f>
        <v>0</v>
      </c>
      <c r="C133" s="109">
        <f>'PLANTILLA V6'!C133</f>
        <v>0</v>
      </c>
      <c r="D133" s="109">
        <f>'PLANTILLA V6'!D133</f>
        <v>0</v>
      </c>
      <c r="E133" s="109"/>
      <c r="F133" s="109"/>
      <c r="G133" s="109"/>
      <c r="H133" s="109"/>
      <c r="I133" s="109"/>
      <c r="J133" s="98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hidden="1" x14ac:dyDescent="0.9">
      <c r="A134" s="20">
        <f>'PLANTILLA V6'!A134</f>
        <v>0</v>
      </c>
      <c r="B134" s="20">
        <f>'PLANTILLA V6'!B134</f>
        <v>0</v>
      </c>
      <c r="C134" s="109">
        <f>'PLANTILLA V6'!C134</f>
        <v>0</v>
      </c>
      <c r="D134" s="109">
        <f>'PLANTILLA V6'!D134</f>
        <v>0</v>
      </c>
      <c r="E134" s="109"/>
      <c r="F134" s="109"/>
      <c r="G134" s="109"/>
      <c r="H134" s="109"/>
      <c r="I134" s="109"/>
      <c r="J134" s="98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hidden="1" x14ac:dyDescent="0.9">
      <c r="A135" s="20">
        <f>'PLANTILLA V6'!A135</f>
        <v>0</v>
      </c>
      <c r="B135" s="20">
        <f>'PLANTILLA V6'!B135</f>
        <v>0</v>
      </c>
      <c r="C135" s="109">
        <f>'PLANTILLA V6'!C135</f>
        <v>0</v>
      </c>
      <c r="D135" s="109">
        <f>'PLANTILLA V6'!D135</f>
        <v>0</v>
      </c>
      <c r="E135" s="109"/>
      <c r="F135" s="109"/>
      <c r="G135" s="109"/>
      <c r="H135" s="109"/>
      <c r="I135" s="109"/>
      <c r="J135" s="98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hidden="1" x14ac:dyDescent="0.9">
      <c r="A136" s="20">
        <f>'PLANTILLA V6'!A136</f>
        <v>0</v>
      </c>
      <c r="B136" s="20">
        <f>'PLANTILLA V6'!B136</f>
        <v>0</v>
      </c>
      <c r="C136" s="109">
        <f>'PLANTILLA V6'!C136</f>
        <v>0</v>
      </c>
      <c r="D136" s="109">
        <f>'PLANTILLA V6'!D136</f>
        <v>0</v>
      </c>
      <c r="E136" s="109"/>
      <c r="F136" s="109"/>
      <c r="G136" s="109"/>
      <c r="H136" s="109"/>
      <c r="I136" s="109"/>
      <c r="J136" s="98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hidden="1" x14ac:dyDescent="0.9">
      <c r="A137" s="20">
        <f>'PLANTILLA V6'!A137</f>
        <v>0</v>
      </c>
      <c r="B137" s="20">
        <f>'PLANTILLA V6'!B137</f>
        <v>0</v>
      </c>
      <c r="C137" s="109">
        <f>'PLANTILLA V6'!C137</f>
        <v>0</v>
      </c>
      <c r="D137" s="109">
        <f>'PLANTILLA V6'!D137</f>
        <v>0</v>
      </c>
      <c r="E137" s="109"/>
      <c r="F137" s="109"/>
      <c r="G137" s="109"/>
      <c r="H137" s="109"/>
      <c r="I137" s="109"/>
      <c r="J137" s="98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hidden="1" x14ac:dyDescent="0.9">
      <c r="A138" s="20">
        <f>'PLANTILLA V6'!A138</f>
        <v>0</v>
      </c>
      <c r="B138" s="20">
        <f>'PLANTILLA V6'!B138</f>
        <v>0</v>
      </c>
      <c r="C138" s="109">
        <f>'PLANTILLA V6'!C138</f>
        <v>0</v>
      </c>
      <c r="D138" s="109">
        <f>'PLANTILLA V6'!D138</f>
        <v>0</v>
      </c>
      <c r="E138" s="109"/>
      <c r="F138" s="109"/>
      <c r="G138" s="109"/>
      <c r="H138" s="109"/>
      <c r="I138" s="109"/>
      <c r="J138" s="98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99" t="str">
        <f>'PLANTILLA V6'!A139</f>
        <v>Seguridad y Orden</v>
      </c>
      <c r="B139" s="95">
        <f>'PLANTILLA V6'!B139</f>
        <v>0</v>
      </c>
      <c r="C139" s="100">
        <f>'PLANTILLA V6'!C139</f>
        <v>1</v>
      </c>
      <c r="D139" s="101" t="str">
        <f>'PLANTILLA V6'!D139</f>
        <v>pza</v>
      </c>
      <c r="E139" s="100">
        <v>0</v>
      </c>
      <c r="F139" s="101" t="b">
        <v>1</v>
      </c>
      <c r="G139" s="101" t="b">
        <v>0</v>
      </c>
      <c r="H139" s="101" t="b">
        <v>0</v>
      </c>
      <c r="I139" s="101" t="b">
        <v>0</v>
      </c>
      <c r="J139" s="102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21.5" x14ac:dyDescent="0.9">
      <c r="A140" s="103" t="str">
        <f>'PLANTILLA V6'!A140</f>
        <v>So</v>
      </c>
      <c r="B140" s="103" t="str">
        <f>'PLANTILLA V6'!B140</f>
        <v>Cubrebocas industrial N95 o similar</v>
      </c>
      <c r="C140" s="104">
        <f>'PLANTILLA V6'!C140</f>
        <v>1</v>
      </c>
      <c r="D140" s="95" t="str">
        <f>'PLANTILLA V6'!D140</f>
        <v>pza</v>
      </c>
      <c r="E140" s="104">
        <v>0</v>
      </c>
      <c r="F140" s="95" t="b">
        <v>1</v>
      </c>
      <c r="G140" s="95" t="b">
        <v>0</v>
      </c>
      <c r="H140" s="95" t="b">
        <v>0</v>
      </c>
      <c r="I140" s="95" t="b">
        <v>0</v>
      </c>
      <c r="J140" s="98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21.5" x14ac:dyDescent="0.9">
      <c r="A141" s="103" t="str">
        <f>'PLANTILLA V6'!A141</f>
        <v>So</v>
      </c>
      <c r="B141" s="103" t="str">
        <f>'PLANTILLA V6'!B141</f>
        <v>Lentes de seguridad</v>
      </c>
      <c r="C141" s="104">
        <f>'PLANTILLA V6'!C141</f>
        <v>1</v>
      </c>
      <c r="D141" s="95" t="str">
        <f>'PLANTILLA V6'!D141</f>
        <v>pza</v>
      </c>
      <c r="E141" s="104">
        <v>0</v>
      </c>
      <c r="F141" s="95" t="b">
        <v>0</v>
      </c>
      <c r="G141" s="95" t="b">
        <v>0</v>
      </c>
      <c r="H141" s="95" t="b">
        <v>1</v>
      </c>
      <c r="I141" s="95" t="b">
        <v>0</v>
      </c>
      <c r="J141" s="98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21.5" x14ac:dyDescent="0.9">
      <c r="A142" s="103" t="str">
        <f>'PLANTILLA V6'!A142</f>
        <v>So</v>
      </c>
      <c r="B142" s="103" t="str">
        <f>'PLANTILLA V6'!B142</f>
        <v>Guantes de seguridad</v>
      </c>
      <c r="C142" s="104">
        <f>'PLANTILLA V6'!C142</f>
        <v>1</v>
      </c>
      <c r="D142" s="95" t="str">
        <f>'PLANTILLA V6'!D142</f>
        <v>pza</v>
      </c>
      <c r="E142" s="104">
        <v>0</v>
      </c>
      <c r="F142" s="95" t="b">
        <v>0</v>
      </c>
      <c r="G142" s="95" t="b">
        <v>0</v>
      </c>
      <c r="H142" s="95" t="b">
        <v>1</v>
      </c>
      <c r="I142" s="95" t="b">
        <v>0</v>
      </c>
      <c r="J142" s="98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21.5" x14ac:dyDescent="0.9">
      <c r="A143" s="103" t="str">
        <f>'PLANTILLA V6'!A143</f>
        <v>So</v>
      </c>
      <c r="B143" s="103" t="str">
        <f>'PLANTILLA V6'!B143</f>
        <v>Botiquín de primeros auxilios (caja con algodón, alcohol, gasas, antiséptico, agua oxigenada, vendas)</v>
      </c>
      <c r="C143" s="104">
        <f>'PLANTILLA V6'!C143</f>
        <v>1</v>
      </c>
      <c r="D143" s="95" t="str">
        <f>'PLANTILLA V6'!D143</f>
        <v>pza</v>
      </c>
      <c r="E143" s="104">
        <v>0</v>
      </c>
      <c r="F143" s="95" t="b">
        <v>0</v>
      </c>
      <c r="G143" s="95" t="b">
        <v>0</v>
      </c>
      <c r="H143" s="95" t="b">
        <v>0</v>
      </c>
      <c r="I143" s="95" t="b">
        <v>1</v>
      </c>
      <c r="J143" s="98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21.5" x14ac:dyDescent="0.9">
      <c r="A144" s="103" t="str">
        <f>'PLANTILLA V6'!A144</f>
        <v>So</v>
      </c>
      <c r="B144" s="103" t="str">
        <f>'PLANTILLA V6'!B144</f>
        <v>Trapo de limpieza/franela</v>
      </c>
      <c r="C144" s="104">
        <f>'PLANTILLA V6'!C144</f>
        <v>1</v>
      </c>
      <c r="D144" s="95" t="str">
        <f>'PLANTILLA V6'!D144</f>
        <v>pza</v>
      </c>
      <c r="E144" s="104">
        <v>0</v>
      </c>
      <c r="F144" s="95" t="b">
        <v>0</v>
      </c>
      <c r="G144" s="95" t="b">
        <v>0</v>
      </c>
      <c r="H144" s="95" t="b">
        <v>1</v>
      </c>
      <c r="I144" s="95" t="b">
        <v>0</v>
      </c>
      <c r="J144" s="98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21.5" x14ac:dyDescent="0.9">
      <c r="A145" s="103">
        <f>'PLANTILLA V6'!A145</f>
        <v>0</v>
      </c>
      <c r="B145" s="95">
        <f>'PLANTILLA V6'!B145</f>
        <v>0</v>
      </c>
      <c r="C145" s="101">
        <f>'PLANTILLA V6'!C145</f>
        <v>1</v>
      </c>
      <c r="D145" s="101" t="str">
        <f>'PLANTILLA V6'!D145</f>
        <v>pza</v>
      </c>
      <c r="E145" s="100">
        <v>0</v>
      </c>
      <c r="F145" s="101"/>
      <c r="G145" s="101"/>
      <c r="H145" s="101"/>
      <c r="I145" s="101"/>
      <c r="J145" s="98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21.5" hidden="1" x14ac:dyDescent="0.9">
      <c r="A146" s="103">
        <f>'PLANTILLA V6'!A146</f>
        <v>0</v>
      </c>
      <c r="B146" s="95">
        <f>'PLANTILLA V6'!B146</f>
        <v>0</v>
      </c>
      <c r="C146" s="101">
        <f>'PLANTILLA V6'!C146</f>
        <v>1</v>
      </c>
      <c r="D146" s="101" t="str">
        <f>'PLANTILLA V6'!D146</f>
        <v>pza</v>
      </c>
      <c r="E146" s="100"/>
      <c r="F146" s="101"/>
      <c r="G146" s="101"/>
      <c r="H146" s="101"/>
      <c r="I146" s="101"/>
      <c r="J146" s="98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21.5" hidden="1" x14ac:dyDescent="0.9">
      <c r="A147" s="103">
        <f>'PLANTILLA V6'!A147</f>
        <v>0</v>
      </c>
      <c r="B147" s="95">
        <f>'PLANTILLA V6'!B147</f>
        <v>0</v>
      </c>
      <c r="C147" s="101">
        <f>'PLANTILLA V6'!C147</f>
        <v>1</v>
      </c>
      <c r="D147" s="101" t="str">
        <f>'PLANTILLA V6'!D147</f>
        <v>pza</v>
      </c>
      <c r="E147" s="100"/>
      <c r="F147" s="101"/>
      <c r="G147" s="101"/>
      <c r="H147" s="101"/>
      <c r="I147" s="101"/>
      <c r="J147" s="98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21.5" hidden="1" x14ac:dyDescent="0.9">
      <c r="A148" s="103">
        <f>'PLANTILLA V6'!A148</f>
        <v>0</v>
      </c>
      <c r="B148" s="95">
        <f>'PLANTILLA V6'!B148</f>
        <v>0</v>
      </c>
      <c r="C148" s="101">
        <f>'PLANTILLA V6'!C148</f>
        <v>1</v>
      </c>
      <c r="D148" s="101" t="str">
        <f>'PLANTILLA V6'!D148</f>
        <v>pza</v>
      </c>
      <c r="E148" s="100"/>
      <c r="F148" s="101"/>
      <c r="G148" s="101"/>
      <c r="H148" s="101"/>
      <c r="I148" s="101"/>
      <c r="J148" s="98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21.5" hidden="1" x14ac:dyDescent="0.9">
      <c r="A149" s="103">
        <f>'PLANTILLA V6'!A149</f>
        <v>0</v>
      </c>
      <c r="B149" s="95">
        <f>'PLANTILLA V6'!B149</f>
        <v>0</v>
      </c>
      <c r="C149" s="101">
        <f>'PLANTILLA V6'!C149</f>
        <v>1</v>
      </c>
      <c r="D149" s="101" t="str">
        <f>'PLANTILLA V6'!D149</f>
        <v>pza</v>
      </c>
      <c r="E149" s="100"/>
      <c r="F149" s="101"/>
      <c r="G149" s="101"/>
      <c r="H149" s="101"/>
      <c r="I149" s="101"/>
      <c r="J149" s="98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21.5" hidden="1" x14ac:dyDescent="0.9">
      <c r="A150" s="103">
        <f>'PLANTILLA V6'!A150</f>
        <v>0</v>
      </c>
      <c r="B150" s="95">
        <f>'PLANTILLA V6'!B150</f>
        <v>0</v>
      </c>
      <c r="C150" s="101">
        <f>'PLANTILLA V6'!C150</f>
        <v>1</v>
      </c>
      <c r="D150" s="101" t="str">
        <f>'PLANTILLA V6'!D150</f>
        <v>pza</v>
      </c>
      <c r="E150" s="100"/>
      <c r="F150" s="101"/>
      <c r="G150" s="101"/>
      <c r="H150" s="101"/>
      <c r="I150" s="101"/>
      <c r="J150" s="98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21.5" hidden="1" x14ac:dyDescent="0.9">
      <c r="A151" s="103">
        <f>'PLANTILLA V6'!A151</f>
        <v>0</v>
      </c>
      <c r="B151" s="95">
        <f>'PLANTILLA V6'!B151</f>
        <v>0</v>
      </c>
      <c r="C151" s="101">
        <f>'PLANTILLA V6'!C151</f>
        <v>1</v>
      </c>
      <c r="D151" s="101" t="str">
        <f>'PLANTILLA V6'!D151</f>
        <v>pza</v>
      </c>
      <c r="E151" s="100"/>
      <c r="F151" s="101"/>
      <c r="G151" s="101"/>
      <c r="H151" s="101"/>
      <c r="I151" s="101"/>
      <c r="J151" s="98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21.5" hidden="1" x14ac:dyDescent="0.9">
      <c r="A152" s="103">
        <f>'PLANTILLA V6'!A152</f>
        <v>0</v>
      </c>
      <c r="B152" s="95">
        <f>'PLANTILLA V6'!B152</f>
        <v>0</v>
      </c>
      <c r="C152" s="101">
        <f>'PLANTILLA V6'!C152</f>
        <v>1</v>
      </c>
      <c r="D152" s="101" t="str">
        <f>'PLANTILLA V6'!D152</f>
        <v>pza</v>
      </c>
      <c r="E152" s="100"/>
      <c r="F152" s="101"/>
      <c r="G152" s="101"/>
      <c r="H152" s="101"/>
      <c r="I152" s="101"/>
      <c r="J152" s="98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21.5" hidden="1" x14ac:dyDescent="0.9">
      <c r="A153" s="103">
        <f>'PLANTILLA V6'!A153</f>
        <v>0</v>
      </c>
      <c r="B153" s="95">
        <f>'PLANTILLA V6'!B153</f>
        <v>0</v>
      </c>
      <c r="C153" s="101">
        <f>'PLANTILLA V6'!C153</f>
        <v>1</v>
      </c>
      <c r="D153" s="101" t="str">
        <f>'PLANTILLA V6'!D153</f>
        <v>pza</v>
      </c>
      <c r="E153" s="100"/>
      <c r="F153" s="101"/>
      <c r="G153" s="101"/>
      <c r="H153" s="101"/>
      <c r="I153" s="101"/>
      <c r="J153" s="98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21.5" hidden="1" x14ac:dyDescent="0.9">
      <c r="A154" s="103">
        <f>'PLANTILLA V6'!A154</f>
        <v>0</v>
      </c>
      <c r="B154" s="95">
        <f>'PLANTILLA V6'!B154</f>
        <v>0</v>
      </c>
      <c r="C154" s="101">
        <f>'PLANTILLA V6'!C154</f>
        <v>1</v>
      </c>
      <c r="D154" s="101" t="str">
        <f>'PLANTILLA V6'!D154</f>
        <v>pza</v>
      </c>
      <c r="E154" s="100"/>
      <c r="F154" s="101"/>
      <c r="G154" s="101"/>
      <c r="H154" s="101"/>
      <c r="I154" s="101"/>
      <c r="J154" s="98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21.5" hidden="1" x14ac:dyDescent="0.9">
      <c r="A155" s="103">
        <f>'PLANTILLA V6'!A155</f>
        <v>0</v>
      </c>
      <c r="B155" s="95">
        <f>'PLANTILLA V6'!B155</f>
        <v>0</v>
      </c>
      <c r="C155" s="101">
        <f>'PLANTILLA V6'!C155</f>
        <v>1</v>
      </c>
      <c r="D155" s="101" t="str">
        <f>'PLANTILLA V6'!D155</f>
        <v>pza</v>
      </c>
      <c r="E155" s="100"/>
      <c r="F155" s="101"/>
      <c r="G155" s="101"/>
      <c r="H155" s="101"/>
      <c r="I155" s="101"/>
      <c r="J155" s="98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21.5" hidden="1" x14ac:dyDescent="0.9">
      <c r="A156" s="103">
        <f>'PLANTILLA V6'!A156</f>
        <v>0</v>
      </c>
      <c r="B156" s="95">
        <f>'PLANTILLA V6'!B156</f>
        <v>0</v>
      </c>
      <c r="C156" s="101">
        <f>'PLANTILLA V6'!C156</f>
        <v>1</v>
      </c>
      <c r="D156" s="101" t="str">
        <f>'PLANTILLA V6'!D156</f>
        <v>pza</v>
      </c>
      <c r="E156" s="100"/>
      <c r="F156" s="101"/>
      <c r="G156" s="101"/>
      <c r="H156" s="101"/>
      <c r="I156" s="101"/>
      <c r="J156" s="98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21.5" hidden="1" x14ac:dyDescent="0.9">
      <c r="A157" s="103">
        <f>'PLANTILLA V6'!A157</f>
        <v>0</v>
      </c>
      <c r="B157" s="95">
        <f>'PLANTILLA V6'!B157</f>
        <v>0</v>
      </c>
      <c r="C157" s="101">
        <f>'PLANTILLA V6'!C157</f>
        <v>1</v>
      </c>
      <c r="D157" s="101" t="str">
        <f>'PLANTILLA V6'!D157</f>
        <v>pza</v>
      </c>
      <c r="E157" s="100"/>
      <c r="F157" s="101"/>
      <c r="G157" s="101"/>
      <c r="H157" s="101"/>
      <c r="I157" s="101"/>
      <c r="J157" s="98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21.5" hidden="1" x14ac:dyDescent="0.9">
      <c r="A158" s="103">
        <f>'PLANTILLA V6'!A158</f>
        <v>0</v>
      </c>
      <c r="B158" s="95">
        <f>'PLANTILLA V6'!B158</f>
        <v>0</v>
      </c>
      <c r="C158" s="101">
        <f>'PLANTILLA V6'!C158</f>
        <v>1</v>
      </c>
      <c r="D158" s="101" t="str">
        <f>'PLANTILLA V6'!D158</f>
        <v>pza</v>
      </c>
      <c r="E158" s="100"/>
      <c r="F158" s="101"/>
      <c r="G158" s="101"/>
      <c r="H158" s="101"/>
      <c r="I158" s="101"/>
      <c r="J158" s="98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21.5" hidden="1" x14ac:dyDescent="0.9">
      <c r="A159" s="103">
        <f>'PLANTILLA V6'!A159</f>
        <v>0</v>
      </c>
      <c r="B159" s="95">
        <f>'PLANTILLA V6'!B159</f>
        <v>0</v>
      </c>
      <c r="C159" s="101">
        <f>'PLANTILLA V6'!C159</f>
        <v>1</v>
      </c>
      <c r="D159" s="101" t="str">
        <f>'PLANTILLA V6'!D159</f>
        <v>pza</v>
      </c>
      <c r="E159" s="100"/>
      <c r="F159" s="101"/>
      <c r="G159" s="101"/>
      <c r="H159" s="101"/>
      <c r="I159" s="101"/>
      <c r="J159" s="98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21.5" hidden="1" x14ac:dyDescent="0.9">
      <c r="A160" s="103">
        <f>'PLANTILLA V6'!A160</f>
        <v>0</v>
      </c>
      <c r="B160" s="95">
        <f>'PLANTILLA V6'!B160</f>
        <v>0</v>
      </c>
      <c r="C160" s="101">
        <f>'PLANTILLA V6'!C160</f>
        <v>1</v>
      </c>
      <c r="D160" s="101" t="str">
        <f>'PLANTILLA V6'!D160</f>
        <v>pza</v>
      </c>
      <c r="E160" s="100"/>
      <c r="F160" s="101"/>
      <c r="G160" s="101"/>
      <c r="H160" s="101"/>
      <c r="I160" s="101"/>
      <c r="J160" s="98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21.5" x14ac:dyDescent="0.9">
      <c r="A161" s="99" t="str">
        <f>'PLANTILLA V6'!A161</f>
        <v>Estuche Individual</v>
      </c>
      <c r="B161" s="91">
        <f>'PLANTILLA V6'!B161</f>
        <v>0</v>
      </c>
      <c r="C161" s="100">
        <f>'PLANTILLA V6'!C161</f>
        <v>0</v>
      </c>
      <c r="D161" s="101">
        <f>'PLANTILLA V6'!D161</f>
        <v>0</v>
      </c>
      <c r="E161" s="100">
        <v>0</v>
      </c>
      <c r="F161" s="101"/>
      <c r="G161" s="101"/>
      <c r="H161" s="101"/>
      <c r="I161" s="101"/>
      <c r="J161" s="102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1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21.5" x14ac:dyDescent="0.9">
      <c r="A162" s="103" t="str">
        <f>'PLANTILLA V6'!A162</f>
        <v>In</v>
      </c>
      <c r="B162" s="103" t="str">
        <f>'PLANTILLA V6'!B162</f>
        <v>Lápiz</v>
      </c>
      <c r="C162" s="110">
        <f>'PLANTILLA V6'!C162</f>
        <v>1</v>
      </c>
      <c r="D162" s="95" t="str">
        <f>'PLANTILLA V6'!D162</f>
        <v>pza</v>
      </c>
      <c r="E162" s="104">
        <v>0</v>
      </c>
      <c r="F162" s="95" t="b">
        <v>1</v>
      </c>
      <c r="G162" s="95" t="b">
        <v>0</v>
      </c>
      <c r="H162" s="95" t="b">
        <v>0</v>
      </c>
      <c r="I162" s="95" t="b">
        <v>0</v>
      </c>
      <c r="J162" s="98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21.5" x14ac:dyDescent="0.9">
      <c r="A163" s="103" t="str">
        <f>'PLANTILLA V6'!A163</f>
        <v>In</v>
      </c>
      <c r="B163" s="103" t="str">
        <f>'PLANTILLA V6'!B163</f>
        <v>Goma</v>
      </c>
      <c r="C163" s="110">
        <f>'PLANTILLA V6'!C163</f>
        <v>1</v>
      </c>
      <c r="D163" s="95" t="str">
        <f>'PLANTILLA V6'!D163</f>
        <v>pza</v>
      </c>
      <c r="E163" s="104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98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21.5" x14ac:dyDescent="0.9">
      <c r="A164" s="103" t="str">
        <f>'PLANTILLA V6'!A164</f>
        <v>In</v>
      </c>
      <c r="B164" s="103" t="str">
        <f>'PLANTILLA V6'!B164</f>
        <v>Sacapuntas</v>
      </c>
      <c r="C164" s="110">
        <f>'PLANTILLA V6'!C164</f>
        <v>1</v>
      </c>
      <c r="D164" s="95" t="str">
        <f>'PLANTILLA V6'!D164</f>
        <v>pza</v>
      </c>
      <c r="E164" s="104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98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21.5" x14ac:dyDescent="0.9">
      <c r="A165" s="103" t="str">
        <f>'PLANTILLA V6'!A165</f>
        <v>In</v>
      </c>
      <c r="B165" s="103" t="str">
        <f>'PLANTILLA V6'!B165</f>
        <v>Bolígrafo</v>
      </c>
      <c r="C165" s="110">
        <f>'PLANTILLA V6'!C165</f>
        <v>1</v>
      </c>
      <c r="D165" s="95" t="str">
        <f>'PLANTILLA V6'!D165</f>
        <v>pza</v>
      </c>
      <c r="E165" s="104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98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21.5" x14ac:dyDescent="0.9">
      <c r="A166" s="51" t="str">
        <f>'PLANTILLA V6'!A166</f>
        <v>In</v>
      </c>
      <c r="B166" s="51" t="str">
        <f>'PLANTILLA V6'!B166</f>
        <v>Tijeras</v>
      </c>
      <c r="C166" s="22">
        <f>'PLANTILLA V6'!C166</f>
        <v>1</v>
      </c>
      <c r="D166" s="54" t="str">
        <f>'PLANTILLA V6'!D166</f>
        <v>pza</v>
      </c>
      <c r="E166" s="22">
        <v>1</v>
      </c>
      <c r="F166" s="54" t="b">
        <v>1</v>
      </c>
      <c r="G166" s="54" t="b">
        <v>0</v>
      </c>
      <c r="H166" s="54" t="b">
        <v>0</v>
      </c>
      <c r="I166" s="54" t="b">
        <v>0</v>
      </c>
      <c r="J166" s="98" cm="1">
        <f t="array" ref="J166">_xlfn.IFS(LEN(A166)&gt;2,A167,SUM(E166:I166)=0,0,F166,$F$7*F166*E166,G166,$G$7*G166*E166,AND(H166,A166="Co"),$H$7*H166*E166,AND(H166,A166="Re"),$H$7*H166*E166,H166,$J$7*H166*E166,I166,$I$7*I166*E166)</f>
        <v>50</v>
      </c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21.5" x14ac:dyDescent="0.9">
      <c r="A167" s="103" t="str">
        <f>'PLANTILLA V6'!A167</f>
        <v>In</v>
      </c>
      <c r="B167" s="103" t="str">
        <f>'PLANTILLA V6'!B167</f>
        <v>Pegamento en barra (Pritt) de 8 g</v>
      </c>
      <c r="C167" s="110">
        <f>'PLANTILLA V6'!C167</f>
        <v>1</v>
      </c>
      <c r="D167" s="95" t="str">
        <f>'PLANTILLA V6'!D167</f>
        <v>pza</v>
      </c>
      <c r="E167" s="104">
        <v>0</v>
      </c>
      <c r="F167" s="95" t="b">
        <v>1</v>
      </c>
      <c r="G167" s="95" t="b">
        <v>0</v>
      </c>
      <c r="H167" s="95" t="b">
        <v>0</v>
      </c>
      <c r="I167" s="95" t="b">
        <v>0</v>
      </c>
      <c r="J167" s="98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21.5" x14ac:dyDescent="0.9">
      <c r="A168" s="103" t="str">
        <f>'PLANTILLA V6'!A168</f>
        <v>In</v>
      </c>
      <c r="B168" s="103" t="str">
        <f>'PLANTILLA V6'!B168</f>
        <v>Caja de 12 colores de madera</v>
      </c>
      <c r="C168" s="110">
        <f>'PLANTILLA V6'!C168</f>
        <v>1</v>
      </c>
      <c r="D168" s="95" t="str">
        <f>'PLANTILLA V6'!D168</f>
        <v>caja</v>
      </c>
      <c r="E168" s="104">
        <v>0</v>
      </c>
      <c r="F168" s="95" t="b">
        <v>1</v>
      </c>
      <c r="G168" s="95" t="b">
        <v>0</v>
      </c>
      <c r="H168" s="95" t="b">
        <v>0</v>
      </c>
      <c r="I168" s="95" t="b">
        <v>0</v>
      </c>
      <c r="J168" s="98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21.5" x14ac:dyDescent="0.9">
      <c r="A169" s="103" t="str">
        <f>'PLANTILLA V6'!A169</f>
        <v>In</v>
      </c>
      <c r="B169" s="103" t="str">
        <f>'PLANTILLA V6'!B169</f>
        <v>Plumón marcador permanente punto fino (Sharpie)</v>
      </c>
      <c r="C169" s="110">
        <f>'PLANTILLA V6'!C169</f>
        <v>1</v>
      </c>
      <c r="D169" s="95" t="str">
        <f>'PLANTILLA V6'!D169</f>
        <v>pza</v>
      </c>
      <c r="E169" s="104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98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21.5" x14ac:dyDescent="0.9">
      <c r="A170" s="103" t="str">
        <f>'PLANTILLA V6'!A170</f>
        <v>In</v>
      </c>
      <c r="B170" s="103" t="str">
        <f>'PLANTILLA V6'!B170</f>
        <v xml:space="preserve">Juego de geometría (regla, escuadra 45°,  escuadra 60°, 1 compás, transportador) </v>
      </c>
      <c r="C170" s="104">
        <f>'PLANTILLA V6'!C170</f>
        <v>1</v>
      </c>
      <c r="D170" s="103" t="str">
        <f>'PLANTILLA V6'!D170</f>
        <v>juego</v>
      </c>
      <c r="E170" s="104">
        <v>0</v>
      </c>
      <c r="F170" s="95" t="b">
        <v>1</v>
      </c>
      <c r="G170" s="95" t="b">
        <v>0</v>
      </c>
      <c r="H170" s="95" t="b">
        <v>0</v>
      </c>
      <c r="I170" s="95" t="b">
        <v>0</v>
      </c>
      <c r="J170" s="98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21.5" x14ac:dyDescent="0.9">
      <c r="A171" s="103" t="str">
        <f>'PLANTILLA V6'!A171</f>
        <v>In</v>
      </c>
      <c r="B171" s="103" t="str">
        <f>'PLANTILLA V6'!B171</f>
        <v xml:space="preserve">Paquete de plumones de color </v>
      </c>
      <c r="C171" s="100">
        <f>'PLANTILLA V6'!C171</f>
        <v>1</v>
      </c>
      <c r="D171" s="101" t="str">
        <f>'PLANTILLA V6'!D171</f>
        <v>pza</v>
      </c>
      <c r="E171" s="100">
        <v>0</v>
      </c>
      <c r="F171" s="101"/>
      <c r="G171" s="101"/>
      <c r="H171" s="101"/>
      <c r="I171" s="101"/>
      <c r="J171" s="98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1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21.5" hidden="1" x14ac:dyDescent="0.9">
      <c r="A172" s="103" t="str">
        <f>'PLANTILLA V6'!A172</f>
        <v>In</v>
      </c>
      <c r="B172" s="103">
        <f>'PLANTILLA V6'!B172</f>
        <v>0</v>
      </c>
      <c r="C172" s="100">
        <f>'PLANTILLA V6'!C172</f>
        <v>1</v>
      </c>
      <c r="D172" s="101" t="str">
        <f>'PLANTILLA V6'!D172</f>
        <v>pza</v>
      </c>
      <c r="E172" s="100"/>
      <c r="F172" s="101"/>
      <c r="G172" s="101"/>
      <c r="H172" s="101"/>
      <c r="I172" s="101"/>
      <c r="J172" s="98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1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21.5" hidden="1" x14ac:dyDescent="0.9">
      <c r="A173" s="103">
        <f>'PLANTILLA V6'!A173</f>
        <v>0</v>
      </c>
      <c r="B173" s="103">
        <f>'PLANTILLA V6'!B173</f>
        <v>0</v>
      </c>
      <c r="C173" s="100">
        <f>'PLANTILLA V6'!C173</f>
        <v>1</v>
      </c>
      <c r="D173" s="101" t="str">
        <f>'PLANTILLA V6'!D173</f>
        <v>pza</v>
      </c>
      <c r="E173" s="100"/>
      <c r="F173" s="101"/>
      <c r="G173" s="101"/>
      <c r="H173" s="101"/>
      <c r="I173" s="101"/>
      <c r="J173" s="98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1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21.5" hidden="1" x14ac:dyDescent="0.9">
      <c r="A174" s="103">
        <f>'PLANTILLA V6'!A174</f>
        <v>0</v>
      </c>
      <c r="B174" s="103">
        <f>'PLANTILLA V6'!B174</f>
        <v>0</v>
      </c>
      <c r="C174" s="100">
        <f>'PLANTILLA V6'!C174</f>
        <v>1</v>
      </c>
      <c r="D174" s="101" t="str">
        <f>'PLANTILLA V6'!D174</f>
        <v>pza</v>
      </c>
      <c r="E174" s="100"/>
      <c r="F174" s="101"/>
      <c r="G174" s="101"/>
      <c r="H174" s="101"/>
      <c r="I174" s="101"/>
      <c r="J174" s="98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1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21.5" hidden="1" x14ac:dyDescent="0.9">
      <c r="A175" s="103">
        <f>'PLANTILLA V6'!A175</f>
        <v>0</v>
      </c>
      <c r="B175" s="103">
        <f>'PLANTILLA V6'!B175</f>
        <v>0</v>
      </c>
      <c r="C175" s="100">
        <f>'PLANTILLA V6'!C175</f>
        <v>1</v>
      </c>
      <c r="D175" s="101" t="str">
        <f>'PLANTILLA V6'!D175</f>
        <v>pza</v>
      </c>
      <c r="E175" s="100"/>
      <c r="F175" s="101"/>
      <c r="G175" s="101"/>
      <c r="H175" s="101"/>
      <c r="I175" s="101"/>
      <c r="J175" s="98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1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21.5" hidden="1" x14ac:dyDescent="0.9">
      <c r="A176" s="103">
        <f>'PLANTILLA V6'!A176</f>
        <v>0</v>
      </c>
      <c r="B176" s="103">
        <f>'PLANTILLA V6'!B176</f>
        <v>0</v>
      </c>
      <c r="C176" s="100">
        <f>'PLANTILLA V6'!C176</f>
        <v>1</v>
      </c>
      <c r="D176" s="101" t="str">
        <f>'PLANTILLA V6'!D176</f>
        <v>pza</v>
      </c>
      <c r="E176" s="100"/>
      <c r="F176" s="101"/>
      <c r="G176" s="101"/>
      <c r="H176" s="101"/>
      <c r="I176" s="101"/>
      <c r="J176" s="98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1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21.5" hidden="1" x14ac:dyDescent="0.9">
      <c r="A177" s="91">
        <f>'PLANTILLA V6'!A177</f>
        <v>0</v>
      </c>
      <c r="B177" s="103">
        <f>'PLANTILLA V6'!B177</f>
        <v>0</v>
      </c>
      <c r="C177" s="100">
        <f>'PLANTILLA V6'!C177</f>
        <v>1</v>
      </c>
      <c r="D177" s="101" t="str">
        <f>'PLANTILLA V6'!D177</f>
        <v>pza</v>
      </c>
      <c r="E177" s="100">
        <v>0</v>
      </c>
      <c r="F177" s="101"/>
      <c r="G177" s="101"/>
      <c r="H177" s="101"/>
      <c r="I177" s="101"/>
      <c r="J177" s="98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1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21.5" hidden="1" x14ac:dyDescent="0.9">
      <c r="A178" s="91">
        <f>'PLANTILLA V6'!A178</f>
        <v>0</v>
      </c>
      <c r="B178" s="103">
        <f>'PLANTILLA V6'!B178</f>
        <v>0</v>
      </c>
      <c r="C178" s="100">
        <f>'PLANTILLA V6'!C178</f>
        <v>1</v>
      </c>
      <c r="D178" s="101" t="str">
        <f>'PLANTILLA V6'!D178</f>
        <v>pza</v>
      </c>
      <c r="E178" s="100"/>
      <c r="F178" s="101"/>
      <c r="G178" s="101"/>
      <c r="H178" s="101"/>
      <c r="I178" s="101"/>
      <c r="J178" s="98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1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21.5" hidden="1" x14ac:dyDescent="0.9">
      <c r="A179" s="91">
        <f>'PLANTILLA V6'!A179</f>
        <v>0</v>
      </c>
      <c r="B179" s="103">
        <f>'PLANTILLA V6'!B179</f>
        <v>0</v>
      </c>
      <c r="C179" s="100">
        <f>'PLANTILLA V6'!C179</f>
        <v>1</v>
      </c>
      <c r="D179" s="101" t="str">
        <f>'PLANTILLA V6'!D179</f>
        <v>pza</v>
      </c>
      <c r="E179" s="100"/>
      <c r="F179" s="101"/>
      <c r="G179" s="101"/>
      <c r="H179" s="101"/>
      <c r="I179" s="101"/>
      <c r="J179" s="98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1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21.5" hidden="1" x14ac:dyDescent="0.9">
      <c r="A180" s="91">
        <f>'PLANTILLA V6'!A180</f>
        <v>0</v>
      </c>
      <c r="B180" s="103">
        <f>'PLANTILLA V6'!B180</f>
        <v>0</v>
      </c>
      <c r="C180" s="100">
        <f>'PLANTILLA V6'!C180</f>
        <v>1</v>
      </c>
      <c r="D180" s="101" t="str">
        <f>'PLANTILLA V6'!D180</f>
        <v>pza</v>
      </c>
      <c r="E180" s="100"/>
      <c r="F180" s="101"/>
      <c r="G180" s="101"/>
      <c r="H180" s="101"/>
      <c r="I180" s="101"/>
      <c r="J180" s="98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1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21.5" hidden="1" x14ac:dyDescent="0.9">
      <c r="A181" s="91">
        <f>'PLANTILLA V6'!A181</f>
        <v>0</v>
      </c>
      <c r="B181" s="103">
        <f>'PLANTILLA V6'!B181</f>
        <v>0</v>
      </c>
      <c r="C181" s="100">
        <f>'PLANTILLA V6'!C181</f>
        <v>1</v>
      </c>
      <c r="D181" s="101" t="str">
        <f>'PLANTILLA V6'!D181</f>
        <v>pza</v>
      </c>
      <c r="E181" s="100"/>
      <c r="F181" s="101"/>
      <c r="G181" s="101"/>
      <c r="H181" s="101"/>
      <c r="I181" s="101"/>
      <c r="J181" s="98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1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21.5" hidden="1" x14ac:dyDescent="0.9">
      <c r="A182" s="91">
        <f>'PLANTILLA V6'!A182</f>
        <v>0</v>
      </c>
      <c r="B182" s="103">
        <f>'PLANTILLA V6'!B182</f>
        <v>0</v>
      </c>
      <c r="C182" s="100">
        <f>'PLANTILLA V6'!C182</f>
        <v>1</v>
      </c>
      <c r="D182" s="101" t="str">
        <f>'PLANTILLA V6'!D182</f>
        <v>pza</v>
      </c>
      <c r="E182" s="100"/>
      <c r="F182" s="101"/>
      <c r="G182" s="101"/>
      <c r="H182" s="101"/>
      <c r="I182" s="101"/>
      <c r="J182" s="98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1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21.5" hidden="1" x14ac:dyDescent="0.9">
      <c r="A183" s="91">
        <f>'PLANTILLA V6'!A183</f>
        <v>0</v>
      </c>
      <c r="B183" s="103">
        <f>'PLANTILLA V6'!B183</f>
        <v>0</v>
      </c>
      <c r="C183" s="100">
        <f>'PLANTILLA V6'!C183</f>
        <v>1</v>
      </c>
      <c r="D183" s="101" t="str">
        <f>'PLANTILLA V6'!D183</f>
        <v>pza</v>
      </c>
      <c r="E183" s="100"/>
      <c r="F183" s="101"/>
      <c r="G183" s="101"/>
      <c r="H183" s="101"/>
      <c r="I183" s="101"/>
      <c r="J183" s="98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1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21.5" hidden="1" x14ac:dyDescent="0.9">
      <c r="A184" s="91">
        <f>'PLANTILLA V6'!A184</f>
        <v>0</v>
      </c>
      <c r="B184" s="103">
        <f>'PLANTILLA V6'!B184</f>
        <v>0</v>
      </c>
      <c r="C184" s="100">
        <f>'PLANTILLA V6'!C184</f>
        <v>1</v>
      </c>
      <c r="D184" s="101" t="str">
        <f>'PLANTILLA V6'!D184</f>
        <v>pza</v>
      </c>
      <c r="E184" s="100"/>
      <c r="F184" s="101"/>
      <c r="G184" s="101"/>
      <c r="H184" s="101"/>
      <c r="I184" s="101"/>
      <c r="J184" s="98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1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21.5" x14ac:dyDescent="0.9">
      <c r="A185" s="99" t="str">
        <f>'PLANTILLA V6'!A185</f>
        <v>Materiales Consumibles</v>
      </c>
      <c r="B185" s="20">
        <f>'PLANTILLA V6'!B185</f>
        <v>0</v>
      </c>
      <c r="C185" s="111">
        <f>'PLANTILLA V6'!C185</f>
        <v>0</v>
      </c>
      <c r="D185" s="111">
        <f>'PLANTILLA V6'!D185</f>
        <v>0</v>
      </c>
      <c r="E185" s="100">
        <v>0</v>
      </c>
      <c r="F185" s="101"/>
      <c r="G185" s="101"/>
      <c r="H185" s="101"/>
      <c r="I185" s="101"/>
      <c r="J185" s="102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1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21.5" x14ac:dyDescent="0.9">
      <c r="A186" s="103" t="str">
        <f>'PLANTILLA V6'!A186</f>
        <v>Co</v>
      </c>
      <c r="B186" s="103" t="str">
        <f>'PLANTILLA V6'!B186</f>
        <v>MDF 3 mm de espesor de 30 x 30 cm</v>
      </c>
      <c r="C186" s="110">
        <f>'PLANTILLA V6'!C186</f>
        <v>1</v>
      </c>
      <c r="D186" s="95" t="str">
        <f>'PLANTILLA V6'!D186</f>
        <v>pza</v>
      </c>
      <c r="E186" s="104">
        <v>0</v>
      </c>
      <c r="F186" s="95" t="b">
        <v>0</v>
      </c>
      <c r="G186" s="95" t="b">
        <v>0</v>
      </c>
      <c r="H186" s="95" t="b">
        <v>0</v>
      </c>
      <c r="I186" s="95" t="b">
        <v>0</v>
      </c>
      <c r="J186" s="98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21.5" x14ac:dyDescent="0.9">
      <c r="A187" s="103" t="str">
        <f>'PLANTILLA V6'!A187</f>
        <v>Co</v>
      </c>
      <c r="B187" s="103" t="str">
        <f>'PLANTILLA V6'!B187</f>
        <v>Cartulina blanca</v>
      </c>
      <c r="C187" s="110">
        <f>'PLANTILLA V6'!C187</f>
        <v>1</v>
      </c>
      <c r="D187" s="95" t="str">
        <f>'PLANTILLA V6'!D187</f>
        <v>pza</v>
      </c>
      <c r="E187" s="104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98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21.5" x14ac:dyDescent="0.9">
      <c r="A188" s="103" t="str">
        <f>'PLANTILLA V6'!A188</f>
        <v>Co</v>
      </c>
      <c r="B188" s="103" t="str">
        <f>'PLANTILLA V6'!B188</f>
        <v>Hojas blancas tamaño carta</v>
      </c>
      <c r="C188" s="110">
        <f>'PLANTILLA V6'!C188</f>
        <v>1</v>
      </c>
      <c r="D188" s="103" t="str">
        <f>'PLANTILLA V6'!D188</f>
        <v>hoja</v>
      </c>
      <c r="E188" s="104">
        <v>0</v>
      </c>
      <c r="F188" s="95" t="b">
        <v>0</v>
      </c>
      <c r="G188" s="95" t="b">
        <v>0</v>
      </c>
      <c r="H188" s="95" t="b">
        <v>0</v>
      </c>
      <c r="I188" s="95" t="b">
        <v>0</v>
      </c>
      <c r="J188" s="98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21.5" x14ac:dyDescent="0.9">
      <c r="A189" s="103" t="str">
        <f>'PLANTILLA V6'!A189</f>
        <v>Co</v>
      </c>
      <c r="B189" s="103" t="str">
        <f>'PLANTILLA V6'!B189</f>
        <v>Hojas de colores (varios) tamaño carta</v>
      </c>
      <c r="C189" s="110">
        <f>'PLANTILLA V6'!C189</f>
        <v>1</v>
      </c>
      <c r="D189" s="103" t="str">
        <f>'PLANTILLA V6'!D189</f>
        <v>hoja</v>
      </c>
      <c r="E189" s="104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98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21.5" x14ac:dyDescent="0.9">
      <c r="A190" s="103" t="str">
        <f>'PLANTILLA V6'!A190</f>
        <v>Co</v>
      </c>
      <c r="B190" s="103" t="str">
        <f>'PLANTILLA V6'!B190</f>
        <v>Post-it</v>
      </c>
      <c r="C190" s="110">
        <f>'PLANTILLA V6'!C190</f>
        <v>1</v>
      </c>
      <c r="D190" s="103" t="str">
        <f>'PLANTILLA V6'!D190</f>
        <v>bloc de 100 hojas</v>
      </c>
      <c r="E190" s="104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98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21.5" x14ac:dyDescent="0.9">
      <c r="A191" s="103" t="str">
        <f>'PLANTILLA V6'!A191</f>
        <v>Co</v>
      </c>
      <c r="B191" s="103" t="str">
        <f>'PLANTILLA V6'!B191</f>
        <v>Fomi tamaño carta</v>
      </c>
      <c r="C191" s="110">
        <f>'PLANTILLA V6'!C191</f>
        <v>1</v>
      </c>
      <c r="D191" s="103" t="str">
        <f>'PLANTILLA V6'!D191</f>
        <v>hoja</v>
      </c>
      <c r="E191" s="104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98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21.5" x14ac:dyDescent="0.9">
      <c r="A192" s="103" t="str">
        <f>'PLANTILLA V6'!A192</f>
        <v>Co</v>
      </c>
      <c r="B192" s="103" t="str">
        <f>'PLANTILLA V6'!B192</f>
        <v>Papel aluminio</v>
      </c>
      <c r="C192" s="110">
        <f>'PLANTILLA V6'!C192</f>
        <v>1</v>
      </c>
      <c r="D192" s="103" t="str">
        <f>'PLANTILLA V6'!D192</f>
        <v>rollo</v>
      </c>
      <c r="E192" s="104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98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21.5" x14ac:dyDescent="0.9">
      <c r="A193" s="103" t="str">
        <f>'PLANTILLA V6'!A193</f>
        <v>Co</v>
      </c>
      <c r="B193" s="103" t="str">
        <f>'PLANTILLA V6'!B193</f>
        <v>Abatelenguas (palitos planos) 15 cm largo x 18 mm ancho</v>
      </c>
      <c r="C193" s="110">
        <f>'PLANTILLA V6'!C193</f>
        <v>1</v>
      </c>
      <c r="D193" s="95" t="str">
        <f>'PLANTILLA V6'!D193</f>
        <v>pza</v>
      </c>
      <c r="E193" s="104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98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21.5" x14ac:dyDescent="0.9">
      <c r="A194" s="103" t="str">
        <f>'PLANTILLA V6'!A194</f>
        <v>Co</v>
      </c>
      <c r="B194" s="103" t="str">
        <f>'PLANTILLA V6'!B194</f>
        <v xml:space="preserve">Palito de madera redondo 60 largo x 1 cm de diámetro </v>
      </c>
      <c r="C194" s="110">
        <f>'PLANTILLA V6'!C194</f>
        <v>1</v>
      </c>
      <c r="D194" s="95" t="str">
        <f>'PLANTILLA V6'!D194</f>
        <v>pza</v>
      </c>
      <c r="E194" s="104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98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21.5" x14ac:dyDescent="0.9">
      <c r="A195" s="103" t="str">
        <f>'PLANTILLA V6'!A195</f>
        <v>Co</v>
      </c>
      <c r="B195" s="103" t="str">
        <f>'PLANTILLA V6'!B195</f>
        <v xml:space="preserve">Palito de madera redondo 30 largo x 1 cm de diámetro  </v>
      </c>
      <c r="C195" s="110">
        <f>'PLANTILLA V6'!C195</f>
        <v>1</v>
      </c>
      <c r="D195" s="95" t="str">
        <f>'PLANTILLA V6'!D195</f>
        <v>pza</v>
      </c>
      <c r="E195" s="104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98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21.5" x14ac:dyDescent="0.9">
      <c r="A196" s="103" t="str">
        <f>'PLANTILLA V6'!A196</f>
        <v>Co</v>
      </c>
      <c r="B196" s="107" t="str">
        <f>'PLANTILLA V6'!B196</f>
        <v>Cuerda</v>
      </c>
      <c r="C196" s="112">
        <f>'PLANTILLA V6'!C196</f>
        <v>1</v>
      </c>
      <c r="D196" s="107" t="str">
        <f>'PLANTILLA V6'!D196</f>
        <v>metro</v>
      </c>
      <c r="E196" s="104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98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21.5" x14ac:dyDescent="0.9">
      <c r="A197" s="103" t="str">
        <f>'PLANTILLA V6'!A197</f>
        <v>Co</v>
      </c>
      <c r="B197" s="107" t="str">
        <f>'PLANTILLA V6'!B197</f>
        <v>Hilo de coser</v>
      </c>
      <c r="C197" s="112">
        <f>'PLANTILLA V6'!C197</f>
        <v>1</v>
      </c>
      <c r="D197" s="107" t="str">
        <f>'PLANTILLA V6'!D197</f>
        <v>carrete</v>
      </c>
      <c r="E197" s="104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98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21.5" x14ac:dyDescent="0.9">
      <c r="A198" s="103" t="str">
        <f>'PLANTILLA V6'!A198</f>
        <v>Co</v>
      </c>
      <c r="B198" s="107" t="str">
        <f>'PLANTILLA V6'!B198</f>
        <v>Estambre</v>
      </c>
      <c r="C198" s="112">
        <f>'PLANTILLA V6'!C198</f>
        <v>1</v>
      </c>
      <c r="D198" s="107" t="str">
        <f>'PLANTILLA V6'!D198</f>
        <v>metro</v>
      </c>
      <c r="E198" s="104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98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21.5" x14ac:dyDescent="0.9">
      <c r="A199" s="103" t="str">
        <f>'PLANTILLA V6'!A199</f>
        <v>Co</v>
      </c>
      <c r="B199" s="103" t="str">
        <f>'PLANTILLA V6'!B199</f>
        <v>Globos de tamaño # 9</v>
      </c>
      <c r="C199" s="110">
        <f>'PLANTILLA V6'!C199</f>
        <v>1</v>
      </c>
      <c r="D199" s="95" t="str">
        <f>'PLANTILLA V6'!D199</f>
        <v>pza</v>
      </c>
      <c r="E199" s="104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98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21.5" x14ac:dyDescent="0.9">
      <c r="A200" s="103" t="str">
        <f>'PLANTILLA V6'!A200</f>
        <v>Co</v>
      </c>
      <c r="B200" s="103" t="str">
        <f>'PLANTILLA V6'!B200</f>
        <v>Limpiapipas</v>
      </c>
      <c r="C200" s="110">
        <f>'PLANTILLA V6'!C200</f>
        <v>1</v>
      </c>
      <c r="D200" s="95" t="str">
        <f>'PLANTILLA V6'!D200</f>
        <v>pza</v>
      </c>
      <c r="E200" s="104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98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21.5" x14ac:dyDescent="0.9">
      <c r="A201" s="103" t="str">
        <f>'PLANTILLA V6'!A201</f>
        <v>Co</v>
      </c>
      <c r="B201" s="103" t="str">
        <f>'PLANTILLA V6'!B201</f>
        <v>Barra de plastilina 180 g</v>
      </c>
      <c r="C201" s="110">
        <f>'PLANTILLA V6'!C201</f>
        <v>1</v>
      </c>
      <c r="D201" s="95" t="str">
        <f>'PLANTILLA V6'!D201</f>
        <v>pza</v>
      </c>
      <c r="E201" s="104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98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21.5" x14ac:dyDescent="0.9">
      <c r="A202" s="103" t="str">
        <f>'PLANTILLA V6'!A202</f>
        <v>Co</v>
      </c>
      <c r="B202" s="103" t="str">
        <f>'PLANTILLA V6'!B202</f>
        <v>Paquete de 10 barritas de plastilina de colores</v>
      </c>
      <c r="C202" s="110">
        <f>'PLANTILLA V6'!C202</f>
        <v>1</v>
      </c>
      <c r="D202" s="95" t="str">
        <f>'PLANTILLA V6'!D202</f>
        <v>pza</v>
      </c>
      <c r="E202" s="104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98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21.5" x14ac:dyDescent="0.9">
      <c r="A203" s="103" t="str">
        <f>'PLANTILLA V6'!A203</f>
        <v>Co</v>
      </c>
      <c r="B203" s="103" t="str">
        <f>'PLANTILLA V6'!B203</f>
        <v>Fomi moldeable</v>
      </c>
      <c r="C203" s="110">
        <f>'PLANTILLA V6'!C203</f>
        <v>1</v>
      </c>
      <c r="D203" s="95" t="str">
        <f>'PLANTILLA V6'!D203</f>
        <v>bolsa</v>
      </c>
      <c r="E203" s="104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98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21.5" x14ac:dyDescent="0.9">
      <c r="A204" s="103" t="str">
        <f>'PLANTILLA V6'!A204</f>
        <v>Co</v>
      </c>
      <c r="B204" s="106" t="str">
        <f>'PLANTILLA V6'!B204</f>
        <v>Pasta para modelar</v>
      </c>
      <c r="C204" s="110">
        <f>'PLANTILLA V6'!C204</f>
        <v>1</v>
      </c>
      <c r="D204" s="95" t="str">
        <f>'PLANTILLA V6'!D204</f>
        <v>pza</v>
      </c>
      <c r="E204" s="104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98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21.5" x14ac:dyDescent="0.9">
      <c r="A205" s="103" t="str">
        <f>'PLANTILLA V6'!A205</f>
        <v>Co</v>
      </c>
      <c r="B205" s="103" t="str">
        <f>'PLANTILLA V6'!B205</f>
        <v>Silicón frío (bote de 250 ml)</v>
      </c>
      <c r="C205" s="110">
        <f>'PLANTILLA V6'!C205</f>
        <v>1</v>
      </c>
      <c r="D205" s="95" t="str">
        <f>'PLANTILLA V6'!D205</f>
        <v>pza</v>
      </c>
      <c r="E205" s="104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98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21.5" x14ac:dyDescent="0.9">
      <c r="A206" s="51" t="str">
        <f>'PLANTILLA V6'!A206</f>
        <v>Co</v>
      </c>
      <c r="B206" s="51" t="str">
        <f>'PLANTILLA V6'!B206</f>
        <v>Barra de silicón (tubito del diámetro de la pistola de silicón)</v>
      </c>
      <c r="C206" s="78">
        <f>'PLANTILLA V6'!C206</f>
        <v>1</v>
      </c>
      <c r="D206" s="54" t="str">
        <f>'PLANTILLA V6'!D206</f>
        <v>pza</v>
      </c>
      <c r="E206" s="22">
        <v>1</v>
      </c>
      <c r="F206" s="54" t="b">
        <v>0</v>
      </c>
      <c r="G206" s="54" t="b">
        <v>0</v>
      </c>
      <c r="H206" s="54" t="b">
        <v>1</v>
      </c>
      <c r="I206" s="54" t="b">
        <v>0</v>
      </c>
      <c r="J206" s="98" cm="1">
        <f t="array" ref="J206">_xlfn.IFS(LEN(A206)&gt;2,A207,SUM(E206:I206)=0,0,F206,$F$7*F206*E206,G206,$G$7*G206*E206,AND(H206,A206="Co"),$H$7*H206*E206,AND(H206,A206="Re"),$H$7*H206*E206,H206,$J$7*H206*E206,I206,$I$7*I206*E206)</f>
        <v>12.5</v>
      </c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21.5" x14ac:dyDescent="0.9">
      <c r="A207" s="103" t="str">
        <f>'PLANTILLA V6'!A207</f>
        <v>Co</v>
      </c>
      <c r="B207" s="103" t="str">
        <f>'PLANTILLA V6'!B207</f>
        <v>Pegamento blanco (Resistol) bote de 250 ml</v>
      </c>
      <c r="C207" s="110">
        <f>'PLANTILLA V6'!C207</f>
        <v>1</v>
      </c>
      <c r="D207" s="95" t="str">
        <f>'PLANTILLA V6'!D207</f>
        <v>pza</v>
      </c>
      <c r="E207" s="104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98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21.5" x14ac:dyDescent="0.9">
      <c r="A208" s="103" t="str">
        <f>'PLANTILLA V6'!A208</f>
        <v>Co</v>
      </c>
      <c r="B208" s="103" t="str">
        <f>'PLANTILLA V6'!B208</f>
        <v>Cinta adhesiva (masking tape 110 o cinta azul de pintor) 12 mm ancho x 50 m o similar</v>
      </c>
      <c r="C208" s="110">
        <f>'PLANTILLA V6'!C208</f>
        <v>1</v>
      </c>
      <c r="D208" s="95" t="str">
        <f>'PLANTILLA V6'!D208</f>
        <v>pza</v>
      </c>
      <c r="E208" s="104">
        <v>0</v>
      </c>
      <c r="F208" s="95" t="b">
        <v>0</v>
      </c>
      <c r="G208" s="95" t="b">
        <v>0</v>
      </c>
      <c r="H208" s="95" t="b">
        <v>0</v>
      </c>
      <c r="I208" s="95" t="b">
        <v>0</v>
      </c>
      <c r="J208" s="98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21.5" x14ac:dyDescent="0.9">
      <c r="A209" s="103" t="str">
        <f>'PLANTILLA V6'!A209</f>
        <v>Co</v>
      </c>
      <c r="B209" s="103" t="str">
        <f>'PLANTILLA V6'!B209</f>
        <v>Cinta adhesiva transparente (diurex) 18 mm ancho x 33 m o similar</v>
      </c>
      <c r="C209" s="110">
        <f>'PLANTILLA V6'!C209</f>
        <v>1</v>
      </c>
      <c r="D209" s="95" t="str">
        <f>'PLANTILLA V6'!D209</f>
        <v>pza</v>
      </c>
      <c r="E209" s="104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98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21.5" x14ac:dyDescent="0.9">
      <c r="A210" s="103" t="str">
        <f>'PLANTILLA V6'!A210</f>
        <v>Co</v>
      </c>
      <c r="B210" s="103" t="str">
        <f>'PLANTILLA V6'!B210</f>
        <v>Liga grande #18 (8 cm largo aproximadamente)</v>
      </c>
      <c r="C210" s="110">
        <f>'PLANTILLA V6'!C210</f>
        <v>1</v>
      </c>
      <c r="D210" s="95" t="str">
        <f>'PLANTILLA V6'!D210</f>
        <v>pza</v>
      </c>
      <c r="E210" s="104">
        <v>0</v>
      </c>
      <c r="F210" s="95" t="b">
        <v>0</v>
      </c>
      <c r="G210" s="95" t="b">
        <v>0</v>
      </c>
      <c r="H210" s="95" t="b">
        <v>0</v>
      </c>
      <c r="I210" s="95" t="b">
        <v>0</v>
      </c>
      <c r="J210" s="98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21.5" x14ac:dyDescent="0.9">
      <c r="A211" s="103" t="str">
        <f>'PLANTILLA V6'!A211</f>
        <v>Co</v>
      </c>
      <c r="B211" s="103" t="str">
        <f>'PLANTILLA V6'!B211</f>
        <v>Caja de 100 clips</v>
      </c>
      <c r="C211" s="110">
        <f>'PLANTILLA V6'!C211</f>
        <v>1</v>
      </c>
      <c r="D211" s="95" t="str">
        <f>'PLANTILLA V6'!D211</f>
        <v>pza</v>
      </c>
      <c r="E211" s="104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98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21.5" x14ac:dyDescent="0.9">
      <c r="A212" s="103" t="str">
        <f>'PLANTILLA V6'!A212</f>
        <v>Co</v>
      </c>
      <c r="B212" s="103" t="str">
        <f>'PLANTILLA V6'!B212</f>
        <v>Caja de 100 chinchetas</v>
      </c>
      <c r="C212" s="110">
        <f>'PLANTILLA V6'!C212</f>
        <v>1</v>
      </c>
      <c r="D212" s="95" t="str">
        <f>'PLANTILLA V6'!D212</f>
        <v>pza</v>
      </c>
      <c r="E212" s="104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98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21.5" x14ac:dyDescent="0.9">
      <c r="A213" s="103" t="str">
        <f>'PLANTILLA V6'!A213</f>
        <v>Co</v>
      </c>
      <c r="B213" s="103" t="str">
        <f>'PLANTILLA V6'!B213</f>
        <v>Caja de 12 crayolas de diferentes colores</v>
      </c>
      <c r="C213" s="110">
        <f>'PLANTILLA V6'!C213</f>
        <v>1</v>
      </c>
      <c r="D213" s="95" t="str">
        <f>'PLANTILLA V6'!D213</f>
        <v>pza</v>
      </c>
      <c r="E213" s="104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98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21.5" x14ac:dyDescent="0.9">
      <c r="A214" s="103" t="str">
        <f>'PLANTILLA V6'!A214</f>
        <v>Co</v>
      </c>
      <c r="B214" s="103" t="str">
        <f>'PLANTILLA V6'!B214</f>
        <v>Paquete de pinturas acrílicas 20 ml (blanco, negro, rojo, azul, amarillo)</v>
      </c>
      <c r="C214" s="110">
        <f>'PLANTILLA V6'!C214</f>
        <v>1</v>
      </c>
      <c r="D214" s="95" t="str">
        <f>'PLANTILLA V6'!D214</f>
        <v>pza</v>
      </c>
      <c r="E214" s="104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98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21.5" x14ac:dyDescent="0.9">
      <c r="A215" s="103" t="str">
        <f>'PLANTILLA V6'!A215</f>
        <v>Co</v>
      </c>
      <c r="B215" s="103" t="str">
        <f>'PLANTILLA V6'!B215</f>
        <v xml:space="preserve">1 paquete de 100 mondadientes </v>
      </c>
      <c r="C215" s="110">
        <f>'PLANTILLA V6'!C215</f>
        <v>1</v>
      </c>
      <c r="D215" s="103" t="str">
        <f>'PLANTILLA V6'!D215</f>
        <v>pza</v>
      </c>
      <c r="E215" s="104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98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21.5" x14ac:dyDescent="0.9">
      <c r="A216" s="103" t="str">
        <f>'PLANTILLA V6'!A216</f>
        <v>Co</v>
      </c>
      <c r="B216" s="103" t="str">
        <f>'PLANTILLA V6'!B216</f>
        <v>Sal de mesa</v>
      </c>
      <c r="C216" s="104">
        <f>'PLANTILLA V6'!C216</f>
        <v>1</v>
      </c>
      <c r="D216" s="95" t="str">
        <f>'PLANTILLA V6'!D216</f>
        <v>bolsita</v>
      </c>
      <c r="E216" s="104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98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21.5" x14ac:dyDescent="0.9">
      <c r="A217" s="103" t="str">
        <f>'PLANTILLA V6'!A217</f>
        <v>Co</v>
      </c>
      <c r="B217" s="103" t="str">
        <f>'PLANTILLA V6'!B217</f>
        <v>Hojas tamaño carta cuadriculadas</v>
      </c>
      <c r="C217" s="104">
        <f>'PLANTILLA V6'!C217</f>
        <v>1</v>
      </c>
      <c r="D217" s="95" t="str">
        <f>'PLANTILLA V6'!D217</f>
        <v>pza</v>
      </c>
      <c r="E217" s="104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98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21.5" x14ac:dyDescent="0.9">
      <c r="A218" s="103" t="str">
        <f>'PLANTILLA V6'!A218</f>
        <v>Co</v>
      </c>
      <c r="B218" s="95" t="str">
        <f>'PLANTILLA V6'!B218</f>
        <v>Tabla de madera de 3" de espesor de 30 cm x 30 cm (tabla de sacrificio)</v>
      </c>
      <c r="C218" s="104">
        <f>'PLANTILLA V6'!C218</f>
        <v>1</v>
      </c>
      <c r="D218" s="95" t="str">
        <f>'PLANTILLA V6'!D218</f>
        <v>pza</v>
      </c>
      <c r="E218" s="104">
        <v>0</v>
      </c>
      <c r="F218" s="95" t="b">
        <v>0</v>
      </c>
      <c r="G218" s="95" t="b">
        <v>0</v>
      </c>
      <c r="H218" s="95" t="b">
        <v>0</v>
      </c>
      <c r="I218" s="95" t="b">
        <v>0</v>
      </c>
      <c r="J218" s="98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21.5" x14ac:dyDescent="0.9">
      <c r="A219" s="103" t="str">
        <f>'PLANTILLA V6'!A219</f>
        <v>Co</v>
      </c>
      <c r="B219" s="95" t="str">
        <f>'PLANTILLA V6'!B219</f>
        <v>Tabla salvacortes de 45 x 30 cm (recomendado opcional)</v>
      </c>
      <c r="C219" s="104">
        <f>'PLANTILLA V6'!C219</f>
        <v>1</v>
      </c>
      <c r="D219" s="95" t="str">
        <f>'PLANTILLA V6'!D219</f>
        <v>pza</v>
      </c>
      <c r="E219" s="104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98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21.5" x14ac:dyDescent="0.9">
      <c r="A220" s="103" t="str">
        <f>'PLANTILLA V6'!A220</f>
        <v>Co</v>
      </c>
      <c r="B220" s="95" t="str">
        <f>'PLANTILLA V6'!B220</f>
        <v>Cronómetro</v>
      </c>
      <c r="C220" s="104">
        <f>'PLANTILLA V6'!C220</f>
        <v>1</v>
      </c>
      <c r="D220" s="95" t="str">
        <f>'PLANTILLA V6'!D220</f>
        <v>pza</v>
      </c>
      <c r="E220" s="104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98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21.5" x14ac:dyDescent="0.9">
      <c r="A221" s="103" t="str">
        <f>'PLANTILLA V6'!A221</f>
        <v>Co</v>
      </c>
      <c r="B221" s="95" t="str">
        <f>'PLANTILLA V6'!B221</f>
        <v>Pliego de papel bond</v>
      </c>
      <c r="C221" s="104">
        <f>'PLANTILLA V6'!C221</f>
        <v>1</v>
      </c>
      <c r="D221" s="95" t="str">
        <f>'PLANTILLA V6'!D221</f>
        <v>pza</v>
      </c>
      <c r="E221" s="104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98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21.5" x14ac:dyDescent="0.9">
      <c r="A222" s="103" t="str">
        <f>'PLANTILLA V6'!A222</f>
        <v>Co</v>
      </c>
      <c r="B222" s="95" t="str">
        <f>'PLANTILLA V6'!B222</f>
        <v>Dado</v>
      </c>
      <c r="C222" s="104">
        <f>'PLANTILLA V6'!C222</f>
        <v>1</v>
      </c>
      <c r="D222" s="95" t="str">
        <f>'PLANTILLA V6'!D222</f>
        <v>pza</v>
      </c>
      <c r="E222" s="104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98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21.5" x14ac:dyDescent="0.9">
      <c r="A223" s="91" t="str">
        <f>'PLANTILLA V6'!A223</f>
        <v>Co</v>
      </c>
      <c r="B223" s="91" t="str">
        <f>'PLANTILLA V6'!B223</f>
        <v>Coples de cobre de 1/2" de diámetro y 3 o 4 cm de altura</v>
      </c>
      <c r="C223" s="104">
        <f>'PLANTILLA V6'!C223</f>
        <v>1</v>
      </c>
      <c r="D223" s="95" t="str">
        <f>'PLANTILLA V6'!D223</f>
        <v>pza</v>
      </c>
      <c r="E223" s="104">
        <v>0</v>
      </c>
      <c r="F223" s="95" t="b">
        <v>0</v>
      </c>
      <c r="G223" s="95" t="b">
        <v>0</v>
      </c>
      <c r="H223" s="95" t="b">
        <v>0</v>
      </c>
      <c r="I223" s="95" t="b">
        <v>0</v>
      </c>
      <c r="J223" s="98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1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21.5" hidden="1" x14ac:dyDescent="0.9">
      <c r="A224" s="91" t="str">
        <f>'PLANTILLA V6'!A224</f>
        <v>Co</v>
      </c>
      <c r="B224" s="91" t="str">
        <f>'PLANTILLA V6'!B224</f>
        <v>Alambre galvanizado</v>
      </c>
      <c r="C224" s="104">
        <f>'PLANTILLA V6'!C224</f>
        <v>1</v>
      </c>
      <c r="D224" s="95" t="str">
        <f>'PLANTILLA V6'!D224</f>
        <v>metro</v>
      </c>
      <c r="E224" s="104">
        <v>0</v>
      </c>
      <c r="F224" s="95" t="b">
        <v>0</v>
      </c>
      <c r="G224" s="95" t="b">
        <v>0</v>
      </c>
      <c r="H224" s="95" t="b">
        <v>0</v>
      </c>
      <c r="I224" s="95" t="b">
        <v>0</v>
      </c>
      <c r="J224" s="98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1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21.5" hidden="1" x14ac:dyDescent="0.9">
      <c r="A225" s="91" t="str">
        <f>'PLANTILLA V6'!A225</f>
        <v>Co</v>
      </c>
      <c r="B225" s="91" t="str">
        <f>'PLANTILLA V6'!B225</f>
        <v>Toallitas humedas (tipo desmaquillantes o para bebe)</v>
      </c>
      <c r="C225" s="104">
        <f>'PLANTILLA V6'!C225</f>
        <v>1</v>
      </c>
      <c r="D225" s="95" t="str">
        <f>'PLANTILLA V6'!D225</f>
        <v>paquete</v>
      </c>
      <c r="E225" s="104">
        <v>0</v>
      </c>
      <c r="F225" s="95" t="b">
        <v>0</v>
      </c>
      <c r="G225" s="95" t="b">
        <v>0</v>
      </c>
      <c r="H225" s="95" t="b">
        <v>0</v>
      </c>
      <c r="I225" s="95" t="b">
        <v>0</v>
      </c>
      <c r="J225" s="98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1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21.5" hidden="1" x14ac:dyDescent="0.9">
      <c r="A226" s="91" t="str">
        <f>'PLANTILLA V6'!A226</f>
        <v>Co</v>
      </c>
      <c r="B226" s="91" t="str">
        <f>'PLANTILLA V6'!B226</f>
        <v>Bote de vinagre blanco de 500 ml.</v>
      </c>
      <c r="C226" s="104">
        <f>'PLANTILLA V6'!C226</f>
        <v>1</v>
      </c>
      <c r="D226" s="95" t="str">
        <f>'PLANTILLA V6'!D226</f>
        <v>pza</v>
      </c>
      <c r="E226" s="104">
        <v>0</v>
      </c>
      <c r="F226" s="95" t="b">
        <v>0</v>
      </c>
      <c r="G226" s="95" t="b">
        <v>0</v>
      </c>
      <c r="H226" s="95" t="b">
        <v>0</v>
      </c>
      <c r="I226" s="95" t="b">
        <v>0</v>
      </c>
      <c r="J226" s="98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1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21.5" hidden="1" x14ac:dyDescent="0.9">
      <c r="A227" s="91" t="str">
        <f>'PLANTILLA V6'!A227</f>
        <v>Co</v>
      </c>
      <c r="B227" s="91" t="str">
        <f>'PLANTILLA V6'!B227</f>
        <v>Cinta adhesiva doble cara delgada de 12mm X 50m</v>
      </c>
      <c r="C227" s="104">
        <f>'PLANTILLA V6'!C227</f>
        <v>1</v>
      </c>
      <c r="D227" s="95" t="str">
        <f>'PLANTILLA V6'!D227</f>
        <v>rollo</v>
      </c>
      <c r="E227" s="104">
        <v>0</v>
      </c>
      <c r="F227" s="95" t="b">
        <v>0</v>
      </c>
      <c r="G227" s="95" t="b">
        <v>0</v>
      </c>
      <c r="H227" s="95" t="b">
        <v>0</v>
      </c>
      <c r="I227" s="95" t="b">
        <v>0</v>
      </c>
      <c r="J227" s="98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1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21.5" hidden="1" x14ac:dyDescent="0.9">
      <c r="A228" s="91" t="str">
        <f>'PLANTILLA V6'!A228</f>
        <v>Co</v>
      </c>
      <c r="B228" s="91" t="str">
        <f>'PLANTILLA V6'!B228</f>
        <v>Tornillo y tuerca de 1/8"</v>
      </c>
      <c r="C228" s="104">
        <f>'PLANTILLA V6'!C228</f>
        <v>1</v>
      </c>
      <c r="D228" s="95" t="str">
        <f>'PLANTILLA V6'!D228</f>
        <v>pza</v>
      </c>
      <c r="E228" s="104">
        <v>0</v>
      </c>
      <c r="F228" s="95" t="b">
        <v>0</v>
      </c>
      <c r="G228" s="95" t="b">
        <v>0</v>
      </c>
      <c r="H228" s="95" t="b">
        <v>0</v>
      </c>
      <c r="I228" s="95" t="b">
        <v>0</v>
      </c>
      <c r="J228" s="98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1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21.5" hidden="1" x14ac:dyDescent="0.9">
      <c r="A229" s="91" t="str">
        <f>'PLANTILLA V6'!A229</f>
        <v>Co</v>
      </c>
      <c r="B229" s="91" t="str">
        <f>'PLANTILLA V6'!B229</f>
        <v>Tornillo y tuerca de 3/16"</v>
      </c>
      <c r="C229" s="104">
        <f>'PLANTILLA V6'!C229</f>
        <v>1</v>
      </c>
      <c r="D229" s="95" t="str">
        <f>'PLANTILLA V6'!D229</f>
        <v>pza</v>
      </c>
      <c r="E229" s="104">
        <v>0</v>
      </c>
      <c r="F229" s="95" t="b">
        <v>0</v>
      </c>
      <c r="G229" s="95" t="b">
        <v>0</v>
      </c>
      <c r="H229" s="95" t="b">
        <v>0</v>
      </c>
      <c r="I229" s="95" t="b">
        <v>0</v>
      </c>
      <c r="J229" s="98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1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21.5" hidden="1" x14ac:dyDescent="0.9">
      <c r="A230" s="91" t="str">
        <f>'PLANTILLA V6'!A230</f>
        <v>Co</v>
      </c>
      <c r="B230" s="91" t="str">
        <f>'PLANTILLA V6'!B230</f>
        <v>Tornillo y tuerca de 1/4"</v>
      </c>
      <c r="C230" s="104">
        <f>'PLANTILLA V6'!C230</f>
        <v>1</v>
      </c>
      <c r="D230" s="95" t="str">
        <f>'PLANTILLA V6'!D230</f>
        <v>pza</v>
      </c>
      <c r="E230" s="104">
        <v>0</v>
      </c>
      <c r="F230" s="95" t="b">
        <v>0</v>
      </c>
      <c r="G230" s="95" t="b">
        <v>0</v>
      </c>
      <c r="H230" s="95" t="b">
        <v>0</v>
      </c>
      <c r="I230" s="95" t="b">
        <v>0</v>
      </c>
      <c r="J230" s="98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1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21.5" hidden="1" x14ac:dyDescent="0.9">
      <c r="A231" s="91" t="str">
        <f>'PLANTILLA V6'!A231</f>
        <v>Co</v>
      </c>
      <c r="B231" s="91" t="str">
        <f>'PLANTILLA V6'!B231</f>
        <v>Paquete de 1 Kg de semillas(arroz, frijol, lentejas o similar)</v>
      </c>
      <c r="C231" s="104">
        <f>'PLANTILLA V6'!C231</f>
        <v>1</v>
      </c>
      <c r="D231" s="95" t="str">
        <f>'PLANTILLA V6'!D231</f>
        <v>pza</v>
      </c>
      <c r="E231" s="104">
        <v>0</v>
      </c>
      <c r="F231" s="95" t="b">
        <v>0</v>
      </c>
      <c r="G231" s="95" t="b">
        <v>0</v>
      </c>
      <c r="H231" s="95" t="b">
        <v>0</v>
      </c>
      <c r="I231" s="95" t="b">
        <v>0</v>
      </c>
      <c r="J231" s="98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1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21.5" hidden="1" x14ac:dyDescent="0.9">
      <c r="A232" s="91" t="str">
        <f>'PLANTILLA V6'!A232</f>
        <v>Co</v>
      </c>
      <c r="B232" s="91" t="str">
        <f>'PLANTILLA V6'!B232</f>
        <v>Contenedor de agua grande tipo palangana (50 cm de diametro aprox)</v>
      </c>
      <c r="C232" s="104">
        <f>'PLANTILLA V6'!C232</f>
        <v>1</v>
      </c>
      <c r="D232" s="95" t="str">
        <f>'PLANTILLA V6'!D232</f>
        <v>pza</v>
      </c>
      <c r="E232" s="104">
        <v>0</v>
      </c>
      <c r="F232" s="95" t="b">
        <v>0</v>
      </c>
      <c r="G232" s="95" t="b">
        <v>0</v>
      </c>
      <c r="H232" s="95" t="b">
        <v>0</v>
      </c>
      <c r="I232" s="95" t="b">
        <v>0</v>
      </c>
      <c r="J232" s="98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1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21.5" hidden="1" x14ac:dyDescent="0.9">
      <c r="A233" s="91" t="str">
        <f>'PLANTILLA V6'!A233</f>
        <v>Co</v>
      </c>
      <c r="B233" s="91" t="str">
        <f>'PLANTILLA V6'!B233</f>
        <v>Hoja tamaño carta de foami o hule eva color liso</v>
      </c>
      <c r="C233" s="104">
        <f>'PLANTILLA V6'!C233</f>
        <v>1</v>
      </c>
      <c r="D233" s="95" t="str">
        <f>'PLANTILLA V6'!D233</f>
        <v>pza</v>
      </c>
      <c r="E233" s="104">
        <v>0</v>
      </c>
      <c r="F233" s="95" t="b">
        <v>0</v>
      </c>
      <c r="G233" s="95" t="b">
        <v>0</v>
      </c>
      <c r="H233" s="95" t="b">
        <v>0</v>
      </c>
      <c r="I233" s="95" t="b">
        <v>0</v>
      </c>
      <c r="J233" s="98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1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21.5" hidden="1" x14ac:dyDescent="0.9">
      <c r="A234" s="91" t="str">
        <f>'PLANTILLA V6'!A234</f>
        <v>Co</v>
      </c>
      <c r="B234" s="91" t="str">
        <f>'PLANTILLA V6'!B234</f>
        <v>Hoja tamaño carta de foami o hule eva con brillantina</v>
      </c>
      <c r="C234" s="104">
        <f>'PLANTILLA V6'!C234</f>
        <v>1</v>
      </c>
      <c r="D234" s="95" t="str">
        <f>'PLANTILLA V6'!D234</f>
        <v>pza</v>
      </c>
      <c r="E234" s="104">
        <v>0</v>
      </c>
      <c r="F234" s="95" t="b">
        <v>0</v>
      </c>
      <c r="G234" s="95" t="b">
        <v>0</v>
      </c>
      <c r="H234" s="95" t="b">
        <v>0</v>
      </c>
      <c r="I234" s="95" t="b">
        <v>0</v>
      </c>
      <c r="J234" s="98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1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21.5" hidden="1" x14ac:dyDescent="0.9">
      <c r="A235" s="91">
        <f>'PLANTILLA V6'!A235</f>
        <v>0</v>
      </c>
      <c r="B235" s="91">
        <f>'PLANTILLA V6'!B235</f>
        <v>0</v>
      </c>
      <c r="C235" s="104">
        <f>'PLANTILLA V6'!C235</f>
        <v>1</v>
      </c>
      <c r="D235" s="95" t="str">
        <f>'PLANTILLA V6'!D235</f>
        <v>pza</v>
      </c>
      <c r="E235" s="104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98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1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21.5" hidden="1" x14ac:dyDescent="0.9">
      <c r="A236" s="91">
        <f>'PLANTILLA V6'!A236</f>
        <v>0</v>
      </c>
      <c r="B236" s="91">
        <f>'PLANTILLA V6'!B236</f>
        <v>0</v>
      </c>
      <c r="C236" s="104">
        <f>'PLANTILLA V6'!C236</f>
        <v>1</v>
      </c>
      <c r="D236" s="95" t="str">
        <f>'PLANTILLA V6'!D236</f>
        <v>pza</v>
      </c>
      <c r="E236" s="104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98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1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21.5" hidden="1" x14ac:dyDescent="0.9">
      <c r="A237" s="91">
        <f>'PLANTILLA V6'!A237</f>
        <v>0</v>
      </c>
      <c r="B237" s="91">
        <f>'PLANTILLA V6'!B237</f>
        <v>0</v>
      </c>
      <c r="C237" s="104">
        <f>'PLANTILLA V6'!C237</f>
        <v>1</v>
      </c>
      <c r="D237" s="95" t="str">
        <f>'PLANTILLA V6'!D237</f>
        <v>pza</v>
      </c>
      <c r="E237" s="104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98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1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21.5" hidden="1" x14ac:dyDescent="0.9">
      <c r="A238" s="91">
        <f>'PLANTILLA V6'!A238</f>
        <v>0</v>
      </c>
      <c r="B238" s="91">
        <f>'PLANTILLA V6'!B238</f>
        <v>0</v>
      </c>
      <c r="C238" s="104">
        <f>'PLANTILLA V6'!C238</f>
        <v>1</v>
      </c>
      <c r="D238" s="95" t="str">
        <f>'PLANTILLA V6'!D238</f>
        <v>pza</v>
      </c>
      <c r="E238" s="104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98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1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21.5" hidden="1" x14ac:dyDescent="0.9">
      <c r="A239" s="91">
        <f>'PLANTILLA V6'!A239</f>
        <v>0</v>
      </c>
      <c r="B239" s="91">
        <f>'PLANTILLA V6'!B239</f>
        <v>0</v>
      </c>
      <c r="C239" s="104">
        <f>'PLANTILLA V6'!C239</f>
        <v>1</v>
      </c>
      <c r="D239" s="95" t="str">
        <f>'PLANTILLA V6'!D239</f>
        <v>pza</v>
      </c>
      <c r="E239" s="104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98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1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21.5" hidden="1" x14ac:dyDescent="0.9">
      <c r="A240" s="91">
        <f>'PLANTILLA V6'!A240</f>
        <v>0</v>
      </c>
      <c r="B240" s="91">
        <f>'PLANTILLA V6'!B240</f>
        <v>0</v>
      </c>
      <c r="C240" s="104">
        <f>'PLANTILLA V6'!C240</f>
        <v>1</v>
      </c>
      <c r="D240" s="95" t="str">
        <f>'PLANTILLA V6'!D240</f>
        <v>pza</v>
      </c>
      <c r="E240" s="104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98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1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21.5" hidden="1" x14ac:dyDescent="0.9">
      <c r="A241" s="91">
        <f>'PLANTILLA V6'!A241</f>
        <v>0</v>
      </c>
      <c r="B241" s="91">
        <f>'PLANTILLA V6'!B241</f>
        <v>0</v>
      </c>
      <c r="C241" s="104">
        <f>'PLANTILLA V6'!C241</f>
        <v>1</v>
      </c>
      <c r="D241" s="95" t="str">
        <f>'PLANTILLA V6'!D241</f>
        <v>pza</v>
      </c>
      <c r="E241" s="104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98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1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21.5" hidden="1" x14ac:dyDescent="0.9">
      <c r="A242" s="91">
        <f>'PLANTILLA V6'!A242</f>
        <v>0</v>
      </c>
      <c r="B242" s="91">
        <f>'PLANTILLA V6'!B242</f>
        <v>0</v>
      </c>
      <c r="C242" s="104">
        <f>'PLANTILLA V6'!C242</f>
        <v>1</v>
      </c>
      <c r="D242" s="95" t="str">
        <f>'PLANTILLA V6'!D242</f>
        <v>pza</v>
      </c>
      <c r="E242" s="104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98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1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21.5" hidden="1" x14ac:dyDescent="0.9">
      <c r="A243" s="91">
        <f>'PLANTILLA V6'!A243</f>
        <v>0</v>
      </c>
      <c r="B243" s="91">
        <f>'PLANTILLA V6'!B243</f>
        <v>0</v>
      </c>
      <c r="C243" s="104">
        <f>'PLANTILLA V6'!C243</f>
        <v>1</v>
      </c>
      <c r="D243" s="95" t="str">
        <f>'PLANTILLA V6'!D243</f>
        <v>pza</v>
      </c>
      <c r="E243" s="104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98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1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21.5" hidden="1" x14ac:dyDescent="0.9">
      <c r="A244" s="91">
        <f>'PLANTILLA V6'!A244</f>
        <v>0</v>
      </c>
      <c r="B244" s="91">
        <f>'PLANTILLA V6'!B244</f>
        <v>0</v>
      </c>
      <c r="C244" s="104">
        <f>'PLANTILLA V6'!C244</f>
        <v>1</v>
      </c>
      <c r="D244" s="95" t="str">
        <f>'PLANTILLA V6'!D244</f>
        <v>pza</v>
      </c>
      <c r="E244" s="104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98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1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21.5" hidden="1" x14ac:dyDescent="0.9">
      <c r="A245" s="91">
        <f>'PLANTILLA V6'!A245</f>
        <v>0</v>
      </c>
      <c r="B245" s="91">
        <f>'PLANTILLA V6'!B245</f>
        <v>0</v>
      </c>
      <c r="C245" s="104">
        <f>'PLANTILLA V6'!C245</f>
        <v>1</v>
      </c>
      <c r="D245" s="95" t="str">
        <f>'PLANTILLA V6'!D245</f>
        <v>pza</v>
      </c>
      <c r="E245" s="104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98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1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21.5" hidden="1" x14ac:dyDescent="0.9">
      <c r="A246" s="91">
        <f>'PLANTILLA V6'!A246</f>
        <v>0</v>
      </c>
      <c r="B246" s="91">
        <f>'PLANTILLA V6'!B246</f>
        <v>0</v>
      </c>
      <c r="C246" s="104">
        <f>'PLANTILLA V6'!C246</f>
        <v>1</v>
      </c>
      <c r="D246" s="95" t="str">
        <f>'PLANTILLA V6'!D246</f>
        <v>pza</v>
      </c>
      <c r="E246" s="104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98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1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21.5" hidden="1" x14ac:dyDescent="0.9">
      <c r="A247" s="91">
        <f>'PLANTILLA V6'!A247</f>
        <v>0</v>
      </c>
      <c r="B247" s="91">
        <f>'PLANTILLA V6'!B247</f>
        <v>0</v>
      </c>
      <c r="C247" s="104">
        <f>'PLANTILLA V6'!C247</f>
        <v>1</v>
      </c>
      <c r="D247" s="95" t="str">
        <f>'PLANTILLA V6'!D247</f>
        <v>pza</v>
      </c>
      <c r="E247" s="104"/>
      <c r="F247" s="95" t="b">
        <v>0</v>
      </c>
      <c r="G247" s="95" t="b">
        <v>0</v>
      </c>
      <c r="H247" s="95" t="b">
        <v>0</v>
      </c>
      <c r="I247" s="95" t="b">
        <v>0</v>
      </c>
      <c r="J247" s="98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1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21.5" hidden="1" x14ac:dyDescent="0.9">
      <c r="A248" s="91">
        <f>'PLANTILLA V6'!A248</f>
        <v>0</v>
      </c>
      <c r="B248" s="91">
        <f>'PLANTILLA V6'!B248</f>
        <v>0</v>
      </c>
      <c r="C248" s="104">
        <f>'PLANTILLA V6'!C248</f>
        <v>1</v>
      </c>
      <c r="D248" s="95" t="str">
        <f>'PLANTILLA V6'!D248</f>
        <v>pza</v>
      </c>
      <c r="E248" s="104"/>
      <c r="F248" s="95" t="b">
        <v>0</v>
      </c>
      <c r="G248" s="95" t="b">
        <v>0</v>
      </c>
      <c r="H248" s="95" t="b">
        <v>0</v>
      </c>
      <c r="I248" s="95" t="b">
        <v>0</v>
      </c>
      <c r="J248" s="98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1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21.5" hidden="1" x14ac:dyDescent="0.9">
      <c r="A249" s="91">
        <f>'PLANTILLA V6'!A249</f>
        <v>0</v>
      </c>
      <c r="B249" s="91">
        <f>'PLANTILLA V6'!B249</f>
        <v>0</v>
      </c>
      <c r="C249" s="104">
        <f>'PLANTILLA V6'!C249</f>
        <v>1</v>
      </c>
      <c r="D249" s="95" t="str">
        <f>'PLANTILLA V6'!D249</f>
        <v>pza</v>
      </c>
      <c r="E249" s="104"/>
      <c r="F249" s="95" t="b">
        <v>0</v>
      </c>
      <c r="G249" s="95" t="b">
        <v>0</v>
      </c>
      <c r="H249" s="95" t="b">
        <v>0</v>
      </c>
      <c r="I249" s="95" t="b">
        <v>0</v>
      </c>
      <c r="J249" s="98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1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21.5" hidden="1" x14ac:dyDescent="0.9">
      <c r="A250" s="91">
        <f>'PLANTILLA V6'!A250</f>
        <v>0</v>
      </c>
      <c r="B250" s="91">
        <f>'PLANTILLA V6'!B250</f>
        <v>0</v>
      </c>
      <c r="C250" s="104">
        <f>'PLANTILLA V6'!C250</f>
        <v>1</v>
      </c>
      <c r="D250" s="95" t="str">
        <f>'PLANTILLA V6'!D250</f>
        <v>pza</v>
      </c>
      <c r="E250" s="104"/>
      <c r="F250" s="95" t="b">
        <v>0</v>
      </c>
      <c r="G250" s="95" t="b">
        <v>0</v>
      </c>
      <c r="H250" s="95" t="b">
        <v>0</v>
      </c>
      <c r="I250" s="95" t="b">
        <v>0</v>
      </c>
      <c r="J250" s="98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1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21.5" hidden="1" x14ac:dyDescent="0.9">
      <c r="A251" s="91">
        <f>'PLANTILLA V6'!A251</f>
        <v>0</v>
      </c>
      <c r="B251" s="91">
        <f>'PLANTILLA V6'!B251</f>
        <v>0</v>
      </c>
      <c r="C251" s="104">
        <f>'PLANTILLA V6'!C251</f>
        <v>1</v>
      </c>
      <c r="D251" s="95" t="str">
        <f>'PLANTILLA V6'!D251</f>
        <v>pza</v>
      </c>
      <c r="E251" s="104"/>
      <c r="F251" s="95" t="b">
        <v>0</v>
      </c>
      <c r="G251" s="95" t="b">
        <v>0</v>
      </c>
      <c r="H251" s="95" t="b">
        <v>0</v>
      </c>
      <c r="I251" s="95" t="b">
        <v>0</v>
      </c>
      <c r="J251" s="98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1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21.5" hidden="1" x14ac:dyDescent="0.9">
      <c r="A252" s="91">
        <f>'PLANTILLA V6'!A252</f>
        <v>0</v>
      </c>
      <c r="B252" s="91">
        <f>'PLANTILLA V6'!B252</f>
        <v>0</v>
      </c>
      <c r="C252" s="104">
        <f>'PLANTILLA V6'!C252</f>
        <v>1</v>
      </c>
      <c r="D252" s="95" t="str">
        <f>'PLANTILLA V6'!D252</f>
        <v>pza</v>
      </c>
      <c r="E252" s="104"/>
      <c r="F252" s="95" t="b">
        <v>0</v>
      </c>
      <c r="G252" s="95" t="b">
        <v>0</v>
      </c>
      <c r="H252" s="95" t="b">
        <v>0</v>
      </c>
      <c r="I252" s="95" t="b">
        <v>0</v>
      </c>
      <c r="J252" s="98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1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21.5" hidden="1" x14ac:dyDescent="0.9">
      <c r="A253" s="91">
        <f>'PLANTILLA V6'!A253</f>
        <v>0</v>
      </c>
      <c r="B253" s="91">
        <f>'PLANTILLA V6'!B253</f>
        <v>0</v>
      </c>
      <c r="C253" s="104">
        <f>'PLANTILLA V6'!C253</f>
        <v>1</v>
      </c>
      <c r="D253" s="95" t="str">
        <f>'PLANTILLA V6'!D253</f>
        <v>pza</v>
      </c>
      <c r="E253" s="104"/>
      <c r="F253" s="95" t="b">
        <v>0</v>
      </c>
      <c r="G253" s="95" t="b">
        <v>0</v>
      </c>
      <c r="H253" s="95" t="b">
        <v>0</v>
      </c>
      <c r="I253" s="95" t="b">
        <v>0</v>
      </c>
      <c r="J253" s="98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1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21.5" hidden="1" x14ac:dyDescent="0.9">
      <c r="A254" s="91">
        <f>'PLANTILLA V6'!A254</f>
        <v>0</v>
      </c>
      <c r="B254" s="91">
        <f>'PLANTILLA V6'!B254</f>
        <v>0</v>
      </c>
      <c r="C254" s="104">
        <f>'PLANTILLA V6'!C254</f>
        <v>1</v>
      </c>
      <c r="D254" s="95" t="str">
        <f>'PLANTILLA V6'!D254</f>
        <v>pza</v>
      </c>
      <c r="E254" s="104"/>
      <c r="F254" s="95" t="b">
        <v>0</v>
      </c>
      <c r="G254" s="95" t="b">
        <v>0</v>
      </c>
      <c r="H254" s="95" t="b">
        <v>0</v>
      </c>
      <c r="I254" s="95" t="b">
        <v>0</v>
      </c>
      <c r="J254" s="98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1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21.5" hidden="1" x14ac:dyDescent="0.9">
      <c r="A255" s="91">
        <f>'PLANTILLA V6'!A255</f>
        <v>0</v>
      </c>
      <c r="B255" s="91">
        <f>'PLANTILLA V6'!B255</f>
        <v>0</v>
      </c>
      <c r="C255" s="104">
        <f>'PLANTILLA V6'!C255</f>
        <v>1</v>
      </c>
      <c r="D255" s="95" t="str">
        <f>'PLANTILLA V6'!D255</f>
        <v>pza</v>
      </c>
      <c r="E255" s="104"/>
      <c r="F255" s="95" t="b">
        <v>0</v>
      </c>
      <c r="G255" s="95" t="b">
        <v>0</v>
      </c>
      <c r="H255" s="95" t="b">
        <v>0</v>
      </c>
      <c r="I255" s="95" t="b">
        <v>0</v>
      </c>
      <c r="J255" s="98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1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21.5" hidden="1" x14ac:dyDescent="0.9">
      <c r="A256" s="91">
        <f>'PLANTILLA V6'!A256</f>
        <v>0</v>
      </c>
      <c r="B256" s="91">
        <f>'PLANTILLA V6'!B256</f>
        <v>0</v>
      </c>
      <c r="C256" s="104">
        <f>'PLANTILLA V6'!C256</f>
        <v>1</v>
      </c>
      <c r="D256" s="95" t="str">
        <f>'PLANTILLA V6'!D256</f>
        <v>pza</v>
      </c>
      <c r="E256" s="104"/>
      <c r="F256" s="95" t="b">
        <v>0</v>
      </c>
      <c r="G256" s="95" t="b">
        <v>0</v>
      </c>
      <c r="H256" s="95" t="b">
        <v>0</v>
      </c>
      <c r="I256" s="95" t="b">
        <v>0</v>
      </c>
      <c r="J256" s="98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1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21.5" hidden="1" x14ac:dyDescent="0.9">
      <c r="A257" s="91">
        <f>'PLANTILLA V6'!A257</f>
        <v>0</v>
      </c>
      <c r="B257" s="91">
        <f>'PLANTILLA V6'!B257</f>
        <v>0</v>
      </c>
      <c r="C257" s="104">
        <f>'PLANTILLA V6'!C257</f>
        <v>1</v>
      </c>
      <c r="D257" s="95" t="str">
        <f>'PLANTILLA V6'!D257</f>
        <v>pza</v>
      </c>
      <c r="E257" s="104"/>
      <c r="F257" s="95" t="b">
        <v>0</v>
      </c>
      <c r="G257" s="95" t="b">
        <v>0</v>
      </c>
      <c r="H257" s="95" t="b">
        <v>0</v>
      </c>
      <c r="I257" s="95" t="b">
        <v>0</v>
      </c>
      <c r="J257" s="98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1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21.5" hidden="1" x14ac:dyDescent="0.9">
      <c r="A258" s="91">
        <f>'PLANTILLA V6'!A258</f>
        <v>0</v>
      </c>
      <c r="B258" s="91">
        <f>'PLANTILLA V6'!B258</f>
        <v>0</v>
      </c>
      <c r="C258" s="104">
        <f>'PLANTILLA V6'!C258</f>
        <v>1</v>
      </c>
      <c r="D258" s="95" t="str">
        <f>'PLANTILLA V6'!D258</f>
        <v>pza</v>
      </c>
      <c r="E258" s="104"/>
      <c r="F258" s="95" t="b">
        <v>0</v>
      </c>
      <c r="G258" s="95" t="b">
        <v>0</v>
      </c>
      <c r="H258" s="95" t="b">
        <v>0</v>
      </c>
      <c r="I258" s="95" t="b">
        <v>0</v>
      </c>
      <c r="J258" s="98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1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21.5" hidden="1" x14ac:dyDescent="0.9">
      <c r="A259" s="91">
        <f>'PLANTILLA V6'!A259</f>
        <v>0</v>
      </c>
      <c r="B259" s="91">
        <f>'PLANTILLA V6'!B259</f>
        <v>0</v>
      </c>
      <c r="C259" s="104">
        <f>'PLANTILLA V6'!C259</f>
        <v>1</v>
      </c>
      <c r="D259" s="95" t="str">
        <f>'PLANTILLA V6'!D259</f>
        <v>pza</v>
      </c>
      <c r="E259" s="104"/>
      <c r="F259" s="95" t="b">
        <v>0</v>
      </c>
      <c r="G259" s="95" t="b">
        <v>0</v>
      </c>
      <c r="H259" s="95" t="b">
        <v>0</v>
      </c>
      <c r="I259" s="95" t="b">
        <v>0</v>
      </c>
      <c r="J259" s="98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1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21.5" hidden="1" x14ac:dyDescent="0.9">
      <c r="A260" s="91">
        <f>'PLANTILLA V6'!A260</f>
        <v>0</v>
      </c>
      <c r="B260" s="91">
        <f>'PLANTILLA V6'!B260</f>
        <v>0</v>
      </c>
      <c r="C260" s="104">
        <f>'PLANTILLA V6'!C260</f>
        <v>1</v>
      </c>
      <c r="D260" s="95" t="str">
        <f>'PLANTILLA V6'!D260</f>
        <v>pza</v>
      </c>
      <c r="E260" s="104"/>
      <c r="F260" s="95" t="b">
        <v>0</v>
      </c>
      <c r="G260" s="95" t="b">
        <v>0</v>
      </c>
      <c r="H260" s="95" t="b">
        <v>0</v>
      </c>
      <c r="I260" s="95" t="b">
        <v>0</v>
      </c>
      <c r="J260" s="98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1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21.5" hidden="1" x14ac:dyDescent="0.9">
      <c r="A261" s="91">
        <f>'PLANTILLA V6'!A261</f>
        <v>0</v>
      </c>
      <c r="B261" s="91">
        <f>'PLANTILLA V6'!B261</f>
        <v>0</v>
      </c>
      <c r="C261" s="104">
        <f>'PLANTILLA V6'!C261</f>
        <v>1</v>
      </c>
      <c r="D261" s="95" t="str">
        <f>'PLANTILLA V6'!D261</f>
        <v>pza</v>
      </c>
      <c r="E261" s="104"/>
      <c r="F261" s="95" t="b">
        <v>0</v>
      </c>
      <c r="G261" s="95" t="b">
        <v>0</v>
      </c>
      <c r="H261" s="95" t="b">
        <v>0</v>
      </c>
      <c r="I261" s="95" t="b">
        <v>0</v>
      </c>
      <c r="J261" s="98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1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21.5" hidden="1" x14ac:dyDescent="0.9">
      <c r="A262" s="91">
        <f>'PLANTILLA V6'!A262</f>
        <v>0</v>
      </c>
      <c r="B262" s="91">
        <f>'PLANTILLA V6'!B262</f>
        <v>0</v>
      </c>
      <c r="C262" s="104">
        <f>'PLANTILLA V6'!C262</f>
        <v>1</v>
      </c>
      <c r="D262" s="95" t="str">
        <f>'PLANTILLA V6'!D262</f>
        <v>pza</v>
      </c>
      <c r="E262" s="104"/>
      <c r="F262" s="95" t="b">
        <v>0</v>
      </c>
      <c r="G262" s="95" t="b">
        <v>0</v>
      </c>
      <c r="H262" s="95" t="b">
        <v>0</v>
      </c>
      <c r="I262" s="95" t="b">
        <v>0</v>
      </c>
      <c r="J262" s="98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1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21.5" hidden="1" x14ac:dyDescent="0.9">
      <c r="A263" s="91">
        <f>'PLANTILLA V6'!A263</f>
        <v>0</v>
      </c>
      <c r="B263" s="91">
        <f>'PLANTILLA V6'!B263</f>
        <v>0</v>
      </c>
      <c r="C263" s="104">
        <f>'PLANTILLA V6'!C263</f>
        <v>1</v>
      </c>
      <c r="D263" s="95" t="str">
        <f>'PLANTILLA V6'!D263</f>
        <v>pza</v>
      </c>
      <c r="E263" s="104"/>
      <c r="F263" s="95" t="b">
        <v>0</v>
      </c>
      <c r="G263" s="95" t="b">
        <v>0</v>
      </c>
      <c r="H263" s="95" t="b">
        <v>0</v>
      </c>
      <c r="I263" s="95" t="b">
        <v>0</v>
      </c>
      <c r="J263" s="98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1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21.5" hidden="1" x14ac:dyDescent="0.9">
      <c r="A264" s="91">
        <f>'PLANTILLA V6'!A264</f>
        <v>0</v>
      </c>
      <c r="B264" s="91">
        <f>'PLANTILLA V6'!B264</f>
        <v>0</v>
      </c>
      <c r="C264" s="104">
        <f>'PLANTILLA V6'!C264</f>
        <v>1</v>
      </c>
      <c r="D264" s="95" t="str">
        <f>'PLANTILLA V6'!D264</f>
        <v>pza</v>
      </c>
      <c r="E264" s="104"/>
      <c r="F264" s="95" t="b">
        <v>0</v>
      </c>
      <c r="G264" s="95" t="b">
        <v>0</v>
      </c>
      <c r="H264" s="95" t="b">
        <v>0</v>
      </c>
      <c r="I264" s="95" t="b">
        <v>0</v>
      </c>
      <c r="J264" s="98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1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21.5" hidden="1" x14ac:dyDescent="0.9">
      <c r="A265" s="91">
        <f>'PLANTILLA V6'!A265</f>
        <v>0</v>
      </c>
      <c r="B265" s="91">
        <f>'PLANTILLA V6'!B265</f>
        <v>0</v>
      </c>
      <c r="C265" s="104">
        <f>'PLANTILLA V6'!C265</f>
        <v>1</v>
      </c>
      <c r="D265" s="95" t="str">
        <f>'PLANTILLA V6'!D265</f>
        <v>pza</v>
      </c>
      <c r="E265" s="104"/>
      <c r="F265" s="95" t="b">
        <v>0</v>
      </c>
      <c r="G265" s="95" t="b">
        <v>0</v>
      </c>
      <c r="H265" s="95" t="b">
        <v>0</v>
      </c>
      <c r="I265" s="95" t="b">
        <v>0</v>
      </c>
      <c r="J265" s="98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1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21.5" hidden="1" x14ac:dyDescent="0.9">
      <c r="A266" s="91">
        <f>'PLANTILLA V6'!A266</f>
        <v>0</v>
      </c>
      <c r="B266" s="91">
        <f>'PLANTILLA V6'!B266</f>
        <v>0</v>
      </c>
      <c r="C266" s="104">
        <f>'PLANTILLA V6'!C266</f>
        <v>1</v>
      </c>
      <c r="D266" s="95" t="str">
        <f>'PLANTILLA V6'!D266</f>
        <v>pza</v>
      </c>
      <c r="E266" s="104"/>
      <c r="F266" s="95" t="b">
        <v>0</v>
      </c>
      <c r="G266" s="95" t="b">
        <v>0</v>
      </c>
      <c r="H266" s="95" t="b">
        <v>0</v>
      </c>
      <c r="I266" s="95" t="b">
        <v>0</v>
      </c>
      <c r="J266" s="98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1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21.5" hidden="1" x14ac:dyDescent="0.9">
      <c r="A267" s="91">
        <f>'PLANTILLA V6'!A267</f>
        <v>0</v>
      </c>
      <c r="B267" s="91">
        <f>'PLANTILLA V6'!B267</f>
        <v>0</v>
      </c>
      <c r="C267" s="104">
        <f>'PLANTILLA V6'!C267</f>
        <v>1</v>
      </c>
      <c r="D267" s="95" t="str">
        <f>'PLANTILLA V6'!D267</f>
        <v>pza</v>
      </c>
      <c r="E267" s="104"/>
      <c r="F267" s="95" t="b">
        <v>0</v>
      </c>
      <c r="G267" s="95" t="b">
        <v>0</v>
      </c>
      <c r="H267" s="95" t="b">
        <v>0</v>
      </c>
      <c r="I267" s="95" t="b">
        <v>0</v>
      </c>
      <c r="J267" s="98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1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21.5" hidden="1" x14ac:dyDescent="0.9">
      <c r="A268" s="91">
        <f>'PLANTILLA V6'!A268</f>
        <v>0</v>
      </c>
      <c r="B268" s="91">
        <f>'PLANTILLA V6'!B268</f>
        <v>0</v>
      </c>
      <c r="C268" s="104">
        <f>'PLANTILLA V6'!C268</f>
        <v>1</v>
      </c>
      <c r="D268" s="95" t="str">
        <f>'PLANTILLA V6'!D268</f>
        <v>pza</v>
      </c>
      <c r="E268" s="104"/>
      <c r="F268" s="95" t="b">
        <v>0</v>
      </c>
      <c r="G268" s="95" t="b">
        <v>0</v>
      </c>
      <c r="H268" s="95" t="b">
        <v>0</v>
      </c>
      <c r="I268" s="95" t="b">
        <v>0</v>
      </c>
      <c r="J268" s="98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1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21.5" x14ac:dyDescent="0.9">
      <c r="A269" s="91">
        <f>'PLANTILLA V6'!A269</f>
        <v>0</v>
      </c>
      <c r="B269" s="91">
        <f>'PLANTILLA V6'!B269</f>
        <v>0</v>
      </c>
      <c r="C269" s="104">
        <f>'PLANTILLA V6'!C269</f>
        <v>1</v>
      </c>
      <c r="D269" s="95" t="str">
        <f>'PLANTILLA V6'!D269</f>
        <v>pza</v>
      </c>
      <c r="E269" s="104"/>
      <c r="F269" s="95" t="b">
        <v>0</v>
      </c>
      <c r="G269" s="95" t="b">
        <v>0</v>
      </c>
      <c r="H269" s="95" t="b">
        <v>0</v>
      </c>
      <c r="I269" s="95" t="b">
        <v>0</v>
      </c>
      <c r="J269" s="98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1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21.5" x14ac:dyDescent="0.9">
      <c r="A270" s="99" t="str">
        <f>'PLANTILLA V6'!A270</f>
        <v>Materiales de Reuso</v>
      </c>
      <c r="B270" s="91">
        <f>'PLANTILLA V6'!B270</f>
        <v>0</v>
      </c>
      <c r="C270" s="104">
        <f>'PLANTILLA V6'!C270</f>
        <v>1</v>
      </c>
      <c r="D270" s="95" t="str">
        <f>'PLANTILLA V6'!D270</f>
        <v>pza</v>
      </c>
      <c r="E270" s="104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02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1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21.5" x14ac:dyDescent="0.9">
      <c r="A271" s="51" t="str">
        <f>'PLANTILLA V6'!A271</f>
        <v>Re</v>
      </c>
      <c r="B271" s="51" t="str">
        <f>'PLANTILLA V6'!B271</f>
        <v>Cartón de 3 mm de espesor de 30 x 30 cm</v>
      </c>
      <c r="C271" s="22">
        <f>'PLANTILLA V6'!C271</f>
        <v>1</v>
      </c>
      <c r="D271" s="54" t="str">
        <f>'PLANTILLA V6'!D271</f>
        <v>pza</v>
      </c>
      <c r="E271" s="22">
        <v>1</v>
      </c>
      <c r="F271" s="54" t="b">
        <v>0</v>
      </c>
      <c r="G271" s="54" t="b">
        <v>0</v>
      </c>
      <c r="H271" s="54" t="b">
        <v>1</v>
      </c>
      <c r="I271" s="54" t="b">
        <v>0</v>
      </c>
      <c r="J271" s="98" cm="1">
        <f t="array" ref="J271">_xlfn.IFS(LEN(A271)&gt;2,A272,SUM(E271:I271)=0,0,F271,$F$7*F271*E271,G271,$G$7*G271*E271,AND(H271,A271="Co"),$H$7*H271*E271,AND(H271,A271="Re"),$H$7*H271*E271,H271,$J$7*H271*E271,I271,$I$7*I271*E271)</f>
        <v>12.5</v>
      </c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21.5" x14ac:dyDescent="0.9">
      <c r="A272" s="103" t="str">
        <f>'PLANTILLA V6'!A272</f>
        <v>Re</v>
      </c>
      <c r="B272" s="103" t="str">
        <f>'PLANTILLA V6'!B272</f>
        <v>Hojas de papel tamaño carta con un lado limpio</v>
      </c>
      <c r="C272" s="104">
        <f>'PLANTILLA V6'!C272</f>
        <v>1</v>
      </c>
      <c r="D272" s="95" t="str">
        <f>'PLANTILLA V6'!D272</f>
        <v>pza</v>
      </c>
      <c r="E272" s="104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98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21.5" x14ac:dyDescent="0.9">
      <c r="A273" s="103" t="str">
        <f>'PLANTILLA V6'!A273</f>
        <v>Re</v>
      </c>
      <c r="B273" s="103" t="str">
        <f>'PLANTILLA V6'!B273</f>
        <v>Bolsa de plástico oscura</v>
      </c>
      <c r="C273" s="104">
        <f>'PLANTILLA V6'!C273</f>
        <v>1</v>
      </c>
      <c r="D273" s="95" t="str">
        <f>'PLANTILLA V6'!D273</f>
        <v>pza</v>
      </c>
      <c r="E273" s="104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98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21.5" x14ac:dyDescent="0.9">
      <c r="A274" s="103" t="str">
        <f>'PLANTILLA V6'!A274</f>
        <v>Re</v>
      </c>
      <c r="B274" s="103" t="str">
        <f>'PLANTILLA V6'!B274</f>
        <v>Botella de PET de 250 ml</v>
      </c>
      <c r="C274" s="104">
        <f>'PLANTILLA V6'!C274</f>
        <v>1</v>
      </c>
      <c r="D274" s="95" t="str">
        <f>'PLANTILLA V6'!D274</f>
        <v>pza</v>
      </c>
      <c r="E274" s="104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98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21.5" x14ac:dyDescent="0.9">
      <c r="A275" s="103" t="str">
        <f>'PLANTILLA V6'!A275</f>
        <v>Re</v>
      </c>
      <c r="B275" s="103" t="str">
        <f>'PLANTILLA V6'!B275</f>
        <v>Botella de PET de 600 ml</v>
      </c>
      <c r="C275" s="104">
        <f>'PLANTILLA V6'!C275</f>
        <v>1</v>
      </c>
      <c r="D275" s="95" t="str">
        <f>'PLANTILLA V6'!D275</f>
        <v>pza</v>
      </c>
      <c r="E275" s="104">
        <v>0</v>
      </c>
      <c r="F275" s="95" t="b">
        <v>0</v>
      </c>
      <c r="G275" s="95" t="b">
        <v>0</v>
      </c>
      <c r="H275" s="95" t="b">
        <v>0</v>
      </c>
      <c r="I275" s="95" t="b">
        <v>0</v>
      </c>
      <c r="J275" s="98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21.5" x14ac:dyDescent="0.9">
      <c r="A276" s="103" t="str">
        <f>'PLANTILLA V6'!A276</f>
        <v>Re</v>
      </c>
      <c r="B276" s="103" t="str">
        <f>'PLANTILLA V6'!B276</f>
        <v>Botella de PET de 1 l</v>
      </c>
      <c r="C276" s="104">
        <f>'PLANTILLA V6'!C276</f>
        <v>1</v>
      </c>
      <c r="D276" s="95" t="str">
        <f>'PLANTILLA V6'!D276</f>
        <v>pza</v>
      </c>
      <c r="E276" s="104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98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21.5" x14ac:dyDescent="0.9">
      <c r="A277" s="103" t="str">
        <f>'PLANTILLA V6'!A277</f>
        <v>Re</v>
      </c>
      <c r="B277" s="108" t="str">
        <f>'PLANTILLA V6'!B277</f>
        <v>Vaso de plástico desechable (250 ml)</v>
      </c>
      <c r="C277" s="104">
        <f>'PLANTILLA V6'!C277</f>
        <v>1</v>
      </c>
      <c r="D277" s="95" t="str">
        <f>'PLANTILLA V6'!D277</f>
        <v>pza</v>
      </c>
      <c r="E277" s="104">
        <v>0</v>
      </c>
      <c r="F277" s="95" t="b">
        <v>0</v>
      </c>
      <c r="G277" s="95" t="b">
        <v>0</v>
      </c>
      <c r="H277" s="95" t="b">
        <v>0</v>
      </c>
      <c r="I277" s="95" t="b">
        <v>0</v>
      </c>
      <c r="J277" s="98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21.5" x14ac:dyDescent="0.9">
      <c r="A278" s="103" t="str">
        <f>'PLANTILLA V6'!A278</f>
        <v>Re</v>
      </c>
      <c r="B278" s="103" t="str">
        <f>'PLANTILLA V6'!B278</f>
        <v>Tetrapack de 250 ml</v>
      </c>
      <c r="C278" s="104">
        <f>'PLANTILLA V6'!C278</f>
        <v>1</v>
      </c>
      <c r="D278" s="95" t="str">
        <f>'PLANTILLA V6'!D278</f>
        <v>pza</v>
      </c>
      <c r="E278" s="104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98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21.5" x14ac:dyDescent="0.9">
      <c r="A279" s="103" t="str">
        <f>'PLANTILLA V6'!A279</f>
        <v>Re</v>
      </c>
      <c r="B279" s="103" t="str">
        <f>'PLANTILLA V6'!B279</f>
        <v>Tetrapack de 500 ml</v>
      </c>
      <c r="C279" s="104">
        <f>'PLANTILLA V6'!C279</f>
        <v>1</v>
      </c>
      <c r="D279" s="95" t="str">
        <f>'PLANTILLA V6'!D279</f>
        <v>pza</v>
      </c>
      <c r="E279" s="104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98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21.5" x14ac:dyDescent="0.9">
      <c r="A280" s="103" t="str">
        <f>'PLANTILLA V6'!A280</f>
        <v>Re</v>
      </c>
      <c r="B280" s="103" t="str">
        <f>'PLANTILLA V6'!B280</f>
        <v>Tetrapack de 1 l</v>
      </c>
      <c r="C280" s="104">
        <f>'PLANTILLA V6'!C280</f>
        <v>1</v>
      </c>
      <c r="D280" s="95" t="str">
        <f>'PLANTILLA V6'!D280</f>
        <v>pza</v>
      </c>
      <c r="E280" s="104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98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21.5" x14ac:dyDescent="0.9">
      <c r="A281" s="103" t="str">
        <f>'PLANTILLA V6'!A281</f>
        <v>Re</v>
      </c>
      <c r="B281" s="103" t="str">
        <f>'PLANTILLA V6'!B281</f>
        <v>Tubo de cartón de papel de baño</v>
      </c>
      <c r="C281" s="104">
        <f>'PLANTILLA V6'!C281</f>
        <v>1</v>
      </c>
      <c r="D281" s="95" t="str">
        <f>'PLANTILLA V6'!D281</f>
        <v>pza</v>
      </c>
      <c r="E281" s="104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98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21.5" x14ac:dyDescent="0.9">
      <c r="A282" s="103" t="str">
        <f>'PLANTILLA V6'!A282</f>
        <v>Re</v>
      </c>
      <c r="B282" s="103" t="str">
        <f>'PLANTILLA V6'!B282</f>
        <v>Periódico</v>
      </c>
      <c r="C282" s="104">
        <f>'PLANTILLA V6'!C282</f>
        <v>1</v>
      </c>
      <c r="D282" s="95" t="str">
        <f>'PLANTILLA V6'!D282</f>
        <v>pza</v>
      </c>
      <c r="E282" s="104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98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21.5" x14ac:dyDescent="0.9">
      <c r="A283" s="103" t="str">
        <f>'PLANTILLA V6'!A283</f>
        <v>Re</v>
      </c>
      <c r="B283" s="103" t="str">
        <f>'PLANTILLA V6'!B283</f>
        <v>Tela de reúso (tamaño de 1 playera aproximadamente)</v>
      </c>
      <c r="C283" s="104">
        <f>'PLANTILLA V6'!C283</f>
        <v>1</v>
      </c>
      <c r="D283" s="95" t="str">
        <f>'PLANTILLA V6'!D283</f>
        <v>pza</v>
      </c>
      <c r="E283" s="104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98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21.5" x14ac:dyDescent="0.9">
      <c r="A284" s="103" t="str">
        <f>'PLANTILLA V6'!A284</f>
        <v>Re</v>
      </c>
      <c r="B284" s="103" t="str">
        <f>'PLANTILLA V6'!B284</f>
        <v>Caja de cereal o cartón delgado (caja de 300 g) aproximadamente</v>
      </c>
      <c r="C284" s="104">
        <f>'PLANTILLA V6'!C284</f>
        <v>1</v>
      </c>
      <c r="D284" s="95" t="str">
        <f>'PLANTILLA V6'!D284</f>
        <v>pza</v>
      </c>
      <c r="E284" s="104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98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21.5" x14ac:dyDescent="0.9">
      <c r="A285" s="103" t="str">
        <f>'PLANTILLA V6'!A285</f>
        <v>Re</v>
      </c>
      <c r="B285" s="103" t="str">
        <f>'PLANTILLA V6'!B285</f>
        <v xml:space="preserve">Taparrosca de botella de PET 3 cm de diámetro </v>
      </c>
      <c r="C285" s="104">
        <f>'PLANTILLA V6'!C285</f>
        <v>1</v>
      </c>
      <c r="D285" s="95" t="str">
        <f>'PLANTILLA V6'!D285</f>
        <v>pza</v>
      </c>
      <c r="E285" s="104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98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21.5" x14ac:dyDescent="0.9">
      <c r="A286" s="103" t="str">
        <f>'PLANTILLA V6'!A286</f>
        <v>Re</v>
      </c>
      <c r="B286" s="103" t="str">
        <f>'PLANTILLA V6'!B286</f>
        <v>Taparrosca de 5 cm de diámetro aproximadamente</v>
      </c>
      <c r="C286" s="104">
        <f>'PLANTILLA V6'!C286</f>
        <v>1</v>
      </c>
      <c r="D286" s="95" t="str">
        <f>'PLANTILLA V6'!D286</f>
        <v>pza</v>
      </c>
      <c r="E286" s="104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98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21.5" x14ac:dyDescent="0.9">
      <c r="A287" s="103" t="str">
        <f>'PLANTILLA V6'!A287</f>
        <v>Re</v>
      </c>
      <c r="B287" s="103" t="str">
        <f>'PLANTILLA V6'!B287</f>
        <v>Tapa de 10 cm de diámetro  aproximadamente</v>
      </c>
      <c r="C287" s="104">
        <f>'PLANTILLA V6'!C287</f>
        <v>1</v>
      </c>
      <c r="D287" s="95" t="str">
        <f>'PLANTILLA V6'!D287</f>
        <v>pza</v>
      </c>
      <c r="E287" s="104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98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21.5" x14ac:dyDescent="0.9">
      <c r="A288" s="103" t="str">
        <f>'PLANTILLA V6'!A288</f>
        <v>Re</v>
      </c>
      <c r="B288" s="103" t="str">
        <f>'PLANTILLA V6'!B288</f>
        <v>Lija para madera grado 60</v>
      </c>
      <c r="C288" s="104">
        <f>'PLANTILLA V6'!C288</f>
        <v>1</v>
      </c>
      <c r="D288" s="95" t="str">
        <f>'PLANTILLA V6'!D288</f>
        <v>pza</v>
      </c>
      <c r="E288" s="104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98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21.5" x14ac:dyDescent="0.9">
      <c r="A289" s="95" t="str">
        <f>'PLANTILLA V6'!A289</f>
        <v>Re</v>
      </c>
      <c r="B289" s="95" t="str">
        <f>'PLANTILLA V6'!B289</f>
        <v>Pieza de tela reciclado (Pieza de ropa en desuso)</v>
      </c>
      <c r="C289" s="104">
        <f>'PLANTILLA V6'!C289</f>
        <v>1</v>
      </c>
      <c r="D289" s="95" t="str">
        <f>'PLANTILLA V6'!D289</f>
        <v>pza</v>
      </c>
      <c r="E289" s="104">
        <v>0</v>
      </c>
      <c r="F289" s="95" t="b">
        <v>0</v>
      </c>
      <c r="G289" s="95" t="b">
        <v>0</v>
      </c>
      <c r="H289" s="95" t="b">
        <v>0</v>
      </c>
      <c r="I289" s="95" t="b">
        <v>0</v>
      </c>
      <c r="J289" s="98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1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21.5" x14ac:dyDescent="0.9">
      <c r="A290" s="95" t="str">
        <f>'PLANTILLA V6'!A290</f>
        <v>Re</v>
      </c>
      <c r="B290" s="95" t="str">
        <f>'PLANTILLA V6'!B290</f>
        <v>Planta o cultivo pequeño</v>
      </c>
      <c r="C290" s="104">
        <f>'PLANTILLA V6'!C290</f>
        <v>1</v>
      </c>
      <c r="D290" s="95" t="str">
        <f>'PLANTILLA V6'!D290</f>
        <v>pza</v>
      </c>
      <c r="E290" s="104">
        <v>0</v>
      </c>
      <c r="F290" s="95" t="b">
        <v>0</v>
      </c>
      <c r="G290" s="95" t="b">
        <v>0</v>
      </c>
      <c r="H290" s="95" t="b">
        <v>0</v>
      </c>
      <c r="I290" s="95" t="b">
        <v>0</v>
      </c>
      <c r="J290" s="98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21.5" x14ac:dyDescent="0.9">
      <c r="A291" s="95" t="str">
        <f>'PLANTILLA V6'!A291</f>
        <v>Re</v>
      </c>
      <c r="B291" s="95">
        <f>'PLANTILLA V6'!B291</f>
        <v>0</v>
      </c>
      <c r="C291" s="104">
        <f>'PLANTILLA V6'!C291</f>
        <v>1</v>
      </c>
      <c r="D291" s="95" t="str">
        <f>'PLANTILLA V6'!D291</f>
        <v>pza</v>
      </c>
      <c r="E291" s="104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98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21.5" x14ac:dyDescent="0.9">
      <c r="A292" s="95">
        <f>'PLANTILLA V6'!A292</f>
        <v>0</v>
      </c>
      <c r="B292" s="95">
        <f>'PLANTILLA V6'!B292</f>
        <v>0</v>
      </c>
      <c r="C292" s="104">
        <f>'PLANTILLA V6'!C292</f>
        <v>1</v>
      </c>
      <c r="D292" s="95" t="str">
        <f>'PLANTILLA V6'!D292</f>
        <v>pza</v>
      </c>
      <c r="E292" s="104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98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21.5" x14ac:dyDescent="0.9">
      <c r="A293" s="95">
        <f>'PLANTILLA V6'!A293</f>
        <v>0</v>
      </c>
      <c r="B293" s="95">
        <f>'PLANTILLA V6'!B293</f>
        <v>0</v>
      </c>
      <c r="C293" s="104">
        <f>'PLANTILLA V6'!C293</f>
        <v>1</v>
      </c>
      <c r="D293" s="95" t="str">
        <f>'PLANTILLA V6'!D293</f>
        <v>pza</v>
      </c>
      <c r="E293" s="104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98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21.5" x14ac:dyDescent="0.9">
      <c r="A294" s="95">
        <f>'PLANTILLA V6'!A294</f>
        <v>0</v>
      </c>
      <c r="B294" s="95">
        <f>'PLANTILLA V6'!B294</f>
        <v>0</v>
      </c>
      <c r="C294" s="104">
        <f>'PLANTILLA V6'!C294</f>
        <v>1</v>
      </c>
      <c r="D294" s="95" t="str">
        <f>'PLANTILLA V6'!D294</f>
        <v>pza</v>
      </c>
      <c r="E294" s="104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98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21.5" x14ac:dyDescent="0.9">
      <c r="A295" s="95">
        <f>'PLANTILLA V6'!A295</f>
        <v>0</v>
      </c>
      <c r="B295" s="95">
        <f>'PLANTILLA V6'!B295</f>
        <v>0</v>
      </c>
      <c r="C295" s="104">
        <f>'PLANTILLA V6'!C295</f>
        <v>1</v>
      </c>
      <c r="D295" s="95" t="str">
        <f>'PLANTILLA V6'!D295</f>
        <v>pza</v>
      </c>
      <c r="E295" s="104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98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21.5" x14ac:dyDescent="0.9">
      <c r="A296" s="95">
        <f>'PLANTILLA V6'!A296</f>
        <v>0</v>
      </c>
      <c r="B296" s="95">
        <f>'PLANTILLA V6'!B296</f>
        <v>0</v>
      </c>
      <c r="C296" s="104">
        <f>'PLANTILLA V6'!C296</f>
        <v>1</v>
      </c>
      <c r="D296" s="95" t="str">
        <f>'PLANTILLA V6'!D296</f>
        <v>pza</v>
      </c>
      <c r="E296" s="104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98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21.5" x14ac:dyDescent="0.9">
      <c r="A297" s="95">
        <f>'PLANTILLA V6'!A297</f>
        <v>0</v>
      </c>
      <c r="B297" s="95">
        <f>'PLANTILLA V6'!B297</f>
        <v>0</v>
      </c>
      <c r="C297" s="104">
        <f>'PLANTILLA V6'!C297</f>
        <v>1</v>
      </c>
      <c r="D297" s="95" t="str">
        <f>'PLANTILLA V6'!D297</f>
        <v>pza</v>
      </c>
      <c r="E297" s="104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98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21.5" x14ac:dyDescent="0.9">
      <c r="A298" s="95">
        <f>'PLANTILLA V6'!A298</f>
        <v>0</v>
      </c>
      <c r="B298" s="95">
        <f>'PLANTILLA V6'!B298</f>
        <v>0</v>
      </c>
      <c r="C298" s="104">
        <f>'PLANTILLA V6'!C298</f>
        <v>1</v>
      </c>
      <c r="D298" s="95" t="str">
        <f>'PLANTILLA V6'!D298</f>
        <v>pza</v>
      </c>
      <c r="E298" s="104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98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21.5" x14ac:dyDescent="0.9">
      <c r="A299" s="95">
        <f>'PLANTILLA V6'!A299</f>
        <v>0</v>
      </c>
      <c r="B299" s="95">
        <f>'PLANTILLA V6'!B299</f>
        <v>0</v>
      </c>
      <c r="C299" s="104">
        <f>'PLANTILLA V6'!C299</f>
        <v>1</v>
      </c>
      <c r="D299" s="95" t="str">
        <f>'PLANTILLA V6'!D299</f>
        <v>pza</v>
      </c>
      <c r="E299" s="104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98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21.5" x14ac:dyDescent="0.9">
      <c r="A300" s="91">
        <f>'PLANTILLA V6'!A300</f>
        <v>0</v>
      </c>
      <c r="B300" s="91">
        <f>'PLANTILLA V6'!B300</f>
        <v>0</v>
      </c>
      <c r="C300" s="104">
        <f>'PLANTILLA V6'!C300</f>
        <v>1</v>
      </c>
      <c r="D300" s="95" t="str">
        <f>'PLANTILLA V6'!D300</f>
        <v>pza</v>
      </c>
      <c r="E300" s="104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98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1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21.5" x14ac:dyDescent="0.9">
      <c r="A301" s="91">
        <f>'PLANTILLA V6'!A301</f>
        <v>0</v>
      </c>
      <c r="B301" s="91">
        <f>'PLANTILLA V6'!B301</f>
        <v>0</v>
      </c>
      <c r="C301" s="104">
        <f>'PLANTILLA V6'!C301</f>
        <v>1</v>
      </c>
      <c r="D301" s="95" t="str">
        <f>'PLANTILLA V6'!D301</f>
        <v>pza</v>
      </c>
      <c r="E301" s="104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98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1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21.5" x14ac:dyDescent="0.9">
      <c r="A302" s="95">
        <f>'PLANTILLA V6'!A302</f>
        <v>0</v>
      </c>
      <c r="B302" s="95">
        <f>'PLANTILLA V6'!B302</f>
        <v>0</v>
      </c>
      <c r="C302" s="104">
        <f>'PLANTILLA V6'!C302</f>
        <v>1</v>
      </c>
      <c r="D302" s="95" t="str">
        <f>'PLANTILLA V6'!D302</f>
        <v>pza</v>
      </c>
      <c r="E302" s="104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98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21.5" x14ac:dyDescent="0.9">
      <c r="A303" s="95">
        <f>'PLANTILLA V6'!A303</f>
        <v>0</v>
      </c>
      <c r="B303" s="95">
        <f>'PLANTILLA V6'!B303</f>
        <v>0</v>
      </c>
      <c r="C303" s="104">
        <f>'PLANTILLA V6'!C303</f>
        <v>1</v>
      </c>
      <c r="D303" s="95" t="str">
        <f>'PLANTILLA V6'!D303</f>
        <v>pza</v>
      </c>
      <c r="E303" s="104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98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21.5" x14ac:dyDescent="0.9">
      <c r="A304" s="95">
        <f>'PLANTILLA V6'!A304</f>
        <v>0</v>
      </c>
      <c r="B304" s="95">
        <f>'PLANTILLA V6'!B304</f>
        <v>0</v>
      </c>
      <c r="C304" s="104">
        <f>'PLANTILLA V6'!C304</f>
        <v>1</v>
      </c>
      <c r="D304" s="95" t="str">
        <f>'PLANTILLA V6'!D304</f>
        <v>pza</v>
      </c>
      <c r="E304" s="104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98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21.5" x14ac:dyDescent="0.9">
      <c r="A305" s="95">
        <f>'PLANTILLA V6'!A305</f>
        <v>0</v>
      </c>
      <c r="B305" s="95">
        <f>'PLANTILLA V6'!B305</f>
        <v>0</v>
      </c>
      <c r="C305" s="104">
        <f>'PLANTILLA V6'!C305</f>
        <v>1</v>
      </c>
      <c r="D305" s="95" t="str">
        <f>'PLANTILLA V6'!D305</f>
        <v>pza</v>
      </c>
      <c r="E305" s="104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98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21.5" x14ac:dyDescent="0.9">
      <c r="A306" s="95">
        <f>'PLANTILLA V6'!A306</f>
        <v>0</v>
      </c>
      <c r="B306" s="95">
        <f>'PLANTILLA V6'!B306</f>
        <v>0</v>
      </c>
      <c r="C306" s="104">
        <f>'PLANTILLA V6'!C306</f>
        <v>1</v>
      </c>
      <c r="D306" s="95" t="str">
        <f>'PLANTILLA V6'!D306</f>
        <v>pza</v>
      </c>
      <c r="E306" s="104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98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21.5" x14ac:dyDescent="0.9">
      <c r="A307" s="95">
        <f>'PLANTILLA V6'!A307</f>
        <v>0</v>
      </c>
      <c r="B307" s="95">
        <f>'PLANTILLA V6'!B307</f>
        <v>0</v>
      </c>
      <c r="C307" s="104">
        <f>'PLANTILLA V6'!C307</f>
        <v>1</v>
      </c>
      <c r="D307" s="95" t="str">
        <f>'PLANTILLA V6'!D307</f>
        <v>pza</v>
      </c>
      <c r="E307" s="104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98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21.5" x14ac:dyDescent="0.9">
      <c r="A308" s="95">
        <f>'PLANTILLA V6'!A308</f>
        <v>0</v>
      </c>
      <c r="B308" s="95">
        <f>'PLANTILLA V6'!B308</f>
        <v>0</v>
      </c>
      <c r="C308" s="104">
        <f>'PLANTILLA V6'!C308</f>
        <v>1</v>
      </c>
      <c r="D308" s="95" t="str">
        <f>'PLANTILLA V6'!D308</f>
        <v>pza</v>
      </c>
      <c r="E308" s="104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98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21.5" x14ac:dyDescent="0.9">
      <c r="A309" s="95">
        <f>'PLANTILLA V6'!A309</f>
        <v>0</v>
      </c>
      <c r="B309" s="95">
        <f>'PLANTILLA V6'!B309</f>
        <v>0</v>
      </c>
      <c r="C309" s="104">
        <f>'PLANTILLA V6'!C309</f>
        <v>1</v>
      </c>
      <c r="D309" s="95" t="str">
        <f>'PLANTILLA V6'!D309</f>
        <v>pza</v>
      </c>
      <c r="E309" s="104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98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21.5" x14ac:dyDescent="0.9">
      <c r="A310" s="103">
        <f>'PLANTILLA V6'!A310</f>
        <v>0</v>
      </c>
      <c r="B310" s="95">
        <f>'PLANTILLA V6'!B310</f>
        <v>0</v>
      </c>
      <c r="C310" s="104">
        <f>'PLANTILLA V6'!C310</f>
        <v>1</v>
      </c>
      <c r="D310" s="95" t="str">
        <f>'PLANTILLA V6'!D310</f>
        <v>pza</v>
      </c>
      <c r="E310" s="104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98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21.5" x14ac:dyDescent="0.9">
      <c r="A311" s="95">
        <f>'PLANTILLA V6'!A311</f>
        <v>0</v>
      </c>
      <c r="B311" s="95">
        <f>'PLANTILLA V6'!B311</f>
        <v>0</v>
      </c>
      <c r="C311" s="104">
        <f>'PLANTILLA V6'!C311</f>
        <v>1</v>
      </c>
      <c r="D311" s="95" t="str">
        <f>'PLANTILLA V6'!D311</f>
        <v>pza</v>
      </c>
      <c r="E311" s="104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98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21.5" x14ac:dyDescent="0.9">
      <c r="A312" s="95">
        <f>'PLANTILLA V6'!A312</f>
        <v>0</v>
      </c>
      <c r="B312" s="95">
        <f>'PLANTILLA V6'!B312</f>
        <v>0</v>
      </c>
      <c r="C312" s="104">
        <f>'PLANTILLA V6'!C312</f>
        <v>1</v>
      </c>
      <c r="D312" s="95" t="str">
        <f>'PLANTILLA V6'!D312</f>
        <v>pza</v>
      </c>
      <c r="E312" s="104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98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21.5" x14ac:dyDescent="0.9">
      <c r="A313" s="95">
        <f>'PLANTILLA V6'!A313</f>
        <v>0</v>
      </c>
      <c r="B313" s="95">
        <f>'PLANTILLA V6'!B313</f>
        <v>0</v>
      </c>
      <c r="C313" s="104">
        <f>'PLANTILLA V6'!C313</f>
        <v>1</v>
      </c>
      <c r="D313" s="95" t="str">
        <f>'PLANTILLA V6'!D313</f>
        <v>pza</v>
      </c>
      <c r="E313" s="104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98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21.5" x14ac:dyDescent="0.9">
      <c r="A314" s="95">
        <f>'PLANTILLA V6'!A314</f>
        <v>0</v>
      </c>
      <c r="B314" s="95">
        <f>'PLANTILLA V6'!B314</f>
        <v>0</v>
      </c>
      <c r="C314" s="104">
        <f>'PLANTILLA V6'!C314</f>
        <v>1</v>
      </c>
      <c r="D314" s="95" t="str">
        <f>'PLANTILLA V6'!D314</f>
        <v>pza</v>
      </c>
      <c r="E314" s="104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98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21.5" x14ac:dyDescent="0.9">
      <c r="A315" s="95">
        <f>'PLANTILLA V6'!A315</f>
        <v>0</v>
      </c>
      <c r="B315" s="95">
        <f>'PLANTILLA V6'!B315</f>
        <v>0</v>
      </c>
      <c r="C315" s="104">
        <f>'PLANTILLA V6'!C315</f>
        <v>1</v>
      </c>
      <c r="D315" s="95" t="str">
        <f>'PLANTILLA V6'!D315</f>
        <v>pza</v>
      </c>
      <c r="E315" s="104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98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21.5" x14ac:dyDescent="0.9">
      <c r="A316" s="95">
        <f>'PLANTILLA V6'!A316</f>
        <v>0</v>
      </c>
      <c r="B316" s="95">
        <f>'PLANTILLA V6'!B316</f>
        <v>0</v>
      </c>
      <c r="C316" s="104">
        <f>'PLANTILLA V6'!C316</f>
        <v>1</v>
      </c>
      <c r="D316" s="95" t="str">
        <f>'PLANTILLA V6'!D316</f>
        <v>pza</v>
      </c>
      <c r="E316" s="104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98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21.5" x14ac:dyDescent="0.9">
      <c r="A317" s="95">
        <f>'PLANTILLA V6'!A317</f>
        <v>0</v>
      </c>
      <c r="B317" s="95">
        <f>'PLANTILLA V6'!B317</f>
        <v>0</v>
      </c>
      <c r="C317" s="104">
        <f>'PLANTILLA V6'!C317</f>
        <v>1</v>
      </c>
      <c r="D317" s="95" t="str">
        <f>'PLANTILLA V6'!D317</f>
        <v>pza</v>
      </c>
      <c r="E317" s="104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98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21.5" x14ac:dyDescent="0.9">
      <c r="A318" s="95">
        <f>'PLANTILLA V6'!A318</f>
        <v>0</v>
      </c>
      <c r="B318" s="95">
        <f>'PLANTILLA V6'!B318</f>
        <v>0</v>
      </c>
      <c r="C318" s="104">
        <f>'PLANTILLA V6'!C318</f>
        <v>1</v>
      </c>
      <c r="D318" s="95" t="str">
        <f>'PLANTILLA V6'!D318</f>
        <v>pza</v>
      </c>
      <c r="E318" s="104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98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21.5" x14ac:dyDescent="0.9">
      <c r="A319" s="95">
        <f>'PLANTILLA V6'!A319</f>
        <v>0</v>
      </c>
      <c r="B319" s="95">
        <f>'PLANTILLA V6'!B319</f>
        <v>0</v>
      </c>
      <c r="C319" s="104">
        <f>'PLANTILLA V6'!C319</f>
        <v>1</v>
      </c>
      <c r="D319" s="95" t="str">
        <f>'PLANTILLA V6'!D319</f>
        <v>pza</v>
      </c>
      <c r="E319" s="104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98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21.5" x14ac:dyDescent="0.9">
      <c r="A320" s="95">
        <f>'PLANTILLA V6'!A320</f>
        <v>0</v>
      </c>
      <c r="B320" s="95">
        <f>'PLANTILLA V6'!B320</f>
        <v>0</v>
      </c>
      <c r="C320" s="104">
        <f>'PLANTILLA V6'!C320</f>
        <v>1</v>
      </c>
      <c r="D320" s="95" t="str">
        <f>'PLANTILLA V6'!D320</f>
        <v>pza</v>
      </c>
      <c r="E320" s="104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98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21.5" x14ac:dyDescent="0.9">
      <c r="A321" s="95">
        <f>'PLANTILLA V6'!A321</f>
        <v>0</v>
      </c>
      <c r="B321" s="95">
        <f>'PLANTILLA V6'!B321</f>
        <v>0</v>
      </c>
      <c r="C321" s="104">
        <f>'PLANTILLA V6'!C321</f>
        <v>1</v>
      </c>
      <c r="D321" s="95" t="str">
        <f>'PLANTILLA V6'!D321</f>
        <v>pza</v>
      </c>
      <c r="E321" s="104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98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21.5" x14ac:dyDescent="0.9">
      <c r="A322" s="95">
        <f>'PLANTILLA V6'!A322</f>
        <v>0</v>
      </c>
      <c r="B322" s="95">
        <f>'PLANTILLA V6'!B322</f>
        <v>0</v>
      </c>
      <c r="C322" s="104">
        <f>'PLANTILLA V6'!C322</f>
        <v>1</v>
      </c>
      <c r="D322" s="95" t="str">
        <f>'PLANTILLA V6'!D322</f>
        <v>pza</v>
      </c>
      <c r="E322" s="104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98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21.5" x14ac:dyDescent="0.9">
      <c r="A323" s="95">
        <f>'PLANTILLA V6'!A323</f>
        <v>0</v>
      </c>
      <c r="B323" s="95">
        <f>'PLANTILLA V6'!B323</f>
        <v>0</v>
      </c>
      <c r="C323" s="104">
        <f>'PLANTILLA V6'!C323</f>
        <v>1</v>
      </c>
      <c r="D323" s="95" t="str">
        <f>'PLANTILLA V6'!D323</f>
        <v>pza</v>
      </c>
      <c r="E323" s="104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98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21.5" x14ac:dyDescent="0.9">
      <c r="A324" s="95">
        <f>'PLANTILLA V6'!A324</f>
        <v>0</v>
      </c>
      <c r="B324" s="95">
        <f>'PLANTILLA V6'!B324</f>
        <v>0</v>
      </c>
      <c r="C324" s="104">
        <f>'PLANTILLA V6'!C324</f>
        <v>1</v>
      </c>
      <c r="D324" s="95" t="str">
        <f>'PLANTILLA V6'!D324</f>
        <v>pza</v>
      </c>
      <c r="E324" s="104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98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21.5" x14ac:dyDescent="0.9">
      <c r="A325" s="95">
        <f>'PLANTILLA V6'!A325</f>
        <v>0</v>
      </c>
      <c r="B325" s="95">
        <f>'PLANTILLA V6'!B325</f>
        <v>0</v>
      </c>
      <c r="C325" s="104">
        <f>'PLANTILLA V6'!C325</f>
        <v>1</v>
      </c>
      <c r="D325" s="95" t="str">
        <f>'PLANTILLA V6'!D325</f>
        <v>pza</v>
      </c>
      <c r="E325" s="104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98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21.5" x14ac:dyDescent="0.9">
      <c r="A326" s="95">
        <f>'PLANTILLA V6'!A326</f>
        <v>0</v>
      </c>
      <c r="B326" s="95">
        <f>'PLANTILLA V6'!B326</f>
        <v>0</v>
      </c>
      <c r="C326" s="104">
        <f>'PLANTILLA V6'!C326</f>
        <v>1</v>
      </c>
      <c r="D326" s="95" t="str">
        <f>'PLANTILLA V6'!D326</f>
        <v>pza</v>
      </c>
      <c r="E326" s="104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98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21.5" x14ac:dyDescent="0.9">
      <c r="A327" s="95">
        <f>'PLANTILLA V6'!A327</f>
        <v>0</v>
      </c>
      <c r="B327" s="95">
        <f>'PLANTILLA V6'!B327</f>
        <v>0</v>
      </c>
      <c r="C327" s="104">
        <f>'PLANTILLA V6'!C327</f>
        <v>1</v>
      </c>
      <c r="D327" s="95" t="str">
        <f>'PLANTILLA V6'!D327</f>
        <v>pza</v>
      </c>
      <c r="E327" s="104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98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21.5" x14ac:dyDescent="0.9">
      <c r="A328" s="95">
        <f>'PLANTILLA V6'!A328</f>
        <v>0</v>
      </c>
      <c r="B328" s="95">
        <f>'PLANTILLA V6'!B328</f>
        <v>0</v>
      </c>
      <c r="C328" s="104">
        <f>'PLANTILLA V6'!C328</f>
        <v>1</v>
      </c>
      <c r="D328" s="95" t="str">
        <f>'PLANTILLA V6'!D328</f>
        <v>pza</v>
      </c>
      <c r="E328" s="104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98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21.5" x14ac:dyDescent="0.9">
      <c r="A329" s="95">
        <f>'PLANTILLA V6'!A329</f>
        <v>0</v>
      </c>
      <c r="B329" s="95">
        <f>'PLANTILLA V6'!B329</f>
        <v>0</v>
      </c>
      <c r="C329" s="104">
        <f>'PLANTILLA V6'!C329</f>
        <v>1</v>
      </c>
      <c r="D329" s="95" t="str">
        <f>'PLANTILLA V6'!D329</f>
        <v>pza</v>
      </c>
      <c r="E329" s="104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98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21.5" x14ac:dyDescent="0.9">
      <c r="A330" s="95">
        <f>'PLANTILLA V6'!A330</f>
        <v>0</v>
      </c>
      <c r="B330" s="95">
        <f>'PLANTILLA V6'!B330</f>
        <v>0</v>
      </c>
      <c r="C330" s="104">
        <f>'PLANTILLA V6'!C330</f>
        <v>1</v>
      </c>
      <c r="D330" s="95" t="str">
        <f>'PLANTILLA V6'!D330</f>
        <v>pza</v>
      </c>
      <c r="E330" s="104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98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21.5" x14ac:dyDescent="0.9">
      <c r="A331" s="95">
        <f>'PLANTILLA V6'!A331</f>
        <v>0</v>
      </c>
      <c r="B331" s="95">
        <f>'PLANTILLA V6'!B331</f>
        <v>0</v>
      </c>
      <c r="C331" s="104">
        <f>'PLANTILLA V6'!C331</f>
        <v>1</v>
      </c>
      <c r="D331" s="95" t="str">
        <f>'PLANTILLA V6'!D331</f>
        <v>pza</v>
      </c>
      <c r="E331" s="104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98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21.5" x14ac:dyDescent="0.9">
      <c r="A332" s="95">
        <f>'PLANTILLA V6'!A332</f>
        <v>0</v>
      </c>
      <c r="B332" s="95">
        <f>'PLANTILLA V6'!B332</f>
        <v>0</v>
      </c>
      <c r="C332" s="104">
        <f>'PLANTILLA V6'!C332</f>
        <v>1</v>
      </c>
      <c r="D332" s="95" t="str">
        <f>'PLANTILLA V6'!D332</f>
        <v>pza</v>
      </c>
      <c r="E332" s="104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98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21.5" x14ac:dyDescent="0.9">
      <c r="A333" s="95">
        <f>'PLANTILLA V6'!A333</f>
        <v>0</v>
      </c>
      <c r="B333" s="95">
        <f>'PLANTILLA V6'!B333</f>
        <v>0</v>
      </c>
      <c r="C333" s="104">
        <f>'PLANTILLA V6'!C333</f>
        <v>1</v>
      </c>
      <c r="D333" s="95" t="str">
        <f>'PLANTILLA V6'!D333</f>
        <v>pza</v>
      </c>
      <c r="E333" s="104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98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21.5" x14ac:dyDescent="0.9">
      <c r="A334" s="95">
        <f>'PLANTILLA V6'!A334</f>
        <v>0</v>
      </c>
      <c r="B334" s="95">
        <f>'PLANTILLA V6'!B334</f>
        <v>0</v>
      </c>
      <c r="C334" s="104">
        <f>'PLANTILLA V6'!C334</f>
        <v>1</v>
      </c>
      <c r="D334" s="95" t="str">
        <f>'PLANTILLA V6'!D334</f>
        <v>pza</v>
      </c>
      <c r="E334" s="104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98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21.5" x14ac:dyDescent="0.9">
      <c r="A335" s="95">
        <f>'PLANTILLA V6'!A335</f>
        <v>0</v>
      </c>
      <c r="B335" s="95">
        <f>'PLANTILLA V6'!B335</f>
        <v>0</v>
      </c>
      <c r="C335" s="104">
        <f>'PLANTILLA V6'!C335</f>
        <v>1</v>
      </c>
      <c r="D335" s="95" t="str">
        <f>'PLANTILLA V6'!D335</f>
        <v>pza</v>
      </c>
      <c r="E335" s="104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98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21.5" x14ac:dyDescent="0.9">
      <c r="A336" s="95">
        <f>'PLANTILLA V6'!A336</f>
        <v>0</v>
      </c>
      <c r="B336" s="95">
        <f>'PLANTILLA V6'!B336</f>
        <v>0</v>
      </c>
      <c r="C336" s="104">
        <f>'PLANTILLA V6'!C336</f>
        <v>1</v>
      </c>
      <c r="D336" s="95" t="str">
        <f>'PLANTILLA V6'!D336</f>
        <v>pza</v>
      </c>
      <c r="E336" s="104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98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21.5" x14ac:dyDescent="0.9">
      <c r="A337" s="95">
        <f>'PLANTILLA V6'!A337</f>
        <v>0</v>
      </c>
      <c r="B337" s="95">
        <f>'PLANTILLA V6'!B337</f>
        <v>0</v>
      </c>
      <c r="C337" s="104">
        <f>'PLANTILLA V6'!C337</f>
        <v>1</v>
      </c>
      <c r="D337" s="95" t="str">
        <f>'PLANTILLA V6'!D337</f>
        <v>pza</v>
      </c>
      <c r="E337" s="104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98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21.5" x14ac:dyDescent="0.9">
      <c r="A338" s="95">
        <f>'PLANTILLA V6'!A338</f>
        <v>0</v>
      </c>
      <c r="B338" s="95">
        <f>'PLANTILLA V6'!B338</f>
        <v>0</v>
      </c>
      <c r="C338" s="104">
        <f>'PLANTILLA V6'!C338</f>
        <v>1</v>
      </c>
      <c r="D338" s="95" t="str">
        <f>'PLANTILLA V6'!D338</f>
        <v>pza</v>
      </c>
      <c r="E338" s="104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98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21.5" x14ac:dyDescent="0.9">
      <c r="A339" s="95">
        <f>'PLANTILLA V6'!A339</f>
        <v>0</v>
      </c>
      <c r="B339" s="95">
        <f>'PLANTILLA V6'!B339</f>
        <v>0</v>
      </c>
      <c r="C339" s="95">
        <f>'PLANTILLA V6'!C339</f>
        <v>0</v>
      </c>
      <c r="D339" s="95">
        <f>'PLANTILLA V6'!D339</f>
        <v>0</v>
      </c>
      <c r="E339" s="104"/>
      <c r="F339" s="95"/>
      <c r="G339" s="95"/>
      <c r="H339" s="95"/>
      <c r="I339" s="95"/>
      <c r="J339" s="98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21.5" x14ac:dyDescent="0.9">
      <c r="A340" s="95">
        <f>'PLANTILLA V6'!A340</f>
        <v>0</v>
      </c>
      <c r="B340" s="95">
        <f>'PLANTILLA V6'!B340</f>
        <v>0</v>
      </c>
      <c r="C340" s="95">
        <f>'PLANTILLA V6'!C340</f>
        <v>0</v>
      </c>
      <c r="D340" s="95">
        <f>'PLANTILLA V6'!D340</f>
        <v>0</v>
      </c>
      <c r="E340" s="104"/>
      <c r="F340" s="95"/>
      <c r="G340" s="95"/>
      <c r="H340" s="95"/>
      <c r="I340" s="95"/>
      <c r="J340" s="98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21.5" x14ac:dyDescent="0.9">
      <c r="A341" s="95">
        <f>'PLANTILLA V6'!A341</f>
        <v>0</v>
      </c>
      <c r="B341" s="95">
        <f>'PLANTILLA V6'!B341</f>
        <v>0</v>
      </c>
      <c r="C341" s="95">
        <f>'PLANTILLA V6'!C341</f>
        <v>0</v>
      </c>
      <c r="D341" s="95">
        <f>'PLANTILLA V6'!D341</f>
        <v>0</v>
      </c>
      <c r="E341" s="104"/>
      <c r="F341" s="95"/>
      <c r="G341" s="95"/>
      <c r="H341" s="95"/>
      <c r="I341" s="95"/>
      <c r="J341" s="98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21.5" x14ac:dyDescent="0.9">
      <c r="A342" s="95">
        <f>'PLANTILLA V6'!A342</f>
        <v>0</v>
      </c>
      <c r="B342" s="95">
        <f>'PLANTILLA V6'!B342</f>
        <v>0</v>
      </c>
      <c r="C342" s="95">
        <f>'PLANTILLA V6'!C342</f>
        <v>0</v>
      </c>
      <c r="D342" s="95">
        <f>'PLANTILLA V6'!D342</f>
        <v>0</v>
      </c>
      <c r="E342" s="104"/>
      <c r="F342" s="95"/>
      <c r="G342" s="95"/>
      <c r="H342" s="95"/>
      <c r="I342" s="95"/>
      <c r="J342" s="98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21.5" x14ac:dyDescent="0.9">
      <c r="A343" s="95">
        <f>'PLANTILLA V6'!A343</f>
        <v>0</v>
      </c>
      <c r="B343" s="95">
        <f>'PLANTILLA V6'!B343</f>
        <v>0</v>
      </c>
      <c r="C343" s="95">
        <f>'PLANTILLA V6'!C343</f>
        <v>0</v>
      </c>
      <c r="D343" s="95">
        <f>'PLANTILLA V6'!D343</f>
        <v>0</v>
      </c>
      <c r="E343" s="104"/>
      <c r="F343" s="95"/>
      <c r="G343" s="95"/>
      <c r="H343" s="95"/>
      <c r="I343" s="95"/>
      <c r="J343" s="98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21.5" x14ac:dyDescent="0.9">
      <c r="A344" s="95">
        <f>'PLANTILLA V6'!A344</f>
        <v>0</v>
      </c>
      <c r="B344" s="95">
        <f>'PLANTILLA V6'!B344</f>
        <v>0</v>
      </c>
      <c r="C344" s="95">
        <f>'PLANTILLA V6'!C344</f>
        <v>0</v>
      </c>
      <c r="D344" s="95">
        <f>'PLANTILLA V6'!D344</f>
        <v>0</v>
      </c>
      <c r="E344" s="104"/>
      <c r="F344" s="95"/>
      <c r="G344" s="95"/>
      <c r="H344" s="95"/>
      <c r="I344" s="95"/>
      <c r="J344" s="98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21.5" x14ac:dyDescent="0.9">
      <c r="A345" s="95">
        <f>'PLANTILLA V6'!A345</f>
        <v>0</v>
      </c>
      <c r="B345" s="95">
        <f>'PLANTILLA V6'!B345</f>
        <v>0</v>
      </c>
      <c r="C345" s="95">
        <f>'PLANTILLA V6'!C345</f>
        <v>0</v>
      </c>
      <c r="D345" s="95">
        <f>'PLANTILLA V6'!D345</f>
        <v>0</v>
      </c>
      <c r="E345" s="104"/>
      <c r="F345" s="95"/>
      <c r="G345" s="95"/>
      <c r="H345" s="95"/>
      <c r="I345" s="95"/>
      <c r="J345" s="98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21.5" x14ac:dyDescent="0.9">
      <c r="A346" s="95">
        <f>'PLANTILLA V6'!A346</f>
        <v>0</v>
      </c>
      <c r="B346" s="95">
        <f>'PLANTILLA V6'!B346</f>
        <v>0</v>
      </c>
      <c r="C346" s="95">
        <f>'PLANTILLA V6'!C346</f>
        <v>0</v>
      </c>
      <c r="D346" s="95">
        <f>'PLANTILLA V6'!D346</f>
        <v>0</v>
      </c>
      <c r="E346" s="104"/>
      <c r="F346" s="95"/>
      <c r="G346" s="95"/>
      <c r="H346" s="95"/>
      <c r="I346" s="95"/>
      <c r="J346" s="98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21.5" x14ac:dyDescent="0.9">
      <c r="A347" s="95">
        <f>'PLANTILLA V6'!A347</f>
        <v>0</v>
      </c>
      <c r="B347" s="95">
        <f>'PLANTILLA V6'!B347</f>
        <v>0</v>
      </c>
      <c r="C347" s="95">
        <f>'PLANTILLA V6'!C347</f>
        <v>0</v>
      </c>
      <c r="D347" s="95">
        <f>'PLANTILLA V6'!D347</f>
        <v>0</v>
      </c>
      <c r="E347" s="104"/>
      <c r="F347" s="95"/>
      <c r="G347" s="95"/>
      <c r="H347" s="95"/>
      <c r="I347" s="95"/>
      <c r="J347" s="98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21.5" x14ac:dyDescent="0.9">
      <c r="A348" s="95">
        <f>'PLANTILLA V6'!A348</f>
        <v>0</v>
      </c>
      <c r="B348" s="95">
        <f>'PLANTILLA V6'!B348</f>
        <v>0</v>
      </c>
      <c r="C348" s="95">
        <f>'PLANTILLA V6'!C348</f>
        <v>0</v>
      </c>
      <c r="D348" s="95">
        <f>'PLANTILLA V6'!D348</f>
        <v>0</v>
      </c>
      <c r="E348" s="104"/>
      <c r="F348" s="95"/>
      <c r="G348" s="95"/>
      <c r="H348" s="95"/>
      <c r="I348" s="95"/>
      <c r="J348" s="98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21.5" x14ac:dyDescent="0.9">
      <c r="A349" s="95">
        <f>'PLANTILLA V6'!A349</f>
        <v>0</v>
      </c>
      <c r="B349" s="95">
        <f>'PLANTILLA V6'!B349</f>
        <v>0</v>
      </c>
      <c r="C349" s="95">
        <f>'PLANTILLA V6'!C349</f>
        <v>0</v>
      </c>
      <c r="D349" s="95">
        <f>'PLANTILLA V6'!D349</f>
        <v>0</v>
      </c>
      <c r="E349" s="104"/>
      <c r="F349" s="95"/>
      <c r="G349" s="95"/>
      <c r="H349" s="95"/>
      <c r="I349" s="95"/>
      <c r="J349" s="98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21.5" x14ac:dyDescent="0.9">
      <c r="A350" s="95">
        <f>'PLANTILLA V6'!A350</f>
        <v>0</v>
      </c>
      <c r="B350" s="95">
        <f>'PLANTILLA V6'!B350</f>
        <v>0</v>
      </c>
      <c r="C350" s="95">
        <f>'PLANTILLA V6'!C350</f>
        <v>0</v>
      </c>
      <c r="D350" s="95">
        <f>'PLANTILLA V6'!D350</f>
        <v>0</v>
      </c>
      <c r="E350" s="104"/>
      <c r="F350" s="95"/>
      <c r="G350" s="95"/>
      <c r="H350" s="95"/>
      <c r="I350" s="95"/>
      <c r="J350" s="98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</sheetData>
  <mergeCells count="7">
    <mergeCell ref="D3:E3"/>
    <mergeCell ref="F5:I5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Q32"/>
  <sheetViews>
    <sheetView topLeftCell="A15" zoomScale="60" zoomScaleNormal="60" workbookViewId="0">
      <selection activeCell="H29" sqref="H29"/>
    </sheetView>
  </sheetViews>
  <sheetFormatPr baseColWidth="10" defaultColWidth="12.6328125" defaultRowHeight="15.75" customHeight="1" x14ac:dyDescent="0.25"/>
  <cols>
    <col min="1" max="1" width="12" customWidth="1"/>
    <col min="2" max="2" width="12" hidden="1" customWidth="1"/>
    <col min="3" max="4" width="24.26953125" customWidth="1"/>
    <col min="6" max="6" width="23.08984375" customWidth="1"/>
    <col min="7" max="7" width="19.90625" customWidth="1"/>
    <col min="8" max="8" width="23.6328125" customWidth="1"/>
    <col min="9" max="9" width="21.6328125" hidden="1" customWidth="1"/>
    <col min="10" max="14" width="11.7265625" customWidth="1"/>
    <col min="15" max="17" width="14.26953125" customWidth="1"/>
  </cols>
  <sheetData>
    <row r="1" spans="1:17" ht="57" customHeight="1" x14ac:dyDescent="0.25">
      <c r="A1" s="4"/>
      <c r="B1" s="4"/>
      <c r="C1" s="2"/>
      <c r="D1" s="2"/>
      <c r="E1" s="5"/>
      <c r="F1" s="6"/>
      <c r="G1" s="5"/>
      <c r="H1" s="5"/>
      <c r="I1" s="5"/>
      <c r="J1" s="2"/>
      <c r="K1" s="2"/>
      <c r="L1" s="2"/>
      <c r="M1" s="2"/>
      <c r="N1" s="2"/>
      <c r="O1" s="5"/>
      <c r="P1" s="5"/>
      <c r="Q1" s="5"/>
    </row>
    <row r="2" spans="1:17" ht="27.75" customHeight="1" x14ac:dyDescent="0.45">
      <c r="A2" s="7"/>
      <c r="B2" s="7"/>
      <c r="C2" s="180" t="s">
        <v>21</v>
      </c>
      <c r="D2" s="180"/>
      <c r="E2" s="180"/>
      <c r="F2" s="180"/>
      <c r="G2" s="180"/>
      <c r="H2" s="180"/>
      <c r="I2" s="180"/>
      <c r="J2" s="180"/>
      <c r="K2" s="180"/>
      <c r="L2" s="8" t="s">
        <v>0</v>
      </c>
      <c r="M2" s="8" t="s">
        <v>1</v>
      </c>
      <c r="N2" s="8" t="s">
        <v>2</v>
      </c>
      <c r="O2" s="5"/>
      <c r="P2" s="5"/>
      <c r="Q2" s="5"/>
    </row>
    <row r="3" spans="1:17" ht="33" x14ac:dyDescent="0.45">
      <c r="A3" s="157" t="s">
        <v>22</v>
      </c>
      <c r="B3" s="157"/>
      <c r="C3" s="157" t="s">
        <v>23</v>
      </c>
      <c r="D3" s="157" t="s">
        <v>24</v>
      </c>
      <c r="E3" s="157" t="s">
        <v>25</v>
      </c>
      <c r="F3" s="157" t="s">
        <v>26</v>
      </c>
      <c r="G3" s="157" t="s">
        <v>27</v>
      </c>
      <c r="H3" s="157" t="s">
        <v>28</v>
      </c>
      <c r="I3" s="158" t="s">
        <v>29</v>
      </c>
      <c r="J3" s="159" t="s">
        <v>19</v>
      </c>
      <c r="K3" s="159" t="s">
        <v>30</v>
      </c>
      <c r="L3" s="175" t="s">
        <v>31</v>
      </c>
      <c r="M3" s="176"/>
      <c r="N3" s="176"/>
      <c r="O3" s="177" t="s">
        <v>32</v>
      </c>
      <c r="P3" s="167"/>
      <c r="Q3" s="167"/>
    </row>
    <row r="4" spans="1:17" ht="30.5" customHeight="1" x14ac:dyDescent="0.45">
      <c r="A4" s="142" t="s">
        <v>33</v>
      </c>
      <c r="B4" s="143" t="str">
        <f t="shared" ref="B4:B28" si="0">E4&amp;": "&amp;H4</f>
        <v xml:space="preserve">: </v>
      </c>
      <c r="C4" s="142" t="s">
        <v>34</v>
      </c>
      <c r="D4" s="142"/>
      <c r="E4" s="144"/>
      <c r="F4" s="145"/>
      <c r="G4" s="145"/>
      <c r="H4" s="145"/>
      <c r="I4" s="144" t="s">
        <v>35</v>
      </c>
      <c r="J4" s="146">
        <f>MAX(IF(L4&lt;&gt;"",'1.ESTUDIANTES'!B$31,0),IF(M4&lt;&gt;"",'1.ESTUDIANTES'!C$31,0),IF(N4&lt;&gt;"",'1.ESTUDIANTES'!D$31,0))</f>
        <v>20</v>
      </c>
      <c r="K4" s="146">
        <f>IF(L4&lt;&gt;"",'1.ESTUDIANTES'!B$32,0)+IF(M4&lt;&gt;"",'1.ESTUDIANTES'!C$32,0)+IF(N4&lt;&gt;"",'1.ESTUDIANTES'!D$32,0)</f>
        <v>50</v>
      </c>
      <c r="L4" s="147" t="s">
        <v>36</v>
      </c>
      <c r="M4" s="147" t="s">
        <v>36</v>
      </c>
      <c r="N4" s="147" t="s">
        <v>36</v>
      </c>
      <c r="O4" s="167"/>
      <c r="P4" s="167"/>
      <c r="Q4" s="167"/>
    </row>
    <row r="5" spans="1:17" ht="30.5" customHeight="1" x14ac:dyDescent="0.45">
      <c r="A5" s="172" t="s">
        <v>37</v>
      </c>
      <c r="B5" s="148" t="str">
        <f t="shared" si="0"/>
        <v>Práctica: Appunte oculto</v>
      </c>
      <c r="C5" s="172" t="s">
        <v>38</v>
      </c>
      <c r="D5" s="172" t="s">
        <v>39</v>
      </c>
      <c r="E5" s="149" t="s">
        <v>40</v>
      </c>
      <c r="F5" s="168" t="s">
        <v>41</v>
      </c>
      <c r="G5" s="168" t="s">
        <v>42</v>
      </c>
      <c r="H5" s="150" t="s">
        <v>43</v>
      </c>
      <c r="I5" s="149" t="s">
        <v>44</v>
      </c>
      <c r="J5" s="151">
        <f>MAX(IF(L5&lt;&gt;"",'1.ESTUDIANTES'!B$31,0),IF(M5&lt;&gt;"",'1.ESTUDIANTES'!C$31,0),IF(N5&lt;&gt;"",'1.ESTUDIANTES'!D$31,0))</f>
        <v>20</v>
      </c>
      <c r="K5" s="151">
        <f>IF(L5&lt;&gt;"",'1.ESTUDIANTES'!B$32,0)+IF(M5&lt;&gt;"",'1.ESTUDIANTES'!C$32,0)+IF(N5&lt;&gt;"",'1.ESTUDIANTES'!D$32,0)</f>
        <v>50</v>
      </c>
      <c r="L5" s="152" t="s">
        <v>36</v>
      </c>
      <c r="M5" s="153" t="s">
        <v>48</v>
      </c>
      <c r="N5" s="153" t="s">
        <v>48</v>
      </c>
      <c r="O5" s="167"/>
      <c r="P5" s="167"/>
      <c r="Q5" s="167"/>
    </row>
    <row r="6" spans="1:17" ht="30.5" customHeight="1" x14ac:dyDescent="0.45">
      <c r="A6" s="169"/>
      <c r="B6" s="148" t="str">
        <f t="shared" si="0"/>
        <v>Proyecto: Historias de botiquín</v>
      </c>
      <c r="C6" s="169"/>
      <c r="D6" s="169"/>
      <c r="E6" s="149" t="s">
        <v>45</v>
      </c>
      <c r="F6" s="169"/>
      <c r="G6" s="169"/>
      <c r="H6" s="150" t="s">
        <v>46</v>
      </c>
      <c r="I6" s="149" t="s">
        <v>47</v>
      </c>
      <c r="J6" s="151">
        <f>MAX(IF(L6&lt;&gt;"",'1.ESTUDIANTES'!B$31,0),IF(M6&lt;&gt;"",'1.ESTUDIANTES'!C$31,0),IF(N6&lt;&gt;"",'1.ESTUDIANTES'!D$31,0))</f>
        <v>20</v>
      </c>
      <c r="K6" s="151">
        <f>IF(L6&lt;&gt;"",'1.ESTUDIANTES'!B$32,0)+IF(M6&lt;&gt;"",'1.ESTUDIANTES'!C$32,0)+IF(N6&lt;&gt;"",'1.ESTUDIANTES'!D$32,0)</f>
        <v>50</v>
      </c>
      <c r="L6" s="153" t="s">
        <v>48</v>
      </c>
      <c r="M6" s="152" t="s">
        <v>48</v>
      </c>
      <c r="N6" s="152" t="s">
        <v>48</v>
      </c>
      <c r="O6" s="5"/>
      <c r="P6" s="5"/>
      <c r="Q6" s="5"/>
    </row>
    <row r="7" spans="1:17" ht="30.5" customHeight="1" x14ac:dyDescent="0.45">
      <c r="A7" s="170" t="s">
        <v>49</v>
      </c>
      <c r="B7" s="143" t="str">
        <f t="shared" si="0"/>
        <v>Práctica: Nano cazadores</v>
      </c>
      <c r="C7" s="170" t="s">
        <v>50</v>
      </c>
      <c r="D7" s="170" t="s">
        <v>51</v>
      </c>
      <c r="E7" s="144" t="s">
        <v>40</v>
      </c>
      <c r="F7" s="174" t="s">
        <v>52</v>
      </c>
      <c r="G7" s="174" t="s">
        <v>53</v>
      </c>
      <c r="H7" s="145" t="s">
        <v>54</v>
      </c>
      <c r="I7" s="144" t="s">
        <v>55</v>
      </c>
      <c r="J7" s="146">
        <f>MAX(IF(L7&lt;&gt;"",'1.ESTUDIANTES'!B$31,0),IF(M7&lt;&gt;"",'1.ESTUDIANTES'!C$31,0),IF(N7&lt;&gt;"",'1.ESTUDIANTES'!D$31,0))</f>
        <v>20</v>
      </c>
      <c r="K7" s="146">
        <f>IF(L7&lt;&gt;"",'1.ESTUDIANTES'!B$32,0)+IF(M7&lt;&gt;"",'1.ESTUDIANTES'!C$32,0)+IF(N7&lt;&gt;"",'1.ESTUDIANTES'!D$32,0)</f>
        <v>50</v>
      </c>
      <c r="L7" s="147" t="s">
        <v>48</v>
      </c>
      <c r="M7" s="154" t="s">
        <v>48</v>
      </c>
      <c r="N7" s="154" t="s">
        <v>48</v>
      </c>
      <c r="O7" s="5"/>
      <c r="P7" s="5"/>
      <c r="Q7" s="5"/>
    </row>
    <row r="8" spans="1:17" ht="30.5" customHeight="1" x14ac:dyDescent="0.45">
      <c r="A8" s="171"/>
      <c r="B8" s="143" t="str">
        <f t="shared" si="0"/>
        <v>Proyecto: De polvo a brillo</v>
      </c>
      <c r="C8" s="171"/>
      <c r="D8" s="171"/>
      <c r="E8" s="144" t="s">
        <v>45</v>
      </c>
      <c r="F8" s="171"/>
      <c r="G8" s="171"/>
      <c r="H8" s="145" t="s">
        <v>56</v>
      </c>
      <c r="I8" s="144" t="s">
        <v>57</v>
      </c>
      <c r="J8" s="146">
        <f>MAX(IF(L8&lt;&gt;"",'1.ESTUDIANTES'!B$31,0),IF(M8&lt;&gt;"",'1.ESTUDIANTES'!C$31,0),IF(N8&lt;&gt;"",'1.ESTUDIANTES'!D$31,0))</f>
        <v>20</v>
      </c>
      <c r="K8" s="146">
        <f>IF(L8&lt;&gt;"",'1.ESTUDIANTES'!B$32,0)+IF(M8&lt;&gt;"",'1.ESTUDIANTES'!C$32,0)+IF(N8&lt;&gt;"",'1.ESTUDIANTES'!D$32,0)</f>
        <v>50</v>
      </c>
      <c r="L8" s="154" t="s">
        <v>48</v>
      </c>
      <c r="M8" s="147" t="s">
        <v>48</v>
      </c>
      <c r="N8" s="147" t="s">
        <v>36</v>
      </c>
      <c r="O8" s="5"/>
      <c r="P8" s="5"/>
      <c r="Q8" s="5"/>
    </row>
    <row r="9" spans="1:17" ht="30.5" customHeight="1" x14ac:dyDescent="0.45">
      <c r="A9" s="172" t="s">
        <v>58</v>
      </c>
      <c r="B9" s="148" t="str">
        <f t="shared" si="0"/>
        <v>Práctica: Menú para la felicidad</v>
      </c>
      <c r="C9" s="172" t="s">
        <v>59</v>
      </c>
      <c r="D9" s="172" t="s">
        <v>60</v>
      </c>
      <c r="E9" s="149" t="s">
        <v>40</v>
      </c>
      <c r="F9" s="168" t="s">
        <v>61</v>
      </c>
      <c r="G9" s="173" t="s">
        <v>62</v>
      </c>
      <c r="H9" s="150" t="s">
        <v>63</v>
      </c>
      <c r="I9" s="155" t="s">
        <v>64</v>
      </c>
      <c r="J9" s="151">
        <f>MAX(IF(L9&lt;&gt;"",'1.ESTUDIANTES'!B$31,0),IF(M9&lt;&gt;"",'1.ESTUDIANTES'!C$31,0),IF(N9&lt;&gt;"",'1.ESTUDIANTES'!D$31,0))</f>
        <v>20</v>
      </c>
      <c r="K9" s="151">
        <f>IF(L9&lt;&gt;"",'1.ESTUDIANTES'!B$32,0)+IF(M9&lt;&gt;"",'1.ESTUDIANTES'!C$32,0)+IF(N9&lt;&gt;"",'1.ESTUDIANTES'!D$32,0)</f>
        <v>50</v>
      </c>
      <c r="L9" s="152" t="s">
        <v>48</v>
      </c>
      <c r="M9" s="153" t="s">
        <v>48</v>
      </c>
      <c r="N9" s="153" t="s">
        <v>48</v>
      </c>
      <c r="O9" s="5"/>
      <c r="P9" s="5"/>
      <c r="Q9" s="5"/>
    </row>
    <row r="10" spans="1:17" ht="30.5" customHeight="1" x14ac:dyDescent="0.45">
      <c r="A10" s="169"/>
      <c r="B10" s="148" t="str">
        <f t="shared" si="0"/>
        <v>Proyecto: Explora la vida</v>
      </c>
      <c r="C10" s="169"/>
      <c r="D10" s="169"/>
      <c r="E10" s="149" t="s">
        <v>45</v>
      </c>
      <c r="F10" s="169"/>
      <c r="G10" s="169"/>
      <c r="H10" s="150" t="s">
        <v>65</v>
      </c>
      <c r="I10" s="149" t="s">
        <v>66</v>
      </c>
      <c r="J10" s="151">
        <f>MAX(IF(L10&lt;&gt;"",'1.ESTUDIANTES'!B$31,0),IF(M10&lt;&gt;"",'1.ESTUDIANTES'!C$31,0),IF(N10&lt;&gt;"",'1.ESTUDIANTES'!D$31,0))</f>
        <v>20</v>
      </c>
      <c r="K10" s="151">
        <f>IF(L10&lt;&gt;"",'1.ESTUDIANTES'!B$32,0)+IF(M10&lt;&gt;"",'1.ESTUDIANTES'!C$32,0)+IF(N10&lt;&gt;"",'1.ESTUDIANTES'!D$32,0)</f>
        <v>50</v>
      </c>
      <c r="L10" s="153" t="s">
        <v>48</v>
      </c>
      <c r="M10" s="152" t="s">
        <v>48</v>
      </c>
      <c r="N10" s="152" t="s">
        <v>36</v>
      </c>
      <c r="O10" s="5"/>
      <c r="P10" s="5"/>
      <c r="Q10" s="5"/>
    </row>
    <row r="11" spans="1:17" ht="30.5" customHeight="1" x14ac:dyDescent="0.45">
      <c r="A11" s="170" t="s">
        <v>67</v>
      </c>
      <c r="B11" s="143" t="str">
        <f t="shared" si="0"/>
        <v>Práctica: Modo precisiON</v>
      </c>
      <c r="C11" s="170" t="s">
        <v>68</v>
      </c>
      <c r="D11" s="170" t="s">
        <v>60</v>
      </c>
      <c r="E11" s="144" t="s">
        <v>40</v>
      </c>
      <c r="F11" s="174" t="s">
        <v>69</v>
      </c>
      <c r="G11" s="174" t="s">
        <v>70</v>
      </c>
      <c r="H11" s="145" t="s">
        <v>71</v>
      </c>
      <c r="I11" s="144" t="s">
        <v>72</v>
      </c>
      <c r="J11" s="146">
        <f>MAX(IF(L11&lt;&gt;"",'1.ESTUDIANTES'!B$31,0),IF(M11&lt;&gt;"",'1.ESTUDIANTES'!C$31,0),IF(N11&lt;&gt;"",'1.ESTUDIANTES'!D$31,0))</f>
        <v>20</v>
      </c>
      <c r="K11" s="146">
        <f>IF(L11&lt;&gt;"",'1.ESTUDIANTES'!B$32,0)+IF(M11&lt;&gt;"",'1.ESTUDIANTES'!C$32,0)+IF(N11&lt;&gt;"",'1.ESTUDIANTES'!D$32,0)</f>
        <v>50</v>
      </c>
      <c r="L11" s="147" t="s">
        <v>36</v>
      </c>
      <c r="M11" s="154" t="s">
        <v>48</v>
      </c>
      <c r="N11" s="154" t="s">
        <v>48</v>
      </c>
      <c r="O11" s="5"/>
      <c r="P11" s="5"/>
      <c r="Q11" s="5"/>
    </row>
    <row r="12" spans="1:17" ht="30.5" customHeight="1" x14ac:dyDescent="0.45">
      <c r="A12" s="171"/>
      <c r="B12" s="143" t="str">
        <f t="shared" si="0"/>
        <v>Proyecto: Creatividad a prueba</v>
      </c>
      <c r="C12" s="171"/>
      <c r="D12" s="171"/>
      <c r="E12" s="144" t="s">
        <v>45</v>
      </c>
      <c r="F12" s="171"/>
      <c r="G12" s="171"/>
      <c r="H12" s="145" t="s">
        <v>73</v>
      </c>
      <c r="I12" s="144" t="s">
        <v>74</v>
      </c>
      <c r="J12" s="146">
        <f>MAX(IF(L12&lt;&gt;"",'1.ESTUDIANTES'!B$31,0),IF(M12&lt;&gt;"",'1.ESTUDIANTES'!C$31,0),IF(N12&lt;&gt;"",'1.ESTUDIANTES'!D$31,0))</f>
        <v>20</v>
      </c>
      <c r="K12" s="146">
        <f>IF(L12&lt;&gt;"",'1.ESTUDIANTES'!B$32,0)+IF(M12&lt;&gt;"",'1.ESTUDIANTES'!C$32,0)+IF(N12&lt;&gt;"",'1.ESTUDIANTES'!D$32,0)</f>
        <v>50</v>
      </c>
      <c r="L12" s="154" t="s">
        <v>48</v>
      </c>
      <c r="M12" s="147" t="s">
        <v>48</v>
      </c>
      <c r="N12" s="147" t="s">
        <v>36</v>
      </c>
      <c r="O12" s="5"/>
      <c r="P12" s="5"/>
      <c r="Q12" s="5"/>
    </row>
    <row r="13" spans="1:17" ht="30.5" customHeight="1" x14ac:dyDescent="0.45">
      <c r="A13" s="172" t="s">
        <v>75</v>
      </c>
      <c r="B13" s="148" t="str">
        <f t="shared" si="0"/>
        <v>Práctica: Agricultura 4.0</v>
      </c>
      <c r="C13" s="172" t="s">
        <v>76</v>
      </c>
      <c r="D13" s="172" t="s">
        <v>77</v>
      </c>
      <c r="E13" s="149" t="s">
        <v>40</v>
      </c>
      <c r="F13" s="168" t="s">
        <v>78</v>
      </c>
      <c r="G13" s="168" t="s">
        <v>79</v>
      </c>
      <c r="H13" s="150" t="s">
        <v>80</v>
      </c>
      <c r="I13" s="155" t="s">
        <v>81</v>
      </c>
      <c r="J13" s="151">
        <f>MAX(IF(L13&lt;&gt;"",'1.ESTUDIANTES'!B$31,0),IF(M13&lt;&gt;"",'1.ESTUDIANTES'!C$31,0),IF(N13&lt;&gt;"",'1.ESTUDIANTES'!D$31,0))</f>
        <v>20</v>
      </c>
      <c r="K13" s="151">
        <f>IF(L13&lt;&gt;"",'1.ESTUDIANTES'!B$32,0)+IF(M13&lt;&gt;"",'1.ESTUDIANTES'!C$32,0)+IF(N13&lt;&gt;"",'1.ESTUDIANTES'!D$32,0)</f>
        <v>50</v>
      </c>
      <c r="L13" s="152" t="s">
        <v>36</v>
      </c>
      <c r="M13" s="153" t="s">
        <v>48</v>
      </c>
      <c r="N13" s="153" t="s">
        <v>48</v>
      </c>
      <c r="O13" s="5"/>
      <c r="P13" s="5"/>
      <c r="Q13" s="5"/>
    </row>
    <row r="14" spans="1:17" ht="30.5" customHeight="1" x14ac:dyDescent="0.45">
      <c r="A14" s="169"/>
      <c r="B14" s="148" t="str">
        <f t="shared" si="0"/>
        <v>Proyecto: Bit olimpiadas</v>
      </c>
      <c r="C14" s="169"/>
      <c r="D14" s="169"/>
      <c r="E14" s="149" t="s">
        <v>45</v>
      </c>
      <c r="F14" s="169"/>
      <c r="G14" s="169"/>
      <c r="H14" s="150" t="s">
        <v>82</v>
      </c>
      <c r="I14" s="155" t="s">
        <v>83</v>
      </c>
      <c r="J14" s="151">
        <f>MAX(IF(L14&lt;&gt;"",'1.ESTUDIANTES'!B$31,0),IF(M14&lt;&gt;"",'1.ESTUDIANTES'!C$31,0),IF(N14&lt;&gt;"",'1.ESTUDIANTES'!D$31,0))</f>
        <v>20</v>
      </c>
      <c r="K14" s="151">
        <f>IF(L14&lt;&gt;"",'1.ESTUDIANTES'!B$32,0)+IF(M14&lt;&gt;"",'1.ESTUDIANTES'!C$32,0)+IF(N14&lt;&gt;"",'1.ESTUDIANTES'!D$32,0)</f>
        <v>50</v>
      </c>
      <c r="L14" s="153" t="s">
        <v>48</v>
      </c>
      <c r="M14" s="152" t="s">
        <v>36</v>
      </c>
      <c r="N14" s="152" t="s">
        <v>48</v>
      </c>
      <c r="O14" s="5"/>
      <c r="P14" s="5"/>
      <c r="Q14" s="5"/>
    </row>
    <row r="15" spans="1:17" ht="30.5" customHeight="1" x14ac:dyDescent="0.45">
      <c r="A15" s="170" t="s">
        <v>84</v>
      </c>
      <c r="B15" s="143" t="str">
        <f t="shared" si="0"/>
        <v>Práctica: Micro-Respiración *</v>
      </c>
      <c r="C15" s="170" t="s">
        <v>59</v>
      </c>
      <c r="D15" s="170" t="s">
        <v>85</v>
      </c>
      <c r="E15" s="144" t="s">
        <v>40</v>
      </c>
      <c r="F15" s="174" t="s">
        <v>86</v>
      </c>
      <c r="G15" s="174" t="s">
        <v>79</v>
      </c>
      <c r="H15" s="145" t="s">
        <v>87</v>
      </c>
      <c r="I15" s="156" t="s">
        <v>88</v>
      </c>
      <c r="J15" s="146">
        <f>MAX(IF(L15&lt;&gt;"",'1.ESTUDIANTES'!B$31,0),IF(M15&lt;&gt;"",'1.ESTUDIANTES'!C$31,0),IF(N15&lt;&gt;"",'1.ESTUDIANTES'!D$31,0))</f>
        <v>20</v>
      </c>
      <c r="K15" s="146">
        <f>IF(L15&lt;&gt;"",'1.ESTUDIANTES'!B$32,0)+IF(M15&lt;&gt;"",'1.ESTUDIANTES'!C$32,0)+IF(N15&lt;&gt;"",'1.ESTUDIANTES'!D$32,0)</f>
        <v>50</v>
      </c>
      <c r="L15" s="147" t="s">
        <v>48</v>
      </c>
      <c r="M15" s="154" t="s">
        <v>48</v>
      </c>
      <c r="N15" s="147" t="s">
        <v>36</v>
      </c>
      <c r="O15" s="5" t="s">
        <v>89</v>
      </c>
      <c r="P15" s="5"/>
      <c r="Q15" s="5"/>
    </row>
    <row r="16" spans="1:17" ht="30.5" customHeight="1" x14ac:dyDescent="0.45">
      <c r="A16" s="171"/>
      <c r="B16" s="143" t="str">
        <f t="shared" si="0"/>
        <v>Proyecto: Sombra viva *</v>
      </c>
      <c r="C16" s="171"/>
      <c r="D16" s="171"/>
      <c r="E16" s="144" t="s">
        <v>45</v>
      </c>
      <c r="F16" s="171"/>
      <c r="G16" s="171"/>
      <c r="H16" s="145" t="s">
        <v>90</v>
      </c>
      <c r="I16" s="144" t="s">
        <v>91</v>
      </c>
      <c r="J16" s="146">
        <f>MAX(IF(L16&lt;&gt;"",'1.ESTUDIANTES'!B$31,0),IF(M16&lt;&gt;"",'1.ESTUDIANTES'!C$31,0),IF(N16&lt;&gt;"",'1.ESTUDIANTES'!D$31,0))</f>
        <v>20</v>
      </c>
      <c r="K16" s="146">
        <f>IF(L16&lt;&gt;"",'1.ESTUDIANTES'!B$32,0)+IF(M16&lt;&gt;"",'1.ESTUDIANTES'!C$32,0)+IF(N16&lt;&gt;"",'1.ESTUDIANTES'!D$32,0)</f>
        <v>50</v>
      </c>
      <c r="L16" s="154" t="s">
        <v>48</v>
      </c>
      <c r="M16" s="147" t="s">
        <v>36</v>
      </c>
      <c r="N16" s="147" t="s">
        <v>48</v>
      </c>
      <c r="O16" s="5" t="s">
        <v>89</v>
      </c>
      <c r="P16" s="5"/>
      <c r="Q16" s="5"/>
    </row>
    <row r="17" spans="1:17" ht="30.5" customHeight="1" x14ac:dyDescent="0.45">
      <c r="A17" s="172" t="s">
        <v>92</v>
      </c>
      <c r="B17" s="148" t="str">
        <f t="shared" si="0"/>
        <v>Práctica: Zooperhéroes</v>
      </c>
      <c r="C17" s="172" t="s">
        <v>93</v>
      </c>
      <c r="D17" s="172" t="s">
        <v>94</v>
      </c>
      <c r="E17" s="149" t="s">
        <v>40</v>
      </c>
      <c r="F17" s="168" t="s">
        <v>95</v>
      </c>
      <c r="G17" s="168" t="s">
        <v>96</v>
      </c>
      <c r="H17" s="150" t="s">
        <v>97</v>
      </c>
      <c r="I17" s="155" t="s">
        <v>98</v>
      </c>
      <c r="J17" s="151">
        <f>MAX(IF(L17&lt;&gt;"",'1.ESTUDIANTES'!B$31,0),IF(M17&lt;&gt;"",'1.ESTUDIANTES'!C$31,0),IF(N17&lt;&gt;"",'1.ESTUDIANTES'!D$31,0))</f>
        <v>20</v>
      </c>
      <c r="K17" s="151">
        <f>IF(L17&lt;&gt;"",'1.ESTUDIANTES'!B$32,0)+IF(M17&lt;&gt;"",'1.ESTUDIANTES'!C$32,0)+IF(N17&lt;&gt;"",'1.ESTUDIANTES'!D$32,0)</f>
        <v>50</v>
      </c>
      <c r="L17" s="152" t="s">
        <v>36</v>
      </c>
      <c r="M17" s="153" t="s">
        <v>48</v>
      </c>
      <c r="N17" s="153" t="s">
        <v>48</v>
      </c>
      <c r="O17" s="5"/>
      <c r="P17" s="5"/>
      <c r="Q17" s="5"/>
    </row>
    <row r="18" spans="1:17" ht="30.5" customHeight="1" x14ac:dyDescent="0.45">
      <c r="A18" s="169"/>
      <c r="B18" s="148" t="str">
        <f t="shared" si="0"/>
        <v>Proyecto: Rescate a flote</v>
      </c>
      <c r="C18" s="169"/>
      <c r="D18" s="169"/>
      <c r="E18" s="149" t="s">
        <v>45</v>
      </c>
      <c r="F18" s="169"/>
      <c r="G18" s="169"/>
      <c r="H18" s="150" t="s">
        <v>99</v>
      </c>
      <c r="I18" s="155" t="s">
        <v>100</v>
      </c>
      <c r="J18" s="151">
        <f>MAX(IF(L18&lt;&gt;"",'1.ESTUDIANTES'!B$31,0),IF(M18&lt;&gt;"",'1.ESTUDIANTES'!C$31,0),IF(N18&lt;&gt;"",'1.ESTUDIANTES'!D$31,0))</f>
        <v>20</v>
      </c>
      <c r="K18" s="151">
        <f>IF(L18&lt;&gt;"",'1.ESTUDIANTES'!B$32,0)+IF(M18&lt;&gt;"",'1.ESTUDIANTES'!C$32,0)+IF(N18&lt;&gt;"",'1.ESTUDIANTES'!D$32,0)</f>
        <v>50</v>
      </c>
      <c r="L18" s="153" t="s">
        <v>48</v>
      </c>
      <c r="M18" s="152" t="s">
        <v>36</v>
      </c>
      <c r="N18" s="152" t="s">
        <v>48</v>
      </c>
      <c r="O18" s="5"/>
      <c r="P18" s="5"/>
      <c r="Q18" s="5"/>
    </row>
    <row r="19" spans="1:17" ht="30.5" customHeight="1" x14ac:dyDescent="0.45">
      <c r="A19" s="170" t="s">
        <v>101</v>
      </c>
      <c r="B19" s="143" t="str">
        <f t="shared" si="0"/>
        <v>Práctica: Fábrica de voltios</v>
      </c>
      <c r="C19" s="170" t="s">
        <v>102</v>
      </c>
      <c r="D19" s="170" t="s">
        <v>94</v>
      </c>
      <c r="E19" s="144" t="s">
        <v>40</v>
      </c>
      <c r="F19" s="174" t="s">
        <v>103</v>
      </c>
      <c r="G19" s="174" t="s">
        <v>104</v>
      </c>
      <c r="H19" s="145" t="s">
        <v>105</v>
      </c>
      <c r="I19" s="156" t="s">
        <v>106</v>
      </c>
      <c r="J19" s="146">
        <f>MAX(IF(L19&lt;&gt;"",'1.ESTUDIANTES'!B$31,0),IF(M19&lt;&gt;"",'1.ESTUDIANTES'!C$31,0),IF(N19&lt;&gt;"",'1.ESTUDIANTES'!D$31,0))</f>
        <v>20</v>
      </c>
      <c r="K19" s="146">
        <f>IF(L19&lt;&gt;"",'1.ESTUDIANTES'!B$32,0)+IF(M19&lt;&gt;"",'1.ESTUDIANTES'!C$32,0)+IF(N19&lt;&gt;"",'1.ESTUDIANTES'!D$32,0)</f>
        <v>50</v>
      </c>
      <c r="L19" s="147" t="s">
        <v>36</v>
      </c>
      <c r="M19" s="154" t="s">
        <v>48</v>
      </c>
      <c r="N19" s="154" t="s">
        <v>48</v>
      </c>
      <c r="O19" s="5"/>
      <c r="P19" s="5"/>
      <c r="Q19" s="5"/>
    </row>
    <row r="20" spans="1:17" ht="30.5" customHeight="1" x14ac:dyDescent="0.45">
      <c r="A20" s="171"/>
      <c r="B20" s="143" t="str">
        <f t="shared" si="0"/>
        <v>Proyecto: Mensajes secretos</v>
      </c>
      <c r="C20" s="171"/>
      <c r="D20" s="171"/>
      <c r="E20" s="144" t="s">
        <v>45</v>
      </c>
      <c r="F20" s="171"/>
      <c r="G20" s="171"/>
      <c r="H20" s="145" t="s">
        <v>107</v>
      </c>
      <c r="I20" s="156" t="s">
        <v>108</v>
      </c>
      <c r="J20" s="146">
        <f>MAX(IF(L20&lt;&gt;"",'1.ESTUDIANTES'!B$31,0),IF(M20&lt;&gt;"",'1.ESTUDIANTES'!C$31,0),IF(N20&lt;&gt;"",'1.ESTUDIANTES'!D$31,0))</f>
        <v>20</v>
      </c>
      <c r="K20" s="146">
        <f>IF(L20&lt;&gt;"",'1.ESTUDIANTES'!B$32,0)+IF(M20&lt;&gt;"",'1.ESTUDIANTES'!C$32,0)+IF(N20&lt;&gt;"",'1.ESTUDIANTES'!D$32,0)</f>
        <v>50</v>
      </c>
      <c r="L20" s="154" t="s">
        <v>48</v>
      </c>
      <c r="M20" s="147" t="s">
        <v>36</v>
      </c>
      <c r="N20" s="147" t="s">
        <v>48</v>
      </c>
      <c r="O20" s="5"/>
      <c r="P20" s="5"/>
      <c r="Q20" s="5"/>
    </row>
    <row r="21" spans="1:17" ht="30.5" customHeight="1" x14ac:dyDescent="0.45">
      <c r="A21" s="172" t="s">
        <v>109</v>
      </c>
      <c r="B21" s="148" t="str">
        <f t="shared" si="0"/>
        <v>Práctica: Cultura en pasarela</v>
      </c>
      <c r="C21" s="172" t="s">
        <v>102</v>
      </c>
      <c r="D21" s="172" t="s">
        <v>110</v>
      </c>
      <c r="E21" s="149" t="s">
        <v>40</v>
      </c>
      <c r="F21" s="168" t="s">
        <v>111</v>
      </c>
      <c r="G21" s="168" t="s">
        <v>112</v>
      </c>
      <c r="H21" s="150" t="s">
        <v>113</v>
      </c>
      <c r="I21" s="149" t="s">
        <v>114</v>
      </c>
      <c r="J21" s="151">
        <f>MAX(IF(L21&lt;&gt;"",'1.ESTUDIANTES'!B$31,0),IF(M21&lt;&gt;"",'1.ESTUDIANTES'!C$31,0),IF(N21&lt;&gt;"",'1.ESTUDIANTES'!D$31,0))</f>
        <v>20</v>
      </c>
      <c r="K21" s="151">
        <f>IF(L21&lt;&gt;"",'1.ESTUDIANTES'!B$32,0)+IF(M21&lt;&gt;"",'1.ESTUDIANTES'!C$32,0)+IF(N21&lt;&gt;"",'1.ESTUDIANTES'!D$32,0)</f>
        <v>50</v>
      </c>
      <c r="L21" s="152" t="s">
        <v>36</v>
      </c>
      <c r="M21" s="153" t="s">
        <v>48</v>
      </c>
      <c r="N21" s="153" t="s">
        <v>48</v>
      </c>
      <c r="O21" s="5"/>
      <c r="P21" s="5"/>
      <c r="Q21" s="5"/>
    </row>
    <row r="22" spans="1:17" ht="30.5" customHeight="1" x14ac:dyDescent="0.45">
      <c r="A22" s="169"/>
      <c r="B22" s="148" t="str">
        <f t="shared" si="0"/>
        <v>Proyecto: Sensa-game</v>
      </c>
      <c r="C22" s="169"/>
      <c r="D22" s="169"/>
      <c r="E22" s="149" t="s">
        <v>45</v>
      </c>
      <c r="F22" s="169"/>
      <c r="G22" s="169"/>
      <c r="H22" s="150" t="s">
        <v>115</v>
      </c>
      <c r="I22" s="149" t="s">
        <v>116</v>
      </c>
      <c r="J22" s="151">
        <f>MAX(IF(L22&lt;&gt;"",'1.ESTUDIANTES'!B$31,0),IF(M22&lt;&gt;"",'1.ESTUDIANTES'!C$31,0),IF(N22&lt;&gt;"",'1.ESTUDIANTES'!D$31,0))</f>
        <v>20</v>
      </c>
      <c r="K22" s="151">
        <f>IF(L22&lt;&gt;"",'1.ESTUDIANTES'!B$32,0)+IF(M22&lt;&gt;"",'1.ESTUDIANTES'!C$32,0)+IF(N22&lt;&gt;"",'1.ESTUDIANTES'!D$32,0)</f>
        <v>50</v>
      </c>
      <c r="L22" s="153" t="s">
        <v>48</v>
      </c>
      <c r="M22" s="152" t="s">
        <v>48</v>
      </c>
      <c r="N22" s="152" t="s">
        <v>36</v>
      </c>
      <c r="O22" s="5"/>
      <c r="P22" s="5"/>
      <c r="Q22" s="5"/>
    </row>
    <row r="23" spans="1:17" ht="30.5" customHeight="1" x14ac:dyDescent="0.45">
      <c r="A23" s="170" t="s">
        <v>117</v>
      </c>
      <c r="B23" s="143" t="str">
        <f t="shared" si="0"/>
        <v>Práctica: Todo en su lugar *</v>
      </c>
      <c r="C23" s="170" t="s">
        <v>102</v>
      </c>
      <c r="D23" s="170" t="s">
        <v>110</v>
      </c>
      <c r="E23" s="144" t="s">
        <v>40</v>
      </c>
      <c r="F23" s="174" t="s">
        <v>118</v>
      </c>
      <c r="G23" s="179" t="s">
        <v>112</v>
      </c>
      <c r="H23" s="145" t="s">
        <v>119</v>
      </c>
      <c r="I23" s="144" t="s">
        <v>120</v>
      </c>
      <c r="J23" s="146">
        <f>MAX(IF(L23&lt;&gt;"",'1.ESTUDIANTES'!B$31,0),IF(M23&lt;&gt;"",'1.ESTUDIANTES'!C$31,0),IF(N23&lt;&gt;"",'1.ESTUDIANTES'!D$31,0))</f>
        <v>20</v>
      </c>
      <c r="K23" s="146">
        <f>IF(L23&lt;&gt;"",'1.ESTUDIANTES'!B$32,0)+IF(M23&lt;&gt;"",'1.ESTUDIANTES'!C$32,0)+IF(N23&lt;&gt;"",'1.ESTUDIANTES'!D$32,0)</f>
        <v>50</v>
      </c>
      <c r="L23" s="154" t="s">
        <v>48</v>
      </c>
      <c r="M23" s="147" t="s">
        <v>36</v>
      </c>
      <c r="N23" s="147" t="s">
        <v>48</v>
      </c>
      <c r="O23" s="5" t="s">
        <v>89</v>
      </c>
      <c r="P23" s="5"/>
      <c r="Q23" s="5"/>
    </row>
    <row r="24" spans="1:17" ht="30.5" customHeight="1" x14ac:dyDescent="0.45">
      <c r="A24" s="171"/>
      <c r="B24" s="143" t="str">
        <f t="shared" si="0"/>
        <v>Proyecto: - *</v>
      </c>
      <c r="C24" s="171"/>
      <c r="D24" s="171"/>
      <c r="E24" s="144" t="s">
        <v>45</v>
      </c>
      <c r="F24" s="171"/>
      <c r="G24" s="171"/>
      <c r="H24" s="145" t="s">
        <v>121</v>
      </c>
      <c r="I24" s="144" t="s">
        <v>116</v>
      </c>
      <c r="J24" s="146">
        <f>MAX(IF(L24&lt;&gt;"",'1.ESTUDIANTES'!B$31,0),IF(M24&lt;&gt;"",'1.ESTUDIANTES'!C$31,0),IF(N24&lt;&gt;"",'1.ESTUDIANTES'!D$31,0))</f>
        <v>20</v>
      </c>
      <c r="K24" s="146">
        <f>IF(L24&lt;&gt;"",'1.ESTUDIANTES'!B$32,0)+IF(M24&lt;&gt;"",'1.ESTUDIANTES'!C$32,0)+IF(N24&lt;&gt;"",'1.ESTUDIANTES'!D$32,0)</f>
        <v>50</v>
      </c>
      <c r="L24" s="154" t="s">
        <v>48</v>
      </c>
      <c r="M24" s="147" t="s">
        <v>36</v>
      </c>
      <c r="N24" s="147" t="s">
        <v>48</v>
      </c>
      <c r="O24" s="5" t="s">
        <v>89</v>
      </c>
      <c r="P24" s="5"/>
      <c r="Q24" s="5"/>
    </row>
    <row r="25" spans="1:17" ht="30.5" customHeight="1" x14ac:dyDescent="0.45">
      <c r="A25" s="172" t="s">
        <v>122</v>
      </c>
      <c r="B25" s="148" t="str">
        <f t="shared" si="0"/>
        <v>Práctica: Consumo con conciencIA</v>
      </c>
      <c r="C25" s="172" t="s">
        <v>123</v>
      </c>
      <c r="D25" s="172" t="s">
        <v>124</v>
      </c>
      <c r="E25" s="149" t="s">
        <v>40</v>
      </c>
      <c r="F25" s="178" t="s">
        <v>125</v>
      </c>
      <c r="G25" s="168" t="s">
        <v>126</v>
      </c>
      <c r="H25" s="150" t="s">
        <v>127</v>
      </c>
      <c r="I25" s="149" t="s">
        <v>128</v>
      </c>
      <c r="J25" s="151">
        <f>MAX(IF(L25&lt;&gt;"",'1.ESTUDIANTES'!B$31,0),IF(M25&lt;&gt;"",'1.ESTUDIANTES'!C$31,0),IF(N25&lt;&gt;"",'1.ESTUDIANTES'!D$31,0))</f>
        <v>20</v>
      </c>
      <c r="K25" s="151">
        <f>IF(L25&lt;&gt;"",'1.ESTUDIANTES'!B$32,0)+IF(M25&lt;&gt;"",'1.ESTUDIANTES'!C$32,0)+IF(N25&lt;&gt;"",'1.ESTUDIANTES'!D$32,0)</f>
        <v>50</v>
      </c>
      <c r="L25" s="152" t="s">
        <v>48</v>
      </c>
      <c r="M25" s="153" t="s">
        <v>48</v>
      </c>
      <c r="N25" s="153" t="s">
        <v>36</v>
      </c>
      <c r="O25" s="5"/>
      <c r="P25" s="5"/>
      <c r="Q25" s="5"/>
    </row>
    <row r="26" spans="1:17" ht="30.5" customHeight="1" x14ac:dyDescent="0.45">
      <c r="A26" s="169"/>
      <c r="B26" s="148" t="str">
        <f t="shared" si="0"/>
        <v>Proyecto: Tu voz también se escucha</v>
      </c>
      <c r="C26" s="169"/>
      <c r="D26" s="169"/>
      <c r="E26" s="149" t="s">
        <v>45</v>
      </c>
      <c r="F26" s="169"/>
      <c r="G26" s="169"/>
      <c r="H26" s="150" t="s">
        <v>129</v>
      </c>
      <c r="I26" s="149" t="s">
        <v>130</v>
      </c>
      <c r="J26" s="151">
        <f>MAX(IF(L26&lt;&gt;"",'1.ESTUDIANTES'!B$31,0),IF(M26&lt;&gt;"",'1.ESTUDIANTES'!C$31,0),IF(N26&lt;&gt;"",'1.ESTUDIANTES'!D$31,0))</f>
        <v>20</v>
      </c>
      <c r="K26" s="151">
        <f>IF(L26&lt;&gt;"",'1.ESTUDIANTES'!B$32,0)+IF(M26&lt;&gt;"",'1.ESTUDIANTES'!C$32,0)+IF(N26&lt;&gt;"",'1.ESTUDIANTES'!D$32,0)</f>
        <v>50</v>
      </c>
      <c r="L26" s="153" t="s">
        <v>48</v>
      </c>
      <c r="M26" s="152" t="s">
        <v>48</v>
      </c>
      <c r="N26" s="152" t="s">
        <v>36</v>
      </c>
      <c r="O26" s="5"/>
      <c r="P26" s="5"/>
      <c r="Q26" s="5"/>
    </row>
    <row r="27" spans="1:17" ht="30.5" customHeight="1" x14ac:dyDescent="0.45">
      <c r="A27" s="170" t="s">
        <v>131</v>
      </c>
      <c r="B27" s="143" t="str">
        <f t="shared" si="0"/>
        <v>Práctica: Señavox</v>
      </c>
      <c r="C27" s="170" t="s">
        <v>123</v>
      </c>
      <c r="D27" s="170" t="s">
        <v>124</v>
      </c>
      <c r="E27" s="144" t="s">
        <v>40</v>
      </c>
      <c r="F27" s="174" t="s">
        <v>132</v>
      </c>
      <c r="G27" s="174" t="s">
        <v>133</v>
      </c>
      <c r="H27" s="145" t="s">
        <v>134</v>
      </c>
      <c r="I27" s="144" t="s">
        <v>135</v>
      </c>
      <c r="J27" s="146">
        <f>MAX(IF(L27&lt;&gt;"",'1.ESTUDIANTES'!B$31,0),IF(M27&lt;&gt;"",'1.ESTUDIANTES'!C$31,0),IF(N27&lt;&gt;"",'1.ESTUDIANTES'!D$31,0))</f>
        <v>20</v>
      </c>
      <c r="K27" s="146">
        <f>IF(L27&lt;&gt;"",'1.ESTUDIANTES'!B$32,0)+IF(M27&lt;&gt;"",'1.ESTUDIANTES'!C$32,0)+IF(N27&lt;&gt;"",'1.ESTUDIANTES'!D$32,0)</f>
        <v>50</v>
      </c>
      <c r="L27" s="154" t="s">
        <v>48</v>
      </c>
      <c r="M27" s="147" t="s">
        <v>36</v>
      </c>
      <c r="N27" s="147" t="s">
        <v>48</v>
      </c>
      <c r="O27" s="5"/>
      <c r="P27" s="5"/>
      <c r="Q27" s="5"/>
    </row>
    <row r="28" spans="1:17" ht="30.5" customHeight="1" x14ac:dyDescent="0.45">
      <c r="A28" s="171"/>
      <c r="B28" s="143" t="str">
        <f t="shared" si="0"/>
        <v>Proyecto: Huella amiga</v>
      </c>
      <c r="C28" s="171"/>
      <c r="D28" s="171"/>
      <c r="E28" s="144" t="s">
        <v>45</v>
      </c>
      <c r="F28" s="171"/>
      <c r="G28" s="171"/>
      <c r="H28" s="145" t="s">
        <v>136</v>
      </c>
      <c r="I28" s="144" t="s">
        <v>137</v>
      </c>
      <c r="J28" s="146">
        <f>MAX(IF(L28&lt;&gt;"",'1.ESTUDIANTES'!B$31,0),IF(M28&lt;&gt;"",'1.ESTUDIANTES'!C$31,0),IF(N28&lt;&gt;"",'1.ESTUDIANTES'!D$31,0))</f>
        <v>20</v>
      </c>
      <c r="K28" s="146">
        <f>IF(L28&lt;&gt;"",'1.ESTUDIANTES'!B$32,0)+IF(M28&lt;&gt;"",'1.ESTUDIANTES'!C$32,0)+IF(N28&lt;&gt;"",'1.ESTUDIANTES'!D$32,0)</f>
        <v>50</v>
      </c>
      <c r="L28" s="147" t="s">
        <v>36</v>
      </c>
      <c r="M28" s="147" t="s">
        <v>48</v>
      </c>
      <c r="N28" s="147" t="s">
        <v>48</v>
      </c>
      <c r="O28" s="5"/>
      <c r="P28" s="5"/>
      <c r="Q28" s="5"/>
    </row>
    <row r="29" spans="1:17" ht="30.5" customHeight="1" x14ac:dyDescent="0.25"/>
    <row r="30" spans="1:17" ht="30.5" customHeight="1" x14ac:dyDescent="0.25"/>
    <row r="31" spans="1:17" ht="30.5" customHeight="1" x14ac:dyDescent="0.25"/>
    <row r="32" spans="1:17" ht="30.5" customHeight="1" x14ac:dyDescent="0.25"/>
  </sheetData>
  <mergeCells count="63">
    <mergeCell ref="C2:K2"/>
    <mergeCell ref="G27:G28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C27:C28"/>
    <mergeCell ref="D27:D28"/>
    <mergeCell ref="F27:F28"/>
    <mergeCell ref="C23:C24"/>
    <mergeCell ref="C25:C26"/>
    <mergeCell ref="D25:D26"/>
    <mergeCell ref="F25:F26"/>
    <mergeCell ref="G25:G26"/>
    <mergeCell ref="C13:C14"/>
    <mergeCell ref="D13:D14"/>
    <mergeCell ref="F13:F14"/>
    <mergeCell ref="G13:G14"/>
    <mergeCell ref="D15:D16"/>
    <mergeCell ref="F15:F16"/>
    <mergeCell ref="G15:G16"/>
    <mergeCell ref="G21:G22"/>
    <mergeCell ref="D23:D24"/>
    <mergeCell ref="F23:F24"/>
    <mergeCell ref="G23:G24"/>
    <mergeCell ref="C19:C20"/>
    <mergeCell ref="D19:D20"/>
    <mergeCell ref="A9:A10"/>
    <mergeCell ref="C9:C10"/>
    <mergeCell ref="D9:D10"/>
    <mergeCell ref="C11:C12"/>
    <mergeCell ref="D11:D12"/>
    <mergeCell ref="A7:A8"/>
    <mergeCell ref="D7:D8"/>
    <mergeCell ref="G7:G8"/>
    <mergeCell ref="C5:C6"/>
    <mergeCell ref="C7:C8"/>
    <mergeCell ref="F7:F8"/>
    <mergeCell ref="L3:N3"/>
    <mergeCell ref="O3:Q5"/>
    <mergeCell ref="A5:A6"/>
    <mergeCell ref="D5:D6"/>
    <mergeCell ref="G5:G6"/>
    <mergeCell ref="F5:F6"/>
    <mergeCell ref="F9:F10"/>
    <mergeCell ref="G9:G10"/>
    <mergeCell ref="F11:F12"/>
    <mergeCell ref="G11:G12"/>
    <mergeCell ref="F19:F20"/>
    <mergeCell ref="G19:G20"/>
    <mergeCell ref="G17:G18"/>
    <mergeCell ref="F21:F22"/>
    <mergeCell ref="C15:C16"/>
    <mergeCell ref="C17:C18"/>
    <mergeCell ref="D17:D18"/>
    <mergeCell ref="F17:F18"/>
    <mergeCell ref="C21:C22"/>
    <mergeCell ref="D21:D22"/>
  </mergeCells>
  <hyperlinks>
    <hyperlink ref="I9" location="AUTO1_MAQ_PRA!A1" display="CRE_AUTO1_MAQ_PRA" xr:uid="{00000000-0004-0000-0100-000000000000}"/>
    <hyperlink ref="I13" location="AUTO1_ELEC_PRA!A1" display="CRE_AUTO1_ELEC_PRA" xr:uid="{00000000-0004-0000-0100-000001000000}"/>
    <hyperlink ref="I14" location="AUTO1_ELEC_PRO!A1" display="CRE_AUTO1_ELEC_PRO" xr:uid="{00000000-0004-0000-0100-000002000000}"/>
    <hyperlink ref="I15" location="AUTO2_ELE_PRA!A1" display="CRE_AUTO2_ELE_PRA" xr:uid="{00000000-0004-0000-0100-000003000000}"/>
    <hyperlink ref="I17" location="MAK1_HERR_PRA!A1" display="CRE_MAK1_HERR_PRA" xr:uid="{00000000-0004-0000-0100-000004000000}"/>
    <hyperlink ref="I18" location="MAK1_HER_PRO!A1" display="CRE_MAK1_HER_PRO" xr:uid="{00000000-0004-0000-0100-000005000000}"/>
    <hyperlink ref="I19" location="MAK2_HER_PRA!A1" display="CRE_MAK2_HER_PRA" xr:uid="{00000000-0004-0000-0100-000006000000}"/>
    <hyperlink ref="I20" location="MAK2_HER_PRO!A1" display="CRE_MAK2_HER_PRO" xr:uid="{00000000-0004-0000-0100-000007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CJ204"/>
  <sheetViews>
    <sheetView tabSelected="1" zoomScale="70" zoomScaleNormal="70" workbookViewId="0">
      <pane ySplit="3" topLeftCell="A4" activePane="bottomLeft" state="frozen"/>
      <selection pane="bottomLeft" activeCell="CJ88" sqref="CJ88"/>
    </sheetView>
  </sheetViews>
  <sheetFormatPr baseColWidth="10" defaultColWidth="12.6328125" defaultRowHeight="15.75" customHeight="1" outlineLevelCol="1" x14ac:dyDescent="0.25"/>
  <cols>
    <col min="1" max="1" width="12.90625" customWidth="1"/>
    <col min="2" max="2" width="62.7265625" customWidth="1"/>
    <col min="3" max="3" width="13.36328125" hidden="1" customWidth="1"/>
    <col min="4" max="4" width="14.453125" customWidth="1"/>
    <col min="5" max="5" width="15.54296875" customWidth="1" collapsed="1"/>
    <col min="6" max="30" width="8.08984375" hidden="1" customWidth="1" outlineLevel="1"/>
    <col min="31" max="31" width="14.453125" customWidth="1"/>
    <col min="32" max="32" width="15.54296875" customWidth="1" collapsed="1"/>
    <col min="33" max="57" width="8.08984375" hidden="1" customWidth="1" outlineLevel="1"/>
    <col min="58" max="58" width="10.7265625" customWidth="1"/>
    <col min="59" max="59" width="10.7265625" customWidth="1" collapsed="1"/>
    <col min="60" max="84" width="8.08984375" hidden="1" customWidth="1" outlineLevel="1"/>
    <col min="85" max="85" width="14.453125" customWidth="1"/>
    <col min="86" max="86" width="15.54296875" customWidth="1"/>
  </cols>
  <sheetData>
    <row r="1" spans="1:86" s="120" customFormat="1" ht="73.5" customHeight="1" x14ac:dyDescent="0.25">
      <c r="A1" s="113">
        <f>'PLANTILLA V6'!A5</f>
        <v>0</v>
      </c>
      <c r="B1" s="138">
        <f>'PLANTILLA V6'!B5</f>
        <v>0</v>
      </c>
      <c r="C1" s="114" t="str">
        <f>'PLANTILLA V6'!C5</f>
        <v>Cantidad</v>
      </c>
      <c r="D1" s="127" t="s">
        <v>0</v>
      </c>
      <c r="E1" s="128" t="s">
        <v>138</v>
      </c>
      <c r="F1" s="123" t="str">
        <f t="array" ref="F1:AD1">TRANSPOSE('2.SELECCIÓN'!$B4:$B28)</f>
        <v xml:space="preserve">: </v>
      </c>
      <c r="G1" s="123" t="str">
        <v>Práctica: Appunte oculto</v>
      </c>
      <c r="H1" s="123" t="str">
        <v>Proyecto: Historias de botiquín</v>
      </c>
      <c r="I1" s="123" t="str">
        <v>Práctica: Nano cazadores</v>
      </c>
      <c r="J1" s="123" t="str">
        <v>Proyecto: De polvo a brillo</v>
      </c>
      <c r="K1" s="123" t="str">
        <v>Práctica: Menú para la felicidad</v>
      </c>
      <c r="L1" s="123" t="str">
        <v>Proyecto: Explora la vida</v>
      </c>
      <c r="M1" s="123" t="str">
        <v>Práctica: Modo precisiON</v>
      </c>
      <c r="N1" s="123" t="str">
        <v>Proyecto: Creatividad a prueba</v>
      </c>
      <c r="O1" s="123" t="str">
        <v>Práctica: Agricultura 4.0</v>
      </c>
      <c r="P1" s="123" t="str">
        <v>Proyecto: Bit olimpiadas</v>
      </c>
      <c r="Q1" s="123" t="str">
        <v>Práctica: Micro-Respiración *</v>
      </c>
      <c r="R1" s="123" t="str">
        <v>Proyecto: Sombra viva *</v>
      </c>
      <c r="S1" s="123" t="str">
        <v>Práctica: Zooperhéroes</v>
      </c>
      <c r="T1" s="123" t="str">
        <v>Proyecto: Rescate a flote</v>
      </c>
      <c r="U1" s="123" t="str">
        <v>Práctica: Fábrica de voltios</v>
      </c>
      <c r="V1" s="123" t="str">
        <v>Proyecto: Mensajes secretos</v>
      </c>
      <c r="W1" s="123" t="str">
        <v>Práctica: Cultura en pasarela</v>
      </c>
      <c r="X1" s="123" t="str">
        <v>Proyecto: Sensa-game</v>
      </c>
      <c r="Y1" s="123" t="str">
        <v>Práctica: Todo en su lugar *</v>
      </c>
      <c r="Z1" s="123" t="str">
        <v>Proyecto: - *</v>
      </c>
      <c r="AA1" s="123" t="str">
        <v>Práctica: Consumo con conciencIA</v>
      </c>
      <c r="AB1" s="123" t="str">
        <v>Proyecto: Tu voz también se escucha</v>
      </c>
      <c r="AC1" s="123" t="str">
        <v>Práctica: Señavox</v>
      </c>
      <c r="AD1" s="123" t="str">
        <v>Proyecto: Huella amiga</v>
      </c>
      <c r="AE1" s="131" t="s">
        <v>1</v>
      </c>
      <c r="AF1" s="132" t="s">
        <v>138</v>
      </c>
      <c r="AG1" s="115" t="str">
        <f t="array" ref="AG1:BE1">TRANSPOSE('2.SELECCIÓN'!$B4:$B28)</f>
        <v xml:space="preserve">: </v>
      </c>
      <c r="AH1" s="115" t="str">
        <v>Práctica: Appunte oculto</v>
      </c>
      <c r="AI1" s="115" t="str">
        <v>Proyecto: Historias de botiquín</v>
      </c>
      <c r="AJ1" s="115" t="str">
        <v>Práctica: Nano cazadores</v>
      </c>
      <c r="AK1" s="115" t="str">
        <v>Proyecto: De polvo a brillo</v>
      </c>
      <c r="AL1" s="115" t="str">
        <v>Práctica: Menú para la felicidad</v>
      </c>
      <c r="AM1" s="115" t="str">
        <v>Proyecto: Explora la vida</v>
      </c>
      <c r="AN1" s="115" t="str">
        <v>Práctica: Modo precisiON</v>
      </c>
      <c r="AO1" s="115" t="str">
        <v>Proyecto: Creatividad a prueba</v>
      </c>
      <c r="AP1" s="115" t="str">
        <v>Práctica: Agricultura 4.0</v>
      </c>
      <c r="AQ1" s="115" t="str">
        <v>Proyecto: Bit olimpiadas</v>
      </c>
      <c r="AR1" s="115" t="str">
        <v>Práctica: Micro-Respiración *</v>
      </c>
      <c r="AS1" s="115" t="str">
        <v>Proyecto: Sombra viva *</v>
      </c>
      <c r="AT1" s="115" t="str">
        <v>Práctica: Zooperhéroes</v>
      </c>
      <c r="AU1" s="115" t="str">
        <v>Proyecto: Rescate a flote</v>
      </c>
      <c r="AV1" s="115" t="str">
        <v>Práctica: Fábrica de voltios</v>
      </c>
      <c r="AW1" s="115" t="str">
        <v>Proyecto: Mensajes secretos</v>
      </c>
      <c r="AX1" s="115" t="str">
        <v>Práctica: Cultura en pasarela</v>
      </c>
      <c r="AY1" s="115" t="str">
        <v>Proyecto: Sensa-game</v>
      </c>
      <c r="AZ1" s="115" t="str">
        <v>Práctica: Todo en su lugar *</v>
      </c>
      <c r="BA1" s="115" t="str">
        <v>Proyecto: - *</v>
      </c>
      <c r="BB1" s="115" t="str">
        <v>Práctica: Consumo con conciencIA</v>
      </c>
      <c r="BC1" s="115" t="str">
        <v>Proyecto: Tu voz también se escucha</v>
      </c>
      <c r="BD1" s="115" t="str">
        <v>Práctica: Señavox</v>
      </c>
      <c r="BE1" s="115" t="str">
        <v>Proyecto: Huella amiga</v>
      </c>
      <c r="BF1" s="116" t="s">
        <v>2</v>
      </c>
      <c r="BG1" s="117" t="s">
        <v>138</v>
      </c>
      <c r="BH1" s="118" t="str">
        <f t="array" ref="BH1:CF1">TRANSPOSE('2.SELECCIÓN'!$B4:$B28)</f>
        <v xml:space="preserve">: </v>
      </c>
      <c r="BI1" s="118" t="str">
        <v>Práctica: Appunte oculto</v>
      </c>
      <c r="BJ1" s="118" t="str">
        <v>Proyecto: Historias de botiquín</v>
      </c>
      <c r="BK1" s="118" t="str">
        <v>Práctica: Nano cazadores</v>
      </c>
      <c r="BL1" s="118" t="str">
        <v>Proyecto: De polvo a brillo</v>
      </c>
      <c r="BM1" s="118" t="str">
        <v>Práctica: Menú para la felicidad</v>
      </c>
      <c r="BN1" s="118" t="str">
        <v>Proyecto: Explora la vida</v>
      </c>
      <c r="BO1" s="118" t="str">
        <v>Práctica: Modo precisiON</v>
      </c>
      <c r="BP1" s="118" t="str">
        <v>Proyecto: Creatividad a prueba</v>
      </c>
      <c r="BQ1" s="118" t="str">
        <v>Práctica: Agricultura 4.0</v>
      </c>
      <c r="BR1" s="118" t="str">
        <v>Proyecto: Bit olimpiadas</v>
      </c>
      <c r="BS1" s="118" t="str">
        <v>Práctica: Micro-Respiración *</v>
      </c>
      <c r="BT1" s="118" t="str">
        <v>Proyecto: Sombra viva *</v>
      </c>
      <c r="BU1" s="118" t="str">
        <v>Práctica: Zooperhéroes</v>
      </c>
      <c r="BV1" s="118" t="str">
        <v>Proyecto: Rescate a flote</v>
      </c>
      <c r="BW1" s="118" t="str">
        <v>Práctica: Fábrica de voltios</v>
      </c>
      <c r="BX1" s="118" t="str">
        <v>Proyecto: Mensajes secretos</v>
      </c>
      <c r="BY1" s="118" t="str">
        <v>Práctica: Cultura en pasarela</v>
      </c>
      <c r="BZ1" s="118" t="str">
        <v>Proyecto: Sensa-game</v>
      </c>
      <c r="CA1" s="118" t="str">
        <v>Práctica: Todo en su lugar *</v>
      </c>
      <c r="CB1" s="118" t="str">
        <v>Proyecto: - *</v>
      </c>
      <c r="CC1" s="118" t="str">
        <v>Práctica: Consumo con conciencIA</v>
      </c>
      <c r="CD1" s="118" t="str">
        <v>Proyecto: Tu voz también se escucha</v>
      </c>
      <c r="CE1" s="118" t="str">
        <v>Práctica: Señavox</v>
      </c>
      <c r="CF1" s="118" t="str">
        <v>Proyecto: Huella amiga</v>
      </c>
      <c r="CG1" s="114" t="s">
        <v>139</v>
      </c>
      <c r="CH1" s="119" t="s">
        <v>138</v>
      </c>
    </row>
    <row r="2" spans="1:86" ht="13.5" customHeight="1" x14ac:dyDescent="0.35">
      <c r="A2" s="9"/>
      <c r="B2" s="9"/>
      <c r="C2" s="9"/>
      <c r="D2" s="10"/>
      <c r="E2" s="11"/>
      <c r="F2" s="10" t="str">
        <f ca="1">IFERROR(__xludf.DUMMYFUNCTION("TRANSPOSE(QUERY('2.SELECCIÓN'!$B$3:$P$28,""SELECT I, L WHERE B ='""&amp;F1&amp;""'"",0))"),"PROPE")</f>
        <v>PROPE</v>
      </c>
      <c r="G2" s="10" t="str">
        <f ca="1">IFERROR(__xludf.DUMMYFUNCTION("TRANSPOSE(QUERY('2.SELECCIÓN'!$B$3:$P$28,""SELECT I, L WHERE B ='""&amp;G1&amp;""'"",0))"),"CRE_PRO1_PRA")</f>
        <v>CRE_PRO1_PRA</v>
      </c>
      <c r="H2" s="10" t="str">
        <f ca="1">IFERROR(__xludf.DUMMYFUNCTION("TRANSPOSE(QUERY('2.SELECCIÓN'!$B$3:$P$28,""SELECT I, L WHERE B ='""&amp;H1&amp;""'"",0))"),"CRE_PRO1_PRO")</f>
        <v>CRE_PRO1_PRO</v>
      </c>
      <c r="I2" s="10" t="str">
        <f ca="1">IFERROR(__xludf.DUMMYFUNCTION("TRANSPOSE(QUERY('2.SELECCIÓN'!$B$3:$P$28,""SELECT I, L WHERE B ='""&amp;I1&amp;""'"",0))"),"CRE_PRO1_VJ_PRA")</f>
        <v>CRE_PRO1_VJ_PRA</v>
      </c>
      <c r="J2" s="10" t="str">
        <f ca="1">IFERROR(__xludf.DUMMYFUNCTION("TRANSPOSE(QUERY('2.SELECCIÓN'!$B$3:$P$28,""SELECT I, L WHERE B ='""&amp;J1&amp;""'"",0))"),"CRE_PRO1_VJ_PRO")</f>
        <v>CRE_PRO1_VJ_PRO</v>
      </c>
      <c r="K2" s="10" t="str">
        <f ca="1">IFERROR(__xludf.DUMMYFUNCTION("TRANSPOSE(QUERY('2.SELECCIÓN'!$B$3:$P$28,""SELECT I, L WHERE B ='""&amp;K1&amp;""'"",0))"),"CRE_AUTO1_MAQ_PRA")</f>
        <v>CRE_AUTO1_MAQ_PRA</v>
      </c>
      <c r="L2" s="10" t="str">
        <f ca="1">IFERROR(__xludf.DUMMYFUNCTION("TRANSPOSE(QUERY('2.SELECCIÓN'!$B$3:$P$28,""SELECT I, L WHERE B ='""&amp;L1&amp;""'"",0))"),"CRE_AUTO1_MAQ_PRO")</f>
        <v>CRE_AUTO1_MAQ_PRO</v>
      </c>
      <c r="M2" s="10" t="str">
        <f ca="1">IFERROR(__xludf.DUMMYFUNCTION("TRANSPOSE(QUERY('2.SELECCIÓN'!$B$3:$P$28,""SELECT I, L WHERE B ='""&amp;M1&amp;""'"",0))"),"CRE_AUTO2_MAQ_PRA")</f>
        <v>CRE_AUTO2_MAQ_PRA</v>
      </c>
      <c r="N2" s="10" t="str">
        <f ca="1">IFERROR(__xludf.DUMMYFUNCTION("TRANSPOSE(QUERY('2.SELECCIÓN'!$B$3:$P$28,""SELECT I, L WHERE B ='""&amp;N1&amp;""'"",0))"),"CRE_AUTO2_MAQ_PRO")</f>
        <v>CRE_AUTO2_MAQ_PRO</v>
      </c>
      <c r="O2" s="10" t="str">
        <f ca="1">IFERROR(__xludf.DUMMYFUNCTION("TRANSPOSE(QUERY('2.SELECCIÓN'!$B$3:$P$28,""SELECT I, L WHERE B ='""&amp;O1&amp;""'"",0))"),"CRE_AUTO1_ELEC_PRA")</f>
        <v>CRE_AUTO1_ELEC_PRA</v>
      </c>
      <c r="P2" s="10" t="str">
        <f ca="1">IFERROR(__xludf.DUMMYFUNCTION("TRANSPOSE(QUERY('2.SELECCIÓN'!$B$3:$P$28,""SELECT I, L WHERE B ='""&amp;P1&amp;""'"",0))"),"CRE_AUTO1_ELEC_PRO")</f>
        <v>CRE_AUTO1_ELEC_PRO</v>
      </c>
      <c r="Q2" s="10" t="str">
        <f ca="1">IFERROR(__xludf.DUMMYFUNCTION("TRANSPOSE(QUERY('2.SELECCIÓN'!$B$3:$P$28,""SELECT I, L WHERE B ='""&amp;Q1&amp;""'"",0))"),"CRE_AUTO2_ELE_PRA")</f>
        <v>CRE_AUTO2_ELE_PRA</v>
      </c>
      <c r="R2" s="10" t="str">
        <f ca="1">IFERROR(__xludf.DUMMYFUNCTION("TRANSPOSE(QUERY('2.SELECCIÓN'!$B$3:$P$28,""SELECT I, L WHERE B ='""&amp;R1&amp;""'"",0))"),"CRE_AUTO2_ELE_PRO")</f>
        <v>CRE_AUTO2_ELE_PRO</v>
      </c>
      <c r="S2" s="10" t="str">
        <f ca="1">IFERROR(__xludf.DUMMYFUNCTION("TRANSPOSE(QUERY('2.SELECCIÓN'!$B$3:$P$28,""SELECT I, L WHERE B ='""&amp;S1&amp;""'"",0))"),"CRE_MAK1_HERR_PRA")</f>
        <v>CRE_MAK1_HERR_PRA</v>
      </c>
      <c r="T2" s="10" t="str">
        <f ca="1">IFERROR(__xludf.DUMMYFUNCTION("TRANSPOSE(QUERY('2.SELECCIÓN'!$B$3:$P$28,""SELECT I, L WHERE B ='""&amp;T1&amp;""'"",0))"),"CRE_MAK1_HER_PRO")</f>
        <v>CRE_MAK1_HER_PRO</v>
      </c>
      <c r="U2" s="10" t="str">
        <f ca="1">IFERROR(__xludf.DUMMYFUNCTION("TRANSPOSE(QUERY('2.SELECCIÓN'!$B$3:$P$28,""SELECT I, L WHERE B ='""&amp;U1&amp;""'"",0))"),"CRE_MAK2_HER_PRA")</f>
        <v>CRE_MAK2_HER_PRA</v>
      </c>
      <c r="V2" s="10" t="str">
        <f ca="1">IFERROR(__xludf.DUMMYFUNCTION("TRANSPOSE(QUERY('2.SELECCIÓN'!$B$3:$P$28,""SELECT I, L WHERE B ='""&amp;V1&amp;""'"",0))"),"CRE_MAK2_HER_PRO")</f>
        <v>CRE_MAK2_HER_PRO</v>
      </c>
      <c r="W2" s="10" t="str">
        <f ca="1">IFERROR(__xludf.DUMMYFUNCTION("TRANSPOSE(QUERY('2.SELECCIÓN'!$B$3:$P$28,""SELECT I, L WHERE B ='""&amp;W1&amp;""'"",0))"),"CRE_MAK1_3D_PRA")</f>
        <v>CRE_MAK1_3D_PRA</v>
      </c>
      <c r="X2" s="10" t="str">
        <f ca="1">IFERROR(__xludf.DUMMYFUNCTION("TRANSPOSE(QUERY('2.SELECCIÓN'!$B$3:$P$28,""SELECT I, L WHERE B ='""&amp;X1&amp;""'"",0))"),"CRE_MAK2_3D_PRO")</f>
        <v>CRE_MAK2_3D_PRO</v>
      </c>
      <c r="Y2" s="10" t="str">
        <f ca="1">IFERROR(__xludf.DUMMYFUNCTION("TRANSPOSE(QUERY('2.SELECCIÓN'!$B$3:$P$28,""SELECT I, L WHERE B ='""&amp;Y1&amp;""'"",0))"),"CRE_MAK2_3D_PRA")</f>
        <v>CRE_MAK2_3D_PRA</v>
      </c>
      <c r="Z2" s="10" t="str">
        <f ca="1">IFERROR(__xludf.DUMMYFUNCTION("TRANSPOSE(QUERY('2.SELECCIÓN'!$B$3:$P$28,""SELECT I, L WHERE B ='""&amp;Z1&amp;""'"",0))"),"CRE_MAK2_3D_PRO")</f>
        <v>CRE_MAK2_3D_PRO</v>
      </c>
      <c r="AA2" s="10" t="str">
        <f ca="1">IFERROR(__xludf.DUMMYFUNCTION("TRANSPOSE(QUERY('2.SELECCIÓN'!$B$3:$P$28,""SELECT I, L WHERE B ='""&amp;AA1&amp;""'"",0))"),"CRE_IA1_PRA")</f>
        <v>CRE_IA1_PRA</v>
      </c>
      <c r="AB2" s="10" t="str">
        <f ca="1">IFERROR(__xludf.DUMMYFUNCTION("TRANSPOSE(QUERY('2.SELECCIÓN'!$B$3:$P$28,""SELECT I, L WHERE B ='""&amp;AB1&amp;""'"",0))"),"CRE_IA1_PRO")</f>
        <v>CRE_IA1_PRO</v>
      </c>
      <c r="AC2" s="10" t="str">
        <f ca="1">IFERROR(__xludf.DUMMYFUNCTION("TRANSPOSE(QUERY('2.SELECCIÓN'!$B$3:$P$28,""SELECT I, L WHERE B ='""&amp;AC1&amp;""'"",0))"),"CRE_IA2_PRA")</f>
        <v>CRE_IA2_PRA</v>
      </c>
      <c r="AD2" s="10" t="str">
        <f ca="1">IFERROR(__xludf.DUMMYFUNCTION("TRANSPOSE(QUERY('2.SELECCIÓN'!$B$3:$P$28,""SELECT I, L WHERE B ='""&amp;AD1&amp;""'"",0))"),"CRE_IA2_PRO")</f>
        <v>CRE_IA2_PRO</v>
      </c>
      <c r="AE2" s="2"/>
      <c r="AF2" s="11"/>
      <c r="AG2" s="10" t="str">
        <f ca="1">IFERROR(__xludf.DUMMYFUNCTION("TRANSPOSE(QUERY('2.SELECCIÓN'!$B$3:$P$28,""SELECT I, M WHERE B ='""&amp;AG1&amp;""'"",0))"),"PROPE")</f>
        <v>PROPE</v>
      </c>
      <c r="AH2" s="10" t="str">
        <f ca="1">IFERROR(__xludf.DUMMYFUNCTION("TRANSPOSE(QUERY('2.SELECCIÓN'!$B$3:$P$28,""SELECT I, M WHERE B ='""&amp;AH1&amp;""'"",0))"),"CRE_PRO1_PRA")</f>
        <v>CRE_PRO1_PRA</v>
      </c>
      <c r="AI2" s="10" t="str">
        <f ca="1">IFERROR(__xludf.DUMMYFUNCTION("TRANSPOSE(QUERY('2.SELECCIÓN'!$B$3:$P$28,""SELECT I, M WHERE B ='""&amp;AI1&amp;""'"",0))"),"CRE_PRO1_PRO")</f>
        <v>CRE_PRO1_PRO</v>
      </c>
      <c r="AJ2" s="10" t="str">
        <f ca="1">IFERROR(__xludf.DUMMYFUNCTION("TRANSPOSE(QUERY('2.SELECCIÓN'!$B$3:$P$28,""SELECT I, M WHERE B ='""&amp;AJ1&amp;""'"",0))"),"CRE_PRO1_VJ_PRA")</f>
        <v>CRE_PRO1_VJ_PRA</v>
      </c>
      <c r="AK2" s="10" t="str">
        <f ca="1">IFERROR(__xludf.DUMMYFUNCTION("TRANSPOSE(QUERY('2.SELECCIÓN'!$B$3:$P$28,""SELECT I, M WHERE B ='""&amp;AK1&amp;""'"",0))"),"CRE_PRO1_VJ_PRO")</f>
        <v>CRE_PRO1_VJ_PRO</v>
      </c>
      <c r="AL2" s="10" t="str">
        <f ca="1">IFERROR(__xludf.DUMMYFUNCTION("TRANSPOSE(QUERY('2.SELECCIÓN'!$B$3:$P$28,""SELECT I, M WHERE B ='""&amp;AL1&amp;""'"",0))"),"CRE_AUTO1_MAQ_PRA")</f>
        <v>CRE_AUTO1_MAQ_PRA</v>
      </c>
      <c r="AM2" s="10" t="str">
        <f ca="1">IFERROR(__xludf.DUMMYFUNCTION("TRANSPOSE(QUERY('2.SELECCIÓN'!$B$3:$P$28,""SELECT I, M WHERE B ='""&amp;AM1&amp;""'"",0))"),"CRE_AUTO1_MAQ_PRO")</f>
        <v>CRE_AUTO1_MAQ_PRO</v>
      </c>
      <c r="AN2" s="10" t="str">
        <f ca="1">IFERROR(__xludf.DUMMYFUNCTION("TRANSPOSE(QUERY('2.SELECCIÓN'!$B$3:$P$28,""SELECT I, M WHERE B ='""&amp;AN1&amp;""'"",0))"),"CRE_AUTO2_MAQ_PRA")</f>
        <v>CRE_AUTO2_MAQ_PRA</v>
      </c>
      <c r="AO2" s="10" t="str">
        <f ca="1">IFERROR(__xludf.DUMMYFUNCTION("TRANSPOSE(QUERY('2.SELECCIÓN'!$B$3:$P$28,""SELECT I, M WHERE B ='""&amp;AO1&amp;""'"",0))"),"CRE_AUTO2_MAQ_PRO")</f>
        <v>CRE_AUTO2_MAQ_PRO</v>
      </c>
      <c r="AP2" s="10" t="str">
        <f ca="1">IFERROR(__xludf.DUMMYFUNCTION("TRANSPOSE(QUERY('2.SELECCIÓN'!$B$3:$P$28,""SELECT I, M WHERE B ='""&amp;AP1&amp;""'"",0))"),"CRE_AUTO1_ELEC_PRA")</f>
        <v>CRE_AUTO1_ELEC_PRA</v>
      </c>
      <c r="AQ2" s="10" t="str">
        <f ca="1">IFERROR(__xludf.DUMMYFUNCTION("TRANSPOSE(QUERY('2.SELECCIÓN'!$B$3:$P$28,""SELECT I, M WHERE B ='""&amp;AQ1&amp;""'"",0))"),"CRE_AUTO1_ELEC_PRO")</f>
        <v>CRE_AUTO1_ELEC_PRO</v>
      </c>
      <c r="AR2" s="10" t="str">
        <f ca="1">IFERROR(__xludf.DUMMYFUNCTION("TRANSPOSE(QUERY('2.SELECCIÓN'!$B$3:$P$28,""SELECT I, M WHERE B ='""&amp;AR1&amp;""'"",0))"),"CRE_AUTO2_ELE_PRA")</f>
        <v>CRE_AUTO2_ELE_PRA</v>
      </c>
      <c r="AS2" s="10" t="str">
        <f ca="1">IFERROR(__xludf.DUMMYFUNCTION("TRANSPOSE(QUERY('2.SELECCIÓN'!$B$3:$P$28,""SELECT I, M WHERE B ='""&amp;AS1&amp;""'"",0))"),"CRE_AUTO2_ELE_PRO")</f>
        <v>CRE_AUTO2_ELE_PRO</v>
      </c>
      <c r="AT2" s="10" t="str">
        <f ca="1">IFERROR(__xludf.DUMMYFUNCTION("TRANSPOSE(QUERY('2.SELECCIÓN'!$B$3:$P$28,""SELECT I, M WHERE B ='""&amp;AT1&amp;""'"",0))"),"CRE_MAK1_HERR_PRA")</f>
        <v>CRE_MAK1_HERR_PRA</v>
      </c>
      <c r="AU2" s="10" t="str">
        <f ca="1">IFERROR(__xludf.DUMMYFUNCTION("TRANSPOSE(QUERY('2.SELECCIÓN'!$B$3:$P$28,""SELECT I, M WHERE B ='""&amp;AU1&amp;""'"",0))"),"CRE_MAK1_HER_PRO")</f>
        <v>CRE_MAK1_HER_PRO</v>
      </c>
      <c r="AV2" s="10" t="str">
        <f ca="1">IFERROR(__xludf.DUMMYFUNCTION("TRANSPOSE(QUERY('2.SELECCIÓN'!$B$3:$P$28,""SELECT I, M WHERE B ='""&amp;AV1&amp;""'"",0))"),"CRE_MAK2_HER_PRA")</f>
        <v>CRE_MAK2_HER_PRA</v>
      </c>
      <c r="AW2" s="10" t="str">
        <f ca="1">IFERROR(__xludf.DUMMYFUNCTION("TRANSPOSE(QUERY('2.SELECCIÓN'!$B$3:$P$28,""SELECT I, M WHERE B ='""&amp;AW1&amp;""'"",0))"),"CRE_MAK2_HER_PRO")</f>
        <v>CRE_MAK2_HER_PRO</v>
      </c>
      <c r="AX2" s="10" t="str">
        <f ca="1">IFERROR(__xludf.DUMMYFUNCTION("TRANSPOSE(QUERY('2.SELECCIÓN'!$B$3:$P$28,""SELECT I, M WHERE B ='""&amp;AX1&amp;""'"",0))"),"CRE_MAK1_3D_PRA")</f>
        <v>CRE_MAK1_3D_PRA</v>
      </c>
      <c r="AY2" s="10" t="str">
        <f ca="1">IFERROR(__xludf.DUMMYFUNCTION("TRANSPOSE(QUERY('2.SELECCIÓN'!$B$3:$P$28,""SELECT I, M WHERE B ='""&amp;AY1&amp;""'"",0))"),"CRE_MAK2_3D_PRO")</f>
        <v>CRE_MAK2_3D_PRO</v>
      </c>
      <c r="AZ2" s="10" t="str">
        <f ca="1">IFERROR(__xludf.DUMMYFUNCTION("TRANSPOSE(QUERY('2.SELECCIÓN'!$B$3:$P$28,""SELECT I, M WHERE B ='""&amp;AZ1&amp;""'"",0))"),"CRE_MAK2_3D_PRA")</f>
        <v>CRE_MAK2_3D_PRA</v>
      </c>
      <c r="BA2" s="10" t="str">
        <f ca="1">IFERROR(__xludf.DUMMYFUNCTION("TRANSPOSE(QUERY('2.SELECCIÓN'!$B$3:$P$28,""SELECT I, M WHERE B ='""&amp;BA1&amp;""'"",0))"),"CRE_MAK2_3D_PRO")</f>
        <v>CRE_MAK2_3D_PRO</v>
      </c>
      <c r="BB2" s="10" t="str">
        <f ca="1">IFERROR(__xludf.DUMMYFUNCTION("TRANSPOSE(QUERY('2.SELECCIÓN'!$B$3:$P$28,""SELECT I, M WHERE B ='""&amp;BB1&amp;""'"",0))"),"CRE_IA1_PRA")</f>
        <v>CRE_IA1_PRA</v>
      </c>
      <c r="BC2" s="10" t="str">
        <f ca="1">IFERROR(__xludf.DUMMYFUNCTION("TRANSPOSE(QUERY('2.SELECCIÓN'!$B$3:$P$28,""SELECT I, M WHERE B ='""&amp;BC1&amp;""'"",0))"),"CRE_IA1_PRO")</f>
        <v>CRE_IA1_PRO</v>
      </c>
      <c r="BD2" s="10" t="str">
        <f ca="1">IFERROR(__xludf.DUMMYFUNCTION("TRANSPOSE(QUERY('2.SELECCIÓN'!$B$3:$P$28,""SELECT I, M WHERE B ='""&amp;BD1&amp;""'"",0))"),"CRE_IA2_PRA")</f>
        <v>CRE_IA2_PRA</v>
      </c>
      <c r="BE2" s="10" t="str">
        <f ca="1">IFERROR(__xludf.DUMMYFUNCTION("TRANSPOSE(QUERY('2.SELECCIÓN'!$B$3:$P$28,""SELECT I, M WHERE B ='""&amp;BE1&amp;""'"",0))"),"CRE_IA2_PRO")</f>
        <v>CRE_IA2_PRO</v>
      </c>
      <c r="BF2" s="12"/>
      <c r="BG2" s="12"/>
      <c r="BH2" s="13" t="str">
        <f ca="1">IFERROR(__xludf.DUMMYFUNCTION("TRANSPOSE(QUERY('2.SELECCIÓN'!$B$3:$P$28,""SELECT I, N WHERE B ='""&amp;BH1&amp;""'"",0))"),"PROPE")</f>
        <v>PROPE</v>
      </c>
      <c r="BI2" s="13" t="str">
        <f ca="1">IFERROR(__xludf.DUMMYFUNCTION("TRANSPOSE(QUERY('2.SELECCIÓN'!$B$3:$P$28,""SELECT I, N WHERE B ='""&amp;BI1&amp;""'"",0))"),"CRE_PRO1_PRA")</f>
        <v>CRE_PRO1_PRA</v>
      </c>
      <c r="BJ2" s="13" t="str">
        <f ca="1">IFERROR(__xludf.DUMMYFUNCTION("TRANSPOSE(QUERY('2.SELECCIÓN'!$B$3:$P$28,""SELECT I, N WHERE B ='""&amp;BJ1&amp;""'"",0))"),"CRE_PRO1_PRO")</f>
        <v>CRE_PRO1_PRO</v>
      </c>
      <c r="BK2" s="13" t="str">
        <f ca="1">IFERROR(__xludf.DUMMYFUNCTION("TRANSPOSE(QUERY('2.SELECCIÓN'!$B$3:$P$28,""SELECT I, N WHERE B ='""&amp;BK1&amp;""'"",0))"),"CRE_PRO1_VJ_PRA")</f>
        <v>CRE_PRO1_VJ_PRA</v>
      </c>
      <c r="BL2" s="13" t="str">
        <f ca="1">IFERROR(__xludf.DUMMYFUNCTION("TRANSPOSE(QUERY('2.SELECCIÓN'!$B$3:$P$28,""SELECT I, N WHERE B ='""&amp;BL1&amp;""'"",0))"),"CRE_PRO1_VJ_PRO")</f>
        <v>CRE_PRO1_VJ_PRO</v>
      </c>
      <c r="BM2" s="13" t="str">
        <f ca="1">IFERROR(__xludf.DUMMYFUNCTION("TRANSPOSE(QUERY('2.SELECCIÓN'!$B$3:$P$28,""SELECT I, N WHERE B ='""&amp;BM1&amp;""'"",0))"),"CRE_AUTO1_MAQ_PRA")</f>
        <v>CRE_AUTO1_MAQ_PRA</v>
      </c>
      <c r="BN2" s="13" t="str">
        <f ca="1">IFERROR(__xludf.DUMMYFUNCTION("TRANSPOSE(QUERY('2.SELECCIÓN'!$B$3:$P$28,""SELECT I, N WHERE B ='""&amp;BN1&amp;""'"",0))"),"CRE_AUTO1_MAQ_PRO")</f>
        <v>CRE_AUTO1_MAQ_PRO</v>
      </c>
      <c r="BO2" s="13" t="str">
        <f ca="1">IFERROR(__xludf.DUMMYFUNCTION("TRANSPOSE(QUERY('2.SELECCIÓN'!$B$3:$P$28,""SELECT I, N WHERE B ='""&amp;BO1&amp;""'"",0))"),"CRE_AUTO2_MAQ_PRA")</f>
        <v>CRE_AUTO2_MAQ_PRA</v>
      </c>
      <c r="BP2" s="13" t="str">
        <f ca="1">IFERROR(__xludf.DUMMYFUNCTION("TRANSPOSE(QUERY('2.SELECCIÓN'!$B$3:$P$28,""SELECT I, N WHERE B ='""&amp;BP1&amp;""'"",0))"),"CRE_AUTO2_MAQ_PRO")</f>
        <v>CRE_AUTO2_MAQ_PRO</v>
      </c>
      <c r="BQ2" s="13" t="str">
        <f ca="1">IFERROR(__xludf.DUMMYFUNCTION("TRANSPOSE(QUERY('2.SELECCIÓN'!$B$3:$P$28,""SELECT I, N WHERE B ='""&amp;BQ1&amp;""'"",0))"),"CRE_AUTO1_ELEC_PRA")</f>
        <v>CRE_AUTO1_ELEC_PRA</v>
      </c>
      <c r="BR2" s="13" t="str">
        <f ca="1">IFERROR(__xludf.DUMMYFUNCTION("TRANSPOSE(QUERY('2.SELECCIÓN'!$B$3:$P$28,""SELECT I, N WHERE B ='""&amp;BR1&amp;""'"",0))"),"CRE_AUTO1_ELEC_PRO")</f>
        <v>CRE_AUTO1_ELEC_PRO</v>
      </c>
      <c r="BS2" s="13" t="str">
        <f ca="1">IFERROR(__xludf.DUMMYFUNCTION("TRANSPOSE(QUERY('2.SELECCIÓN'!$B$3:$P$28,""SELECT I, N WHERE B ='""&amp;BS1&amp;""'"",0))"),"CRE_AUTO2_ELE_PRA")</f>
        <v>CRE_AUTO2_ELE_PRA</v>
      </c>
      <c r="BT2" s="13" t="str">
        <f ca="1">IFERROR(__xludf.DUMMYFUNCTION("TRANSPOSE(QUERY('2.SELECCIÓN'!$B$3:$P$28,""SELECT I, N WHERE B ='""&amp;BT1&amp;""'"",0))"),"CRE_AUTO2_ELE_PRO")</f>
        <v>CRE_AUTO2_ELE_PRO</v>
      </c>
      <c r="BU2" s="13" t="str">
        <f ca="1">IFERROR(__xludf.DUMMYFUNCTION("TRANSPOSE(QUERY('2.SELECCIÓN'!$B$3:$P$28,""SELECT I, N WHERE B ='""&amp;BU1&amp;""'"",0))"),"CRE_MAK1_HERR_PRA")</f>
        <v>CRE_MAK1_HERR_PRA</v>
      </c>
      <c r="BV2" s="13" t="str">
        <f ca="1">IFERROR(__xludf.DUMMYFUNCTION("TRANSPOSE(QUERY('2.SELECCIÓN'!$B$3:$P$28,""SELECT I, N WHERE B ='""&amp;BV1&amp;""'"",0))"),"CRE_MAK1_HER_PRO")</f>
        <v>CRE_MAK1_HER_PRO</v>
      </c>
      <c r="BW2" s="13" t="str">
        <f ca="1">IFERROR(__xludf.DUMMYFUNCTION("TRANSPOSE(QUERY('2.SELECCIÓN'!$B$3:$P$28,""SELECT I, N WHERE B ='""&amp;BW1&amp;""'"",0))"),"CRE_MAK2_HER_PRA")</f>
        <v>CRE_MAK2_HER_PRA</v>
      </c>
      <c r="BX2" s="13" t="str">
        <f ca="1">IFERROR(__xludf.DUMMYFUNCTION("TRANSPOSE(QUERY('2.SELECCIÓN'!$B$3:$P$28,""SELECT I, N WHERE B ='""&amp;BX1&amp;""'"",0))"),"CRE_MAK2_HER_PRO")</f>
        <v>CRE_MAK2_HER_PRO</v>
      </c>
      <c r="BY2" s="13" t="str">
        <f ca="1">IFERROR(__xludf.DUMMYFUNCTION("TRANSPOSE(QUERY('2.SELECCIÓN'!$B$3:$P$28,""SELECT I, N WHERE B ='""&amp;BY1&amp;""'"",0))"),"CRE_MAK1_3D_PRA")</f>
        <v>CRE_MAK1_3D_PRA</v>
      </c>
      <c r="BZ2" s="13" t="str">
        <f ca="1">IFERROR(__xludf.DUMMYFUNCTION("TRANSPOSE(QUERY('2.SELECCIÓN'!$B$3:$P$28,""SELECT I, N WHERE B ='""&amp;BZ1&amp;""'"",0))"),"CRE_MAK2_3D_PRO")</f>
        <v>CRE_MAK2_3D_PRO</v>
      </c>
      <c r="CA2" s="13" t="str">
        <f ca="1">IFERROR(__xludf.DUMMYFUNCTION("TRANSPOSE(QUERY('2.SELECCIÓN'!$B$3:$P$28,""SELECT I, N WHERE B ='""&amp;CA1&amp;""'"",0))"),"CRE_MAK2_3D_PRA")</f>
        <v>CRE_MAK2_3D_PRA</v>
      </c>
      <c r="CB2" s="13" t="str">
        <f ca="1">IFERROR(__xludf.DUMMYFUNCTION("TRANSPOSE(QUERY('2.SELECCIÓN'!$B$3:$P$28,""SELECT I, N WHERE B ='""&amp;CB1&amp;""'"",0))"),"CRE_MAK2_3D_PRO")</f>
        <v>CRE_MAK2_3D_PRO</v>
      </c>
      <c r="CC2" s="13" t="str">
        <f ca="1">IFERROR(__xludf.DUMMYFUNCTION("TRANSPOSE(QUERY('2.SELECCIÓN'!$B$3:$P$28,""SELECT I, N WHERE B ='""&amp;CC1&amp;""'"",0))"),"CRE_IA1_PRA")</f>
        <v>CRE_IA1_PRA</v>
      </c>
      <c r="CD2" s="13" t="str">
        <f ca="1">IFERROR(__xludf.DUMMYFUNCTION("TRANSPOSE(QUERY('2.SELECCIÓN'!$B$3:$P$28,""SELECT I, N WHERE B ='""&amp;CD1&amp;""'"",0))"),"CRE_IA1_PRO")</f>
        <v>CRE_IA1_PRO</v>
      </c>
      <c r="CE2" s="13" t="str">
        <f ca="1">IFERROR(__xludf.DUMMYFUNCTION("TRANSPOSE(QUERY('2.SELECCIÓN'!$B$3:$P$28,""SELECT I, N WHERE B ='""&amp;CE1&amp;""'"",0))"),"CRE_IA2_PRA")</f>
        <v>CRE_IA2_PRA</v>
      </c>
      <c r="CF2" s="13" t="str">
        <f ca="1">IFERROR(__xludf.DUMMYFUNCTION("TRANSPOSE(QUERY('2.SELECCIÓN'!$B$3:$P$28,""SELECT I, N WHERE B ='""&amp;CF1&amp;""'"",0))"),"CRE_IA2_PRO")</f>
        <v>CRE_IA2_PRO</v>
      </c>
      <c r="CG2" s="114"/>
      <c r="CH2" s="119"/>
    </row>
    <row r="3" spans="1:86" ht="17.5" customHeight="1" x14ac:dyDescent="0.35">
      <c r="A3" s="14"/>
      <c r="B3" s="14"/>
      <c r="C3" s="14"/>
      <c r="D3" s="129" t="s">
        <v>347</v>
      </c>
      <c r="E3" s="130" t="s">
        <v>348</v>
      </c>
      <c r="F3" s="124" t="str">
        <f ca="1">IFERROR(__xludf.DUMMYFUNCTION("""COMPUTED_VALUE"""),"X")</f>
        <v>X</v>
      </c>
      <c r="G3" s="124" t="str">
        <f ca="1">IFERROR(__xludf.DUMMYFUNCTION("""COMPUTED_VALUE"""),"X")</f>
        <v>X</v>
      </c>
      <c r="H3" s="124"/>
      <c r="I3" s="124" t="str">
        <f ca="1">IFERROR(__xludf.DUMMYFUNCTION("""COMPUTED_VALUE"""),"x")</f>
        <v>x</v>
      </c>
      <c r="J3" s="124"/>
      <c r="K3" s="124" t="str">
        <f ca="1">IFERROR(__xludf.DUMMYFUNCTION("""COMPUTED_VALUE"""),"x")</f>
        <v>x</v>
      </c>
      <c r="L3" s="124"/>
      <c r="M3" s="124" t="str">
        <f ca="1">IFERROR(__xludf.DUMMYFUNCTION("""COMPUTED_VALUE"""),"X")</f>
        <v>X</v>
      </c>
      <c r="N3" s="124"/>
      <c r="O3" s="124" t="str">
        <f ca="1">IFERROR(__xludf.DUMMYFUNCTION("""COMPUTED_VALUE"""),"X")</f>
        <v>X</v>
      </c>
      <c r="P3" s="124"/>
      <c r="Q3" s="124"/>
      <c r="R3" s="124"/>
      <c r="S3" s="124" t="str">
        <f ca="1">IFERROR(__xludf.DUMMYFUNCTION("""COMPUTED_VALUE"""),"X")</f>
        <v>X</v>
      </c>
      <c r="T3" s="124"/>
      <c r="U3" s="124" t="str">
        <f ca="1">IFERROR(__xludf.DUMMYFUNCTION("""COMPUTED_VALUE"""),"X")</f>
        <v>X</v>
      </c>
      <c r="V3" s="124"/>
      <c r="W3" s="124" t="str">
        <f ca="1">IFERROR(__xludf.DUMMYFUNCTION("""COMPUTED_VALUE"""),"X")</f>
        <v>X</v>
      </c>
      <c r="X3" s="124"/>
      <c r="Y3" s="124"/>
      <c r="Z3" s="124"/>
      <c r="AA3" s="124"/>
      <c r="AB3" s="124"/>
      <c r="AC3" s="124"/>
      <c r="AD3" s="124" t="str">
        <f ca="1">IFERROR(__xludf.DUMMYFUNCTION("""COMPUTED_VALUE"""),"X")</f>
        <v>X</v>
      </c>
      <c r="AE3" s="133" t="s">
        <v>347</v>
      </c>
      <c r="AF3" s="134" t="s">
        <v>348</v>
      </c>
      <c r="AG3" s="15" t="str">
        <f ca="1">IFERROR(__xludf.DUMMYFUNCTION("""COMPUTED_VALUE"""),"X")</f>
        <v>X</v>
      </c>
      <c r="AH3" s="15"/>
      <c r="AI3" s="15" t="str">
        <f ca="1">IFERROR(__xludf.DUMMYFUNCTION("""COMPUTED_VALUE"""),"x")</f>
        <v>x</v>
      </c>
      <c r="AJ3" s="15"/>
      <c r="AK3" s="15"/>
      <c r="AL3" s="15"/>
      <c r="AM3" s="15"/>
      <c r="AN3" s="15"/>
      <c r="AO3" s="15"/>
      <c r="AP3" s="15"/>
      <c r="AQ3" s="15" t="str">
        <f ca="1">IFERROR(__xludf.DUMMYFUNCTION("""COMPUTED_VALUE"""),"X")</f>
        <v>X</v>
      </c>
      <c r="AR3" s="15"/>
      <c r="AS3" s="15" t="str">
        <f ca="1">IFERROR(__xludf.DUMMYFUNCTION("""COMPUTED_VALUE"""),"X")</f>
        <v>X</v>
      </c>
      <c r="AT3" s="15"/>
      <c r="AU3" s="15" t="str">
        <f ca="1">IFERROR(__xludf.DUMMYFUNCTION("""COMPUTED_VALUE"""),"X")</f>
        <v>X</v>
      </c>
      <c r="AV3" s="15"/>
      <c r="AW3" s="15" t="str">
        <f ca="1">IFERROR(__xludf.DUMMYFUNCTION("""COMPUTED_VALUE"""),"X")</f>
        <v>X</v>
      </c>
      <c r="AX3" s="15"/>
      <c r="AY3" s="15"/>
      <c r="AZ3" s="15" t="str">
        <f ca="1">IFERROR(__xludf.DUMMYFUNCTION("""COMPUTED_VALUE"""),"X")</f>
        <v>X</v>
      </c>
      <c r="BA3" s="15" t="str">
        <f ca="1">IFERROR(__xludf.DUMMYFUNCTION("""COMPUTED_VALUE"""),"X")</f>
        <v>X</v>
      </c>
      <c r="BB3" s="15"/>
      <c r="BC3" s="15"/>
      <c r="BD3" s="15" t="str">
        <f ca="1">IFERROR(__xludf.DUMMYFUNCTION("""COMPUTED_VALUE"""),"X")</f>
        <v>X</v>
      </c>
      <c r="BE3" s="15"/>
      <c r="BF3" s="137" t="s">
        <v>347</v>
      </c>
      <c r="BG3" s="137" t="s">
        <v>348</v>
      </c>
      <c r="BH3" s="17" t="str">
        <f ca="1">IFERROR(__xludf.DUMMYFUNCTION("""COMPUTED_VALUE"""),"X")</f>
        <v>X</v>
      </c>
      <c r="BI3" s="16"/>
      <c r="BJ3" s="17"/>
      <c r="BK3" s="16"/>
      <c r="BL3" s="16" t="str">
        <f ca="1">IFERROR(__xludf.DUMMYFUNCTION("""COMPUTED_VALUE"""),"X")</f>
        <v>X</v>
      </c>
      <c r="BM3" s="16"/>
      <c r="BN3" s="16" t="str">
        <f ca="1">IFERROR(__xludf.DUMMYFUNCTION("""COMPUTED_VALUE"""),"X")</f>
        <v>X</v>
      </c>
      <c r="BO3" s="16"/>
      <c r="BP3" s="16" t="str">
        <f ca="1">IFERROR(__xludf.DUMMYFUNCTION("""COMPUTED_VALUE"""),"X")</f>
        <v>X</v>
      </c>
      <c r="BQ3" s="16"/>
      <c r="BR3" s="17"/>
      <c r="BS3" s="16" t="str">
        <f ca="1">IFERROR(__xludf.DUMMYFUNCTION("""COMPUTED_VALUE"""),"X")</f>
        <v>X</v>
      </c>
      <c r="BT3" s="17"/>
      <c r="BU3" s="16"/>
      <c r="BV3" s="17"/>
      <c r="BW3" s="16"/>
      <c r="BX3" s="17"/>
      <c r="BY3" s="16"/>
      <c r="BZ3" s="16" t="str">
        <f ca="1">IFERROR(__xludf.DUMMYFUNCTION("""COMPUTED_VALUE"""),"X")</f>
        <v>X</v>
      </c>
      <c r="CA3" s="17"/>
      <c r="CB3" s="17"/>
      <c r="CC3" s="16" t="str">
        <f ca="1">IFERROR(__xludf.DUMMYFUNCTION("""COMPUTED_VALUE"""),"X")</f>
        <v>X</v>
      </c>
      <c r="CD3" s="16" t="str">
        <f ca="1">IFERROR(__xludf.DUMMYFUNCTION("""COMPUTED_VALUE"""),"X")</f>
        <v>X</v>
      </c>
      <c r="CE3" s="17"/>
      <c r="CF3" s="16"/>
      <c r="CG3" s="140" t="s">
        <v>347</v>
      </c>
      <c r="CH3" s="141" t="s">
        <v>348</v>
      </c>
    </row>
    <row r="4" spans="1:86" ht="5" customHeight="1" x14ac:dyDescent="0.45">
      <c r="A4" s="212" t="str">
        <f>'PLANTILLA V6'!B6</f>
        <v>HERRAMIENTAS Y MATERIALES DEL MAKERSPACE</v>
      </c>
      <c r="B4" s="213"/>
      <c r="C4" s="19"/>
      <c r="D4" s="20"/>
      <c r="E4" s="21"/>
      <c r="F4" s="20"/>
      <c r="G4" s="20"/>
      <c r="H4" s="22"/>
      <c r="I4" s="22"/>
      <c r="J4" s="22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2"/>
      <c r="AF4" s="21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2"/>
      <c r="BG4" s="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39"/>
      <c r="CH4" s="21"/>
    </row>
    <row r="5" spans="1:86" ht="21.75" hidden="1" customHeight="1" x14ac:dyDescent="0.45">
      <c r="A5" s="23">
        <f>'PLANTILLA V6'!A7</f>
        <v>0</v>
      </c>
      <c r="B5" s="23">
        <f>'PLANTILLA V6'!B7</f>
        <v>0</v>
      </c>
      <c r="C5" s="24">
        <f>'PLANTILLA V6'!C7</f>
        <v>0</v>
      </c>
      <c r="D5" s="20"/>
      <c r="E5" s="25">
        <f>'PLANTILLA V6'!$D7</f>
        <v>0</v>
      </c>
      <c r="F5" s="20"/>
      <c r="G5" s="20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"/>
      <c r="AF5" s="25">
        <f>'PLANTILLA V6'!$D7</f>
        <v>0</v>
      </c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"/>
      <c r="BG5" s="2">
        <f>'PLANTILLA V6'!$D7</f>
        <v>0</v>
      </c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39"/>
      <c r="CH5" s="25">
        <f>'PLANTILLA V6'!$D7</f>
        <v>0</v>
      </c>
    </row>
    <row r="6" spans="1:86" ht="16.5" hidden="1" x14ac:dyDescent="0.45">
      <c r="A6" s="27">
        <f>'PLANTILLA V6'!A8</f>
        <v>0</v>
      </c>
      <c r="B6" s="27">
        <f>'PLANTILLA V6'!B8</f>
        <v>0</v>
      </c>
      <c r="C6" s="28"/>
      <c r="D6" s="20"/>
      <c r="E6" s="25"/>
      <c r="F6" s="20"/>
      <c r="G6" s="20"/>
      <c r="H6" s="22"/>
      <c r="I6" s="29"/>
      <c r="J6" s="22"/>
      <c r="K6" s="22"/>
      <c r="L6" s="22"/>
      <c r="M6" s="22"/>
      <c r="N6" s="22"/>
      <c r="O6" s="29"/>
      <c r="P6" s="22"/>
      <c r="Q6" s="29"/>
      <c r="R6" s="22"/>
      <c r="S6" s="29"/>
      <c r="T6" s="22"/>
      <c r="U6" s="29"/>
      <c r="V6" s="22"/>
      <c r="W6" s="29"/>
      <c r="X6" s="22"/>
      <c r="Y6" s="29"/>
      <c r="Z6" s="22"/>
      <c r="AA6" s="29"/>
      <c r="AB6" s="22"/>
      <c r="AC6" s="29"/>
      <c r="AD6" s="22"/>
      <c r="AE6" s="2"/>
      <c r="AF6" s="25"/>
      <c r="AG6" s="12"/>
      <c r="AH6" s="12"/>
      <c r="AI6" s="12"/>
      <c r="AJ6" s="30"/>
      <c r="AK6" s="12"/>
      <c r="AL6" s="12"/>
      <c r="AM6" s="12"/>
      <c r="AN6" s="12"/>
      <c r="AO6" s="12"/>
      <c r="AP6" s="30"/>
      <c r="AQ6" s="12"/>
      <c r="AR6" s="30"/>
      <c r="AS6" s="12"/>
      <c r="AT6" s="30"/>
      <c r="AU6" s="12"/>
      <c r="AV6" s="30"/>
      <c r="AW6" s="12"/>
      <c r="AX6" s="30"/>
      <c r="AY6" s="12"/>
      <c r="AZ6" s="30"/>
      <c r="BA6" s="12"/>
      <c r="BB6" s="30"/>
      <c r="BC6" s="12"/>
      <c r="BD6" s="30"/>
      <c r="BE6" s="12"/>
      <c r="BF6" s="2"/>
      <c r="BG6" s="2"/>
      <c r="BH6" s="12"/>
      <c r="BI6" s="12"/>
      <c r="BJ6" s="12"/>
      <c r="BK6" s="30"/>
      <c r="BL6" s="12"/>
      <c r="BM6" s="12"/>
      <c r="BN6" s="12"/>
      <c r="BO6" s="12"/>
      <c r="BP6" s="12"/>
      <c r="BQ6" s="30"/>
      <c r="BR6" s="12"/>
      <c r="BS6" s="30"/>
      <c r="BT6" s="12"/>
      <c r="BU6" s="30"/>
      <c r="BV6" s="12"/>
      <c r="BW6" s="30"/>
      <c r="BX6" s="12"/>
      <c r="BY6" s="30"/>
      <c r="BZ6" s="12"/>
      <c r="CA6" s="30"/>
      <c r="CB6" s="12"/>
      <c r="CC6" s="30"/>
      <c r="CD6" s="12"/>
      <c r="CE6" s="30"/>
      <c r="CF6" s="12"/>
      <c r="CG6" s="22"/>
      <c r="CH6" s="25"/>
    </row>
    <row r="7" spans="1:86" ht="16.5" hidden="1" x14ac:dyDescent="0.45">
      <c r="A7" s="182" t="str">
        <f>'PLANTILLA V6'!A9</f>
        <v>Tecnología educativa</v>
      </c>
      <c r="B7" s="167"/>
      <c r="C7" s="32"/>
      <c r="D7" s="20"/>
      <c r="E7" s="25"/>
      <c r="F7" s="20"/>
      <c r="G7" s="20"/>
      <c r="H7" s="22"/>
      <c r="I7" s="29"/>
      <c r="J7" s="22"/>
      <c r="K7" s="22"/>
      <c r="L7" s="22"/>
      <c r="M7" s="22"/>
      <c r="N7" s="22"/>
      <c r="O7" s="29"/>
      <c r="P7" s="22"/>
      <c r="Q7" s="29"/>
      <c r="R7" s="22"/>
      <c r="S7" s="29"/>
      <c r="T7" s="22"/>
      <c r="U7" s="29"/>
      <c r="V7" s="22"/>
      <c r="W7" s="29"/>
      <c r="X7" s="22"/>
      <c r="Y7" s="29"/>
      <c r="Z7" s="22"/>
      <c r="AA7" s="29"/>
      <c r="AB7" s="22"/>
      <c r="AC7" s="29"/>
      <c r="AD7" s="22"/>
      <c r="AE7" s="2"/>
      <c r="AF7" s="25"/>
      <c r="AG7" s="26"/>
      <c r="AH7" s="26"/>
      <c r="AI7" s="26"/>
      <c r="AJ7" s="33"/>
      <c r="AK7" s="26"/>
      <c r="AL7" s="26"/>
      <c r="AM7" s="26"/>
      <c r="AN7" s="26"/>
      <c r="AO7" s="26"/>
      <c r="AP7" s="33"/>
      <c r="AQ7" s="26"/>
      <c r="AR7" s="33"/>
      <c r="AS7" s="26"/>
      <c r="AT7" s="33"/>
      <c r="AU7" s="26"/>
      <c r="AV7" s="33"/>
      <c r="AW7" s="26"/>
      <c r="AX7" s="33"/>
      <c r="AY7" s="26"/>
      <c r="AZ7" s="33"/>
      <c r="BA7" s="26"/>
      <c r="BB7" s="33"/>
      <c r="BC7" s="26"/>
      <c r="BD7" s="33"/>
      <c r="BE7" s="26"/>
      <c r="BF7" s="2"/>
      <c r="BG7" s="2"/>
      <c r="BH7" s="16"/>
      <c r="BI7" s="16"/>
      <c r="BJ7" s="16"/>
      <c r="BK7" s="34"/>
      <c r="BL7" s="16"/>
      <c r="BM7" s="16"/>
      <c r="BN7" s="16"/>
      <c r="BO7" s="16"/>
      <c r="BP7" s="16"/>
      <c r="BQ7" s="34"/>
      <c r="BR7" s="16"/>
      <c r="BS7" s="34"/>
      <c r="BT7" s="16"/>
      <c r="BU7" s="34"/>
      <c r="BV7" s="16"/>
      <c r="BW7" s="34"/>
      <c r="BX7" s="16"/>
      <c r="BY7" s="34"/>
      <c r="BZ7" s="16"/>
      <c r="CA7" s="34"/>
      <c r="CB7" s="16"/>
      <c r="CC7" s="34"/>
      <c r="CD7" s="16"/>
      <c r="CE7" s="34"/>
      <c r="CF7" s="16"/>
      <c r="CG7" s="139" t="s">
        <v>140</v>
      </c>
      <c r="CH7" s="25"/>
    </row>
    <row r="8" spans="1:86" ht="16.5" hidden="1" x14ac:dyDescent="0.45">
      <c r="A8" s="35" t="str">
        <f>'PLANTILLA V6'!A10</f>
        <v>Te</v>
      </c>
      <c r="B8" s="36" t="s">
        <v>141</v>
      </c>
      <c r="C8" s="28">
        <f>'PLANTILLA V6'!C10</f>
        <v>1</v>
      </c>
      <c r="D8" s="29">
        <f t="shared" ref="D8:D15" ca="1" si="0">MAX(F8:AD8)</f>
        <v>0</v>
      </c>
      <c r="E8" s="25" t="str">
        <f>'PLANTILLA V6'!$D10</f>
        <v>pza</v>
      </c>
      <c r="F8" s="29">
        <f t="shared" ref="F8:AD8" ca="1" si="1">IF(OR(F$3="", ISNA(INDEX(INDIRECT(RIGHT(F$2,LEN(F$2)-4)&amp;"!$J:$J"),MATCH($B8,INDIRECT(RIGHT(F$2,LEN(F$2)-4)&amp;"!$B:$B"),0),1)),ISERR(INDEX(INDIRECT(RIGHT(F$2,LEN(F$2)-4)&amp;"!$J:$J"),MATCH($B8,INDIRECT(RIGHT(F$2,LEN(F$2)-4)&amp;"!$B:$B"),0),1))),0,INDEX(INDIRECT(RIGHT(F$2,LEN(F$2)-4)&amp;"!$J:$J"),MATCH($B8,INDIRECT(RIGHT(F$2,LEN(F$2)-4)&amp;"!$B:$B"),0),1))</f>
        <v>0</v>
      </c>
      <c r="G8" s="29">
        <f t="shared" ca="1" si="1"/>
        <v>0</v>
      </c>
      <c r="H8" s="29">
        <f t="shared" ca="1" si="1"/>
        <v>0</v>
      </c>
      <c r="I8" s="29">
        <f t="shared" ca="1" si="1"/>
        <v>0</v>
      </c>
      <c r="J8" s="29">
        <f t="shared" ca="1" si="1"/>
        <v>0</v>
      </c>
      <c r="K8" s="29">
        <f t="shared" ca="1" si="1"/>
        <v>0</v>
      </c>
      <c r="L8" s="29">
        <f t="shared" ca="1" si="1"/>
        <v>0</v>
      </c>
      <c r="M8" s="29">
        <f t="shared" ca="1" si="1"/>
        <v>0</v>
      </c>
      <c r="N8" s="29">
        <f t="shared" ca="1" si="1"/>
        <v>0</v>
      </c>
      <c r="O8" s="29">
        <f t="shared" ca="1" si="1"/>
        <v>0</v>
      </c>
      <c r="P8" s="29">
        <f t="shared" ca="1" si="1"/>
        <v>0</v>
      </c>
      <c r="Q8" s="29">
        <f t="shared" ca="1" si="1"/>
        <v>0</v>
      </c>
      <c r="R8" s="29">
        <f t="shared" ca="1" si="1"/>
        <v>0</v>
      </c>
      <c r="S8" s="29">
        <f t="shared" ca="1" si="1"/>
        <v>0</v>
      </c>
      <c r="T8" s="29">
        <f t="shared" ca="1" si="1"/>
        <v>0</v>
      </c>
      <c r="U8" s="29">
        <f t="shared" ca="1" si="1"/>
        <v>0</v>
      </c>
      <c r="V8" s="29">
        <f t="shared" ca="1" si="1"/>
        <v>0</v>
      </c>
      <c r="W8" s="29">
        <f t="shared" ca="1" si="1"/>
        <v>0</v>
      </c>
      <c r="X8" s="29">
        <f t="shared" ca="1" si="1"/>
        <v>0</v>
      </c>
      <c r="Y8" s="29">
        <f t="shared" ca="1" si="1"/>
        <v>0</v>
      </c>
      <c r="Z8" s="29">
        <f t="shared" ca="1" si="1"/>
        <v>0</v>
      </c>
      <c r="AA8" s="29">
        <f t="shared" ca="1" si="1"/>
        <v>0</v>
      </c>
      <c r="AB8" s="29">
        <f t="shared" ca="1" si="1"/>
        <v>0</v>
      </c>
      <c r="AC8" s="29">
        <f t="shared" ca="1" si="1"/>
        <v>0</v>
      </c>
      <c r="AD8" s="29">
        <f t="shared" ca="1" si="1"/>
        <v>0</v>
      </c>
      <c r="AE8" s="29">
        <f t="shared" ref="AE8:AE15" ca="1" si="2">MAX(AG8:BE8)</f>
        <v>0</v>
      </c>
      <c r="AF8" s="25" t="str">
        <f>'PLANTILLA V6'!$D10</f>
        <v>pza</v>
      </c>
      <c r="AG8" s="37">
        <f t="shared" ref="AG8:BE8" ca="1" si="3">IF(OR(AG$3="",ISNA(INDEX(INDIRECT(RIGHT(AG$2,LEN(AG$2)-4)&amp;"!$J:$J"),MATCH($B8,INDIRECT(RIGHT(AG$2,LEN(AG$2)-4)&amp;"!$B:$B"),0),1)), ISERR(INDEX(INDIRECT(RIGHT(AG$2,LEN(AG$2)-4)&amp;"!$J:$J"),MATCH($B8,INDIRECT(RIGHT(AG$2,LEN(AG$2)-4)&amp;"!$B:$B"),0),1))),0,INDEX(INDIRECT(RIGHT(AG$2,LEN(AG$2)-4)&amp;"!$J:$J"),MATCH($B8,INDIRECT(RIGHT(AG$2,LEN(AG$2)-4)&amp;"!$B:$B"),0),1))</f>
        <v>0</v>
      </c>
      <c r="AH8" s="37">
        <f t="shared" ca="1" si="3"/>
        <v>0</v>
      </c>
      <c r="AI8" s="37">
        <f t="shared" ca="1" si="3"/>
        <v>0</v>
      </c>
      <c r="AJ8" s="37">
        <f t="shared" ca="1" si="3"/>
        <v>0</v>
      </c>
      <c r="AK8" s="37">
        <f t="shared" ca="1" si="3"/>
        <v>0</v>
      </c>
      <c r="AL8" s="37">
        <f t="shared" ca="1" si="3"/>
        <v>0</v>
      </c>
      <c r="AM8" s="37">
        <f t="shared" ca="1" si="3"/>
        <v>0</v>
      </c>
      <c r="AN8" s="37">
        <f t="shared" ca="1" si="3"/>
        <v>0</v>
      </c>
      <c r="AO8" s="37">
        <f t="shared" ca="1" si="3"/>
        <v>0</v>
      </c>
      <c r="AP8" s="37">
        <f t="shared" ca="1" si="3"/>
        <v>0</v>
      </c>
      <c r="AQ8" s="37">
        <f t="shared" ca="1" si="3"/>
        <v>0</v>
      </c>
      <c r="AR8" s="37">
        <f t="shared" ca="1" si="3"/>
        <v>0</v>
      </c>
      <c r="AS8" s="37">
        <f t="shared" ca="1" si="3"/>
        <v>0</v>
      </c>
      <c r="AT8" s="37">
        <f t="shared" ca="1" si="3"/>
        <v>0</v>
      </c>
      <c r="AU8" s="37">
        <f t="shared" ca="1" si="3"/>
        <v>0</v>
      </c>
      <c r="AV8" s="37">
        <f t="shared" ca="1" si="3"/>
        <v>0</v>
      </c>
      <c r="AW8" s="37">
        <f t="shared" ca="1" si="3"/>
        <v>0</v>
      </c>
      <c r="AX8" s="37">
        <f t="shared" ca="1" si="3"/>
        <v>0</v>
      </c>
      <c r="AY8" s="37">
        <f t="shared" ca="1" si="3"/>
        <v>0</v>
      </c>
      <c r="AZ8" s="37">
        <f t="shared" ca="1" si="3"/>
        <v>0</v>
      </c>
      <c r="BA8" s="37">
        <f t="shared" ca="1" si="3"/>
        <v>0</v>
      </c>
      <c r="BB8" s="37">
        <f t="shared" ca="1" si="3"/>
        <v>0</v>
      </c>
      <c r="BC8" s="37">
        <f t="shared" ca="1" si="3"/>
        <v>0</v>
      </c>
      <c r="BD8" s="37">
        <f t="shared" ca="1" si="3"/>
        <v>0</v>
      </c>
      <c r="BE8" s="37">
        <f t="shared" ca="1" si="3"/>
        <v>0</v>
      </c>
      <c r="BF8" s="29">
        <f t="shared" ref="BF8:BF15" ca="1" si="4">MAX(BH8:CF8)</f>
        <v>0</v>
      </c>
      <c r="BG8" s="135" t="str">
        <f>'PLANTILLA V6'!$D10</f>
        <v>pza</v>
      </c>
      <c r="BH8" s="38">
        <f t="shared" ref="BH8:CF8" ca="1" si="5">IF(OR(BH$3="",ISNA(INDEX(INDIRECT(RIGHT(BH$2,LEN(BH$2)-4)&amp;"!$J:$J"),MATCH($B8,INDIRECT(RIGHT(BH$2,LEN(BH$2)-4)&amp;"!$B:$B"),0),1)), ISERR(INDEX(INDIRECT(RIGHT(BH$2,LEN(BH$2)-4)&amp;"!$J:$J"),MATCH($B8,INDIRECT(RIGHT(BH$2,LEN(BH$2)-4)&amp;"!$B:$B"),0),1))),0,INDEX(INDIRECT(RIGHT(BH$2,LEN(BH$2)-4)&amp;"!$J:$J"),MATCH($B8,INDIRECT(RIGHT(BH$2,LEN(BH$2)-4)&amp;"!$B:$B"),0),1))</f>
        <v>0</v>
      </c>
      <c r="BI8" s="38">
        <f t="shared" ca="1" si="5"/>
        <v>0</v>
      </c>
      <c r="BJ8" s="38">
        <f t="shared" ca="1" si="5"/>
        <v>0</v>
      </c>
      <c r="BK8" s="38">
        <f t="shared" ca="1" si="5"/>
        <v>0</v>
      </c>
      <c r="BL8" s="38">
        <f t="shared" ca="1" si="5"/>
        <v>0</v>
      </c>
      <c r="BM8" s="38">
        <f t="shared" ca="1" si="5"/>
        <v>0</v>
      </c>
      <c r="BN8" s="38">
        <f t="shared" ca="1" si="5"/>
        <v>0</v>
      </c>
      <c r="BO8" s="38">
        <f t="shared" ca="1" si="5"/>
        <v>0</v>
      </c>
      <c r="BP8" s="38">
        <f t="shared" ca="1" si="5"/>
        <v>0</v>
      </c>
      <c r="BQ8" s="38">
        <f t="shared" ca="1" si="5"/>
        <v>0</v>
      </c>
      <c r="BR8" s="38">
        <f t="shared" ca="1" si="5"/>
        <v>0</v>
      </c>
      <c r="BS8" s="38">
        <f t="shared" ca="1" si="5"/>
        <v>0</v>
      </c>
      <c r="BT8" s="38">
        <f t="shared" ca="1" si="5"/>
        <v>0</v>
      </c>
      <c r="BU8" s="38">
        <f t="shared" ca="1" si="5"/>
        <v>0</v>
      </c>
      <c r="BV8" s="38">
        <f t="shared" ca="1" si="5"/>
        <v>0</v>
      </c>
      <c r="BW8" s="38">
        <f t="shared" ca="1" si="5"/>
        <v>0</v>
      </c>
      <c r="BX8" s="38">
        <f t="shared" ca="1" si="5"/>
        <v>0</v>
      </c>
      <c r="BY8" s="38">
        <f t="shared" ca="1" si="5"/>
        <v>0</v>
      </c>
      <c r="BZ8" s="38">
        <f t="shared" ca="1" si="5"/>
        <v>0</v>
      </c>
      <c r="CA8" s="38">
        <f t="shared" ca="1" si="5"/>
        <v>0</v>
      </c>
      <c r="CB8" s="38">
        <f t="shared" ca="1" si="5"/>
        <v>0</v>
      </c>
      <c r="CC8" s="38">
        <f t="shared" ca="1" si="5"/>
        <v>0</v>
      </c>
      <c r="CD8" s="38">
        <f t="shared" ca="1" si="5"/>
        <v>0</v>
      </c>
      <c r="CE8" s="38">
        <f t="shared" ca="1" si="5"/>
        <v>0</v>
      </c>
      <c r="CF8" s="38">
        <f t="shared" ca="1" si="5"/>
        <v>0</v>
      </c>
      <c r="CG8" s="29">
        <f t="shared" ref="CG8:CG15" ca="1" si="6">MAX(D8,AE8,BF8)</f>
        <v>0</v>
      </c>
      <c r="CH8" s="25" t="str">
        <f>'PLANTILLA V6'!$D10</f>
        <v>pza</v>
      </c>
    </row>
    <row r="9" spans="1:86" ht="16.5" hidden="1" x14ac:dyDescent="0.45">
      <c r="A9" s="39" t="str">
        <f>'PLANTILLA V6'!A11</f>
        <v>Te</v>
      </c>
      <c r="B9" s="40" t="s">
        <v>142</v>
      </c>
      <c r="C9" s="32">
        <f>'PLANTILLA V6'!C11</f>
        <v>1</v>
      </c>
      <c r="D9" s="29">
        <f t="shared" ca="1" si="0"/>
        <v>0</v>
      </c>
      <c r="E9" s="25" t="str">
        <f>'PLANTILLA V6'!$D11</f>
        <v>pza</v>
      </c>
      <c r="F9" s="29">
        <f t="shared" ref="F9:AD9" ca="1" si="7">IF(OR(F$3="", ISNA(INDEX(INDIRECT(RIGHT(F$2,LEN(F$2)-4)&amp;"!$J:$J"),MATCH($B9,INDIRECT(RIGHT(F$2,LEN(F$2)-4)&amp;"!$B:$B"),0),1)),ISERR(INDEX(INDIRECT(RIGHT(F$2,LEN(F$2)-4)&amp;"!$J:$J"),MATCH($B9,INDIRECT(RIGHT(F$2,LEN(F$2)-4)&amp;"!$B:$B"),0),1))),0,INDEX(INDIRECT(RIGHT(F$2,LEN(F$2)-4)&amp;"!$J:$J"),MATCH($B9,INDIRECT(RIGHT(F$2,LEN(F$2)-4)&amp;"!$B:$B"),0),1))</f>
        <v>0</v>
      </c>
      <c r="G9" s="29">
        <f t="shared" ca="1" si="7"/>
        <v>0</v>
      </c>
      <c r="H9" s="29">
        <f t="shared" ca="1" si="7"/>
        <v>0</v>
      </c>
      <c r="I9" s="29">
        <f t="shared" ca="1" si="7"/>
        <v>0</v>
      </c>
      <c r="J9" s="29">
        <f t="shared" ca="1" si="7"/>
        <v>0</v>
      </c>
      <c r="K9" s="29">
        <f t="shared" ca="1" si="7"/>
        <v>0</v>
      </c>
      <c r="L9" s="29">
        <f t="shared" ca="1" si="7"/>
        <v>0</v>
      </c>
      <c r="M9" s="29">
        <f t="shared" ca="1" si="7"/>
        <v>0</v>
      </c>
      <c r="N9" s="29">
        <f t="shared" ca="1" si="7"/>
        <v>0</v>
      </c>
      <c r="O9" s="29">
        <f t="shared" ca="1" si="7"/>
        <v>0</v>
      </c>
      <c r="P9" s="29">
        <f t="shared" ca="1" si="7"/>
        <v>0</v>
      </c>
      <c r="Q9" s="29">
        <f t="shared" ca="1" si="7"/>
        <v>0</v>
      </c>
      <c r="R9" s="29">
        <f t="shared" ca="1" si="7"/>
        <v>0</v>
      </c>
      <c r="S9" s="29">
        <f t="shared" ca="1" si="7"/>
        <v>0</v>
      </c>
      <c r="T9" s="29">
        <f t="shared" ca="1" si="7"/>
        <v>0</v>
      </c>
      <c r="U9" s="29">
        <f t="shared" ca="1" si="7"/>
        <v>0</v>
      </c>
      <c r="V9" s="29">
        <f t="shared" ca="1" si="7"/>
        <v>0</v>
      </c>
      <c r="W9" s="29">
        <f t="shared" ca="1" si="7"/>
        <v>0</v>
      </c>
      <c r="X9" s="29">
        <f t="shared" ca="1" si="7"/>
        <v>0</v>
      </c>
      <c r="Y9" s="29">
        <f t="shared" ca="1" si="7"/>
        <v>0</v>
      </c>
      <c r="Z9" s="29">
        <f t="shared" ca="1" si="7"/>
        <v>0</v>
      </c>
      <c r="AA9" s="29">
        <f t="shared" ca="1" si="7"/>
        <v>0</v>
      </c>
      <c r="AB9" s="29">
        <f t="shared" ca="1" si="7"/>
        <v>0</v>
      </c>
      <c r="AC9" s="29">
        <f t="shared" ca="1" si="7"/>
        <v>0</v>
      </c>
      <c r="AD9" s="29">
        <f t="shared" ca="1" si="7"/>
        <v>0</v>
      </c>
      <c r="AE9" s="29">
        <f t="shared" ca="1" si="2"/>
        <v>0</v>
      </c>
      <c r="AF9" s="25" t="str">
        <f>'PLANTILLA V6'!$D11</f>
        <v>pza</v>
      </c>
      <c r="AG9" s="37">
        <f t="shared" ref="AG9:BE9" ca="1" si="8">IF(OR(AG$3="",ISNA(INDEX(INDIRECT(RIGHT(AG$2,LEN(AG$2)-4)&amp;"!$J:$J"),MATCH($B9,INDIRECT(RIGHT(AG$2,LEN(AG$2)-4)&amp;"!$B:$B"),0),1)), ISERR(INDEX(INDIRECT(RIGHT(AG$2,LEN(AG$2)-4)&amp;"!$J:$J"),MATCH($B9,INDIRECT(RIGHT(AG$2,LEN(AG$2)-4)&amp;"!$B:$B"),0),1))),0,INDEX(INDIRECT(RIGHT(AG$2,LEN(AG$2)-4)&amp;"!$J:$J"),MATCH($B9,INDIRECT(RIGHT(AG$2,LEN(AG$2)-4)&amp;"!$B:$B"),0),1))</f>
        <v>0</v>
      </c>
      <c r="AH9" s="37">
        <f t="shared" ca="1" si="8"/>
        <v>0</v>
      </c>
      <c r="AI9" s="37">
        <f t="shared" ca="1" si="8"/>
        <v>0</v>
      </c>
      <c r="AJ9" s="37">
        <f t="shared" ca="1" si="8"/>
        <v>0</v>
      </c>
      <c r="AK9" s="37">
        <f t="shared" ca="1" si="8"/>
        <v>0</v>
      </c>
      <c r="AL9" s="37">
        <f t="shared" ca="1" si="8"/>
        <v>0</v>
      </c>
      <c r="AM9" s="37">
        <f t="shared" ca="1" si="8"/>
        <v>0</v>
      </c>
      <c r="AN9" s="37">
        <f t="shared" ca="1" si="8"/>
        <v>0</v>
      </c>
      <c r="AO9" s="37">
        <f t="shared" ca="1" si="8"/>
        <v>0</v>
      </c>
      <c r="AP9" s="37">
        <f t="shared" ca="1" si="8"/>
        <v>0</v>
      </c>
      <c r="AQ9" s="37">
        <f t="shared" ca="1" si="8"/>
        <v>0</v>
      </c>
      <c r="AR9" s="37">
        <f t="shared" ca="1" si="8"/>
        <v>0</v>
      </c>
      <c r="AS9" s="37">
        <f t="shared" ca="1" si="8"/>
        <v>0</v>
      </c>
      <c r="AT9" s="37">
        <f t="shared" ca="1" si="8"/>
        <v>0</v>
      </c>
      <c r="AU9" s="37">
        <f t="shared" ca="1" si="8"/>
        <v>0</v>
      </c>
      <c r="AV9" s="37">
        <f t="shared" ca="1" si="8"/>
        <v>0</v>
      </c>
      <c r="AW9" s="37">
        <f t="shared" ca="1" si="8"/>
        <v>0</v>
      </c>
      <c r="AX9" s="37">
        <f t="shared" ca="1" si="8"/>
        <v>0</v>
      </c>
      <c r="AY9" s="37">
        <f t="shared" ca="1" si="8"/>
        <v>0</v>
      </c>
      <c r="AZ9" s="37">
        <f t="shared" ca="1" si="8"/>
        <v>0</v>
      </c>
      <c r="BA9" s="37">
        <f t="shared" ca="1" si="8"/>
        <v>0</v>
      </c>
      <c r="BB9" s="37">
        <f t="shared" ca="1" si="8"/>
        <v>0</v>
      </c>
      <c r="BC9" s="37">
        <f t="shared" ca="1" si="8"/>
        <v>0</v>
      </c>
      <c r="BD9" s="37">
        <f t="shared" ca="1" si="8"/>
        <v>0</v>
      </c>
      <c r="BE9" s="37">
        <f t="shared" ca="1" si="8"/>
        <v>0</v>
      </c>
      <c r="BF9" s="29">
        <f t="shared" ca="1" si="4"/>
        <v>0</v>
      </c>
      <c r="BG9" s="135" t="str">
        <f>'PLANTILLA V6'!$D11</f>
        <v>pza</v>
      </c>
      <c r="BH9" s="41">
        <f t="shared" ref="BH9:CF9" ca="1" si="9">IF(OR(BH$3="",ISNA(INDEX(INDIRECT(RIGHT(BH$2,LEN(BH$2)-4)&amp;"!$J:$J"),MATCH($B9,INDIRECT(RIGHT(BH$2,LEN(BH$2)-4)&amp;"!$B:$B"),0),1)), ISERR(INDEX(INDIRECT(RIGHT(BH$2,LEN(BH$2)-4)&amp;"!$J:$J"),MATCH($B9,INDIRECT(RIGHT(BH$2,LEN(BH$2)-4)&amp;"!$B:$B"),0),1))),0,INDEX(INDIRECT(RIGHT(BH$2,LEN(BH$2)-4)&amp;"!$J:$J"),MATCH($B9,INDIRECT(RIGHT(BH$2,LEN(BH$2)-4)&amp;"!$B:$B"),0),1))</f>
        <v>0</v>
      </c>
      <c r="BI9" s="41">
        <f t="shared" ca="1" si="9"/>
        <v>0</v>
      </c>
      <c r="BJ9" s="41">
        <f t="shared" ca="1" si="9"/>
        <v>0</v>
      </c>
      <c r="BK9" s="41">
        <f t="shared" ca="1" si="9"/>
        <v>0</v>
      </c>
      <c r="BL9" s="41">
        <f t="shared" ca="1" si="9"/>
        <v>0</v>
      </c>
      <c r="BM9" s="41">
        <f t="shared" ca="1" si="9"/>
        <v>0</v>
      </c>
      <c r="BN9" s="41">
        <f t="shared" ca="1" si="9"/>
        <v>0</v>
      </c>
      <c r="BO9" s="41">
        <f t="shared" ca="1" si="9"/>
        <v>0</v>
      </c>
      <c r="BP9" s="41">
        <f t="shared" ca="1" si="9"/>
        <v>0</v>
      </c>
      <c r="BQ9" s="41">
        <f t="shared" ca="1" si="9"/>
        <v>0</v>
      </c>
      <c r="BR9" s="41">
        <f t="shared" ca="1" si="9"/>
        <v>0</v>
      </c>
      <c r="BS9" s="41">
        <f t="shared" ca="1" si="9"/>
        <v>0</v>
      </c>
      <c r="BT9" s="41">
        <f t="shared" ca="1" si="9"/>
        <v>0</v>
      </c>
      <c r="BU9" s="41">
        <f t="shared" ca="1" si="9"/>
        <v>0</v>
      </c>
      <c r="BV9" s="41">
        <f t="shared" ca="1" si="9"/>
        <v>0</v>
      </c>
      <c r="BW9" s="41">
        <f t="shared" ca="1" si="9"/>
        <v>0</v>
      </c>
      <c r="BX9" s="41">
        <f t="shared" ca="1" si="9"/>
        <v>0</v>
      </c>
      <c r="BY9" s="41">
        <f t="shared" ca="1" si="9"/>
        <v>0</v>
      </c>
      <c r="BZ9" s="41">
        <f t="shared" ca="1" si="9"/>
        <v>0</v>
      </c>
      <c r="CA9" s="41">
        <f t="shared" ca="1" si="9"/>
        <v>0</v>
      </c>
      <c r="CB9" s="41">
        <f t="shared" ca="1" si="9"/>
        <v>0</v>
      </c>
      <c r="CC9" s="41">
        <f t="shared" ca="1" si="9"/>
        <v>0</v>
      </c>
      <c r="CD9" s="41">
        <f t="shared" ca="1" si="9"/>
        <v>0</v>
      </c>
      <c r="CE9" s="41">
        <f t="shared" ca="1" si="9"/>
        <v>0</v>
      </c>
      <c r="CF9" s="41">
        <f t="shared" ca="1" si="9"/>
        <v>0</v>
      </c>
      <c r="CG9" s="29">
        <f t="shared" ca="1" si="6"/>
        <v>0</v>
      </c>
      <c r="CH9" s="25" t="str">
        <f>'PLANTILLA V6'!$D11</f>
        <v>pza</v>
      </c>
    </row>
    <row r="10" spans="1:86" ht="16.5" hidden="1" x14ac:dyDescent="0.45">
      <c r="A10" s="35" t="str">
        <f>'PLANTILLA V6'!A12</f>
        <v>Te</v>
      </c>
      <c r="B10" s="36" t="s">
        <v>143</v>
      </c>
      <c r="C10" s="28">
        <f>'PLANTILLA V6'!C12</f>
        <v>1</v>
      </c>
      <c r="D10" s="29">
        <f t="shared" ca="1" si="0"/>
        <v>5</v>
      </c>
      <c r="E10" s="25" t="str">
        <f>'PLANTILLA V6'!$D12</f>
        <v>pza</v>
      </c>
      <c r="F10" s="29">
        <f t="shared" ref="F10:AD10" ca="1" si="10">IF(OR(F$3="", ISNA(INDEX(INDIRECT(RIGHT(F$2,LEN(F$2)-4)&amp;"!$J:$J"),MATCH($B10,INDIRECT(RIGHT(F$2,LEN(F$2)-4)&amp;"!$B:$B"),0),1)),ISERR(INDEX(INDIRECT(RIGHT(F$2,LEN(F$2)-4)&amp;"!$J:$J"),MATCH($B10,INDIRECT(RIGHT(F$2,LEN(F$2)-4)&amp;"!$B:$B"),0),1))),0,INDEX(INDIRECT(RIGHT(F$2,LEN(F$2)-4)&amp;"!$J:$J"),MATCH($B10,INDIRECT(RIGHT(F$2,LEN(F$2)-4)&amp;"!$B:$B"),0),1))</f>
        <v>0</v>
      </c>
      <c r="G10" s="29">
        <f t="shared" ca="1" si="10"/>
        <v>0</v>
      </c>
      <c r="H10" s="29">
        <f t="shared" ca="1" si="10"/>
        <v>0</v>
      </c>
      <c r="I10" s="29">
        <f t="shared" ca="1" si="10"/>
        <v>0</v>
      </c>
      <c r="J10" s="29">
        <f t="shared" ca="1" si="10"/>
        <v>0</v>
      </c>
      <c r="K10" s="29">
        <f t="shared" ca="1" si="10"/>
        <v>0</v>
      </c>
      <c r="L10" s="29">
        <f t="shared" ca="1" si="10"/>
        <v>0</v>
      </c>
      <c r="M10" s="29">
        <f t="shared" ca="1" si="10"/>
        <v>0</v>
      </c>
      <c r="N10" s="29">
        <f t="shared" ca="1" si="10"/>
        <v>0</v>
      </c>
      <c r="O10" s="29">
        <f t="shared" ca="1" si="10"/>
        <v>5</v>
      </c>
      <c r="P10" s="29">
        <f t="shared" ca="1" si="10"/>
        <v>0</v>
      </c>
      <c r="Q10" s="29">
        <f t="shared" ca="1" si="10"/>
        <v>0</v>
      </c>
      <c r="R10" s="29">
        <f t="shared" ca="1" si="10"/>
        <v>0</v>
      </c>
      <c r="S10" s="29">
        <f t="shared" ca="1" si="10"/>
        <v>0</v>
      </c>
      <c r="T10" s="29">
        <f t="shared" ca="1" si="10"/>
        <v>0</v>
      </c>
      <c r="U10" s="29">
        <f t="shared" ca="1" si="10"/>
        <v>0</v>
      </c>
      <c r="V10" s="29">
        <f t="shared" ca="1" si="10"/>
        <v>0</v>
      </c>
      <c r="W10" s="29">
        <f t="shared" ca="1" si="10"/>
        <v>0</v>
      </c>
      <c r="X10" s="29">
        <f t="shared" ca="1" si="10"/>
        <v>0</v>
      </c>
      <c r="Y10" s="29">
        <f t="shared" ca="1" si="10"/>
        <v>0</v>
      </c>
      <c r="Z10" s="29">
        <f t="shared" ca="1" si="10"/>
        <v>0</v>
      </c>
      <c r="AA10" s="29">
        <f t="shared" ca="1" si="10"/>
        <v>0</v>
      </c>
      <c r="AB10" s="29">
        <f t="shared" ca="1" si="10"/>
        <v>0</v>
      </c>
      <c r="AC10" s="29">
        <f t="shared" ca="1" si="10"/>
        <v>0</v>
      </c>
      <c r="AD10" s="29">
        <f t="shared" ca="1" si="10"/>
        <v>0</v>
      </c>
      <c r="AE10" s="29">
        <f t="shared" ca="1" si="2"/>
        <v>5</v>
      </c>
      <c r="AF10" s="25" t="str">
        <f>'PLANTILLA V6'!$D12</f>
        <v>pza</v>
      </c>
      <c r="AG10" s="37">
        <f t="shared" ref="AG10:BE10" ca="1" si="11">IF(OR(AG$3="",ISNA(INDEX(INDIRECT(RIGHT(AG$2,LEN(AG$2)-4)&amp;"!$J:$J"),MATCH($B10,INDIRECT(RIGHT(AG$2,LEN(AG$2)-4)&amp;"!$B:$B"),0),1)), ISERR(INDEX(INDIRECT(RIGHT(AG$2,LEN(AG$2)-4)&amp;"!$J:$J"),MATCH($B10,INDIRECT(RIGHT(AG$2,LEN(AG$2)-4)&amp;"!$B:$B"),0),1))),0,INDEX(INDIRECT(RIGHT(AG$2,LEN(AG$2)-4)&amp;"!$J:$J"),MATCH($B10,INDIRECT(RIGHT(AG$2,LEN(AG$2)-4)&amp;"!$B:$B"),0),1))</f>
        <v>0</v>
      </c>
      <c r="AH10" s="37">
        <f t="shared" ca="1" si="11"/>
        <v>0</v>
      </c>
      <c r="AI10" s="37">
        <f t="shared" ca="1" si="11"/>
        <v>0</v>
      </c>
      <c r="AJ10" s="37">
        <f t="shared" ca="1" si="11"/>
        <v>0</v>
      </c>
      <c r="AK10" s="37">
        <f t="shared" ca="1" si="11"/>
        <v>0</v>
      </c>
      <c r="AL10" s="37">
        <f t="shared" ca="1" si="11"/>
        <v>0</v>
      </c>
      <c r="AM10" s="37">
        <f t="shared" ca="1" si="11"/>
        <v>0</v>
      </c>
      <c r="AN10" s="37">
        <f t="shared" ca="1" si="11"/>
        <v>0</v>
      </c>
      <c r="AO10" s="37">
        <f t="shared" ca="1" si="11"/>
        <v>0</v>
      </c>
      <c r="AP10" s="37">
        <f t="shared" ca="1" si="11"/>
        <v>0</v>
      </c>
      <c r="AQ10" s="37">
        <f t="shared" ca="1" si="11"/>
        <v>5</v>
      </c>
      <c r="AR10" s="37">
        <f t="shared" ca="1" si="11"/>
        <v>0</v>
      </c>
      <c r="AS10" s="37">
        <f t="shared" ca="1" si="11"/>
        <v>0</v>
      </c>
      <c r="AT10" s="37">
        <f t="shared" ca="1" si="11"/>
        <v>0</v>
      </c>
      <c r="AU10" s="37">
        <f t="shared" ca="1" si="11"/>
        <v>0</v>
      </c>
      <c r="AV10" s="37">
        <f t="shared" ca="1" si="11"/>
        <v>0</v>
      </c>
      <c r="AW10" s="37">
        <f t="shared" ca="1" si="11"/>
        <v>0</v>
      </c>
      <c r="AX10" s="37">
        <f t="shared" ca="1" si="11"/>
        <v>0</v>
      </c>
      <c r="AY10" s="37">
        <f t="shared" ca="1" si="11"/>
        <v>0</v>
      </c>
      <c r="AZ10" s="37">
        <f t="shared" ca="1" si="11"/>
        <v>0</v>
      </c>
      <c r="BA10" s="37">
        <f t="shared" ca="1" si="11"/>
        <v>0</v>
      </c>
      <c r="BB10" s="37">
        <f t="shared" ca="1" si="11"/>
        <v>0</v>
      </c>
      <c r="BC10" s="37">
        <f t="shared" ca="1" si="11"/>
        <v>0</v>
      </c>
      <c r="BD10" s="37">
        <f t="shared" ca="1" si="11"/>
        <v>0</v>
      </c>
      <c r="BE10" s="37">
        <f t="shared" ca="1" si="11"/>
        <v>0</v>
      </c>
      <c r="BF10" s="29">
        <f t="shared" ca="1" si="4"/>
        <v>5</v>
      </c>
      <c r="BG10" s="135" t="str">
        <f>'PLANTILLA V6'!$D12</f>
        <v>pza</v>
      </c>
      <c r="BH10" s="38">
        <f t="shared" ref="BH10:CF10" ca="1" si="12">IF(OR(BH$3="",ISNA(INDEX(INDIRECT(RIGHT(BH$2,LEN(BH$2)-4)&amp;"!$J:$J"),MATCH($B10,INDIRECT(RIGHT(BH$2,LEN(BH$2)-4)&amp;"!$B:$B"),0),1)), ISERR(INDEX(INDIRECT(RIGHT(BH$2,LEN(BH$2)-4)&amp;"!$J:$J"),MATCH($B10,INDIRECT(RIGHT(BH$2,LEN(BH$2)-4)&amp;"!$B:$B"),0),1))),0,INDEX(INDIRECT(RIGHT(BH$2,LEN(BH$2)-4)&amp;"!$J:$J"),MATCH($B10,INDIRECT(RIGHT(BH$2,LEN(BH$2)-4)&amp;"!$B:$B"),0),1))</f>
        <v>0</v>
      </c>
      <c r="BI10" s="38">
        <f t="shared" ca="1" si="12"/>
        <v>0</v>
      </c>
      <c r="BJ10" s="38">
        <f t="shared" ca="1" si="12"/>
        <v>0</v>
      </c>
      <c r="BK10" s="38">
        <f t="shared" ca="1" si="12"/>
        <v>0</v>
      </c>
      <c r="BL10" s="38">
        <f t="shared" ca="1" si="12"/>
        <v>0</v>
      </c>
      <c r="BM10" s="38">
        <f t="shared" ca="1" si="12"/>
        <v>0</v>
      </c>
      <c r="BN10" s="38">
        <f t="shared" ca="1" si="12"/>
        <v>0</v>
      </c>
      <c r="BO10" s="38">
        <f t="shared" ca="1" si="12"/>
        <v>0</v>
      </c>
      <c r="BP10" s="38">
        <f t="shared" ca="1" si="12"/>
        <v>0</v>
      </c>
      <c r="BQ10" s="38">
        <f t="shared" ca="1" si="12"/>
        <v>0</v>
      </c>
      <c r="BR10" s="38">
        <f t="shared" ca="1" si="12"/>
        <v>0</v>
      </c>
      <c r="BS10" s="38">
        <f t="shared" ca="1" si="12"/>
        <v>5</v>
      </c>
      <c r="BT10" s="38">
        <f t="shared" ca="1" si="12"/>
        <v>0</v>
      </c>
      <c r="BU10" s="38">
        <f t="shared" ca="1" si="12"/>
        <v>0</v>
      </c>
      <c r="BV10" s="38">
        <f t="shared" ca="1" si="12"/>
        <v>0</v>
      </c>
      <c r="BW10" s="38">
        <f t="shared" ca="1" si="12"/>
        <v>0</v>
      </c>
      <c r="BX10" s="38">
        <f t="shared" ca="1" si="12"/>
        <v>0</v>
      </c>
      <c r="BY10" s="38">
        <f t="shared" ca="1" si="12"/>
        <v>0</v>
      </c>
      <c r="BZ10" s="38">
        <f t="shared" ca="1" si="12"/>
        <v>0</v>
      </c>
      <c r="CA10" s="38">
        <f t="shared" ca="1" si="12"/>
        <v>0</v>
      </c>
      <c r="CB10" s="38">
        <f t="shared" ca="1" si="12"/>
        <v>0</v>
      </c>
      <c r="CC10" s="38">
        <f t="shared" ca="1" si="12"/>
        <v>0</v>
      </c>
      <c r="CD10" s="38">
        <f t="shared" ca="1" si="12"/>
        <v>0</v>
      </c>
      <c r="CE10" s="38">
        <f t="shared" ca="1" si="12"/>
        <v>0</v>
      </c>
      <c r="CF10" s="38">
        <f t="shared" ca="1" si="12"/>
        <v>0</v>
      </c>
      <c r="CG10" s="29">
        <f t="shared" ca="1" si="6"/>
        <v>5</v>
      </c>
      <c r="CH10" s="25" t="str">
        <f>'PLANTILLA V6'!$D12</f>
        <v>pza</v>
      </c>
    </row>
    <row r="11" spans="1:86" ht="16.5" hidden="1" x14ac:dyDescent="0.45">
      <c r="A11" s="39" t="str">
        <f>'PLANTILLA V6'!A13</f>
        <v>Te</v>
      </c>
      <c r="B11" s="40" t="s">
        <v>144</v>
      </c>
      <c r="C11" s="32">
        <f>'PLANTILLA V6'!C13</f>
        <v>1</v>
      </c>
      <c r="D11" s="29">
        <f t="shared" ca="1" si="0"/>
        <v>0</v>
      </c>
      <c r="E11" s="25" t="str">
        <f>'PLANTILLA V6'!$D13</f>
        <v>pza</v>
      </c>
      <c r="F11" s="29">
        <f t="shared" ref="F11:AD11" ca="1" si="13">IF(OR(F$3="", ISNA(INDEX(INDIRECT(RIGHT(F$2,LEN(F$2)-4)&amp;"!$J:$J"),MATCH($B11,INDIRECT(RIGHT(F$2,LEN(F$2)-4)&amp;"!$B:$B"),0),1)),ISERR(INDEX(INDIRECT(RIGHT(F$2,LEN(F$2)-4)&amp;"!$J:$J"),MATCH($B11,INDIRECT(RIGHT(F$2,LEN(F$2)-4)&amp;"!$B:$B"),0),1))),0,INDEX(INDIRECT(RIGHT(F$2,LEN(F$2)-4)&amp;"!$J:$J"),MATCH($B11,INDIRECT(RIGHT(F$2,LEN(F$2)-4)&amp;"!$B:$B"),0),1))</f>
        <v>0</v>
      </c>
      <c r="G11" s="29">
        <f t="shared" ca="1" si="13"/>
        <v>0</v>
      </c>
      <c r="H11" s="29">
        <f t="shared" ca="1" si="13"/>
        <v>0</v>
      </c>
      <c r="I11" s="29">
        <f t="shared" ca="1" si="13"/>
        <v>0</v>
      </c>
      <c r="J11" s="29">
        <f t="shared" ca="1" si="13"/>
        <v>0</v>
      </c>
      <c r="K11" s="29">
        <f t="shared" ca="1" si="13"/>
        <v>0</v>
      </c>
      <c r="L11" s="29">
        <f t="shared" ca="1" si="13"/>
        <v>0</v>
      </c>
      <c r="M11" s="29">
        <f t="shared" ca="1" si="13"/>
        <v>0</v>
      </c>
      <c r="N11" s="29">
        <f t="shared" ca="1" si="13"/>
        <v>0</v>
      </c>
      <c r="O11" s="29">
        <f t="shared" ca="1" si="13"/>
        <v>0</v>
      </c>
      <c r="P11" s="29">
        <f t="shared" ca="1" si="13"/>
        <v>0</v>
      </c>
      <c r="Q11" s="29">
        <f t="shared" ca="1" si="13"/>
        <v>0</v>
      </c>
      <c r="R11" s="29">
        <f t="shared" ca="1" si="13"/>
        <v>0</v>
      </c>
      <c r="S11" s="29">
        <f t="shared" ca="1" si="13"/>
        <v>0</v>
      </c>
      <c r="T11" s="29">
        <f t="shared" ca="1" si="13"/>
        <v>0</v>
      </c>
      <c r="U11" s="29">
        <f t="shared" ca="1" si="13"/>
        <v>0</v>
      </c>
      <c r="V11" s="29">
        <f t="shared" ca="1" si="13"/>
        <v>0</v>
      </c>
      <c r="W11" s="29">
        <f t="shared" ca="1" si="13"/>
        <v>0</v>
      </c>
      <c r="X11" s="29">
        <f t="shared" ca="1" si="13"/>
        <v>0</v>
      </c>
      <c r="Y11" s="29">
        <f t="shared" ca="1" si="13"/>
        <v>0</v>
      </c>
      <c r="Z11" s="29">
        <f t="shared" ca="1" si="13"/>
        <v>0</v>
      </c>
      <c r="AA11" s="29">
        <f t="shared" ca="1" si="13"/>
        <v>0</v>
      </c>
      <c r="AB11" s="29">
        <f t="shared" ca="1" si="13"/>
        <v>0</v>
      </c>
      <c r="AC11" s="29">
        <f t="shared" ca="1" si="13"/>
        <v>0</v>
      </c>
      <c r="AD11" s="29">
        <f t="shared" ca="1" si="13"/>
        <v>0</v>
      </c>
      <c r="AE11" s="29">
        <f t="shared" ca="1" si="2"/>
        <v>0</v>
      </c>
      <c r="AF11" s="25" t="str">
        <f>'PLANTILLA V6'!$D13</f>
        <v>pza</v>
      </c>
      <c r="AG11" s="37">
        <f t="shared" ref="AG11:BE11" ca="1" si="14">IF(OR(AG$3="",ISNA(INDEX(INDIRECT(RIGHT(AG$2,LEN(AG$2)-4)&amp;"!$J:$J"),MATCH($B11,INDIRECT(RIGHT(AG$2,LEN(AG$2)-4)&amp;"!$B:$B"),0),1)), ISERR(INDEX(INDIRECT(RIGHT(AG$2,LEN(AG$2)-4)&amp;"!$J:$J"),MATCH($B11,INDIRECT(RIGHT(AG$2,LEN(AG$2)-4)&amp;"!$B:$B"),0),1))),0,INDEX(INDIRECT(RIGHT(AG$2,LEN(AG$2)-4)&amp;"!$J:$J"),MATCH($B11,INDIRECT(RIGHT(AG$2,LEN(AG$2)-4)&amp;"!$B:$B"),0),1))</f>
        <v>0</v>
      </c>
      <c r="AH11" s="37">
        <f t="shared" ca="1" si="14"/>
        <v>0</v>
      </c>
      <c r="AI11" s="37">
        <f t="shared" ca="1" si="14"/>
        <v>0</v>
      </c>
      <c r="AJ11" s="37">
        <f t="shared" ca="1" si="14"/>
        <v>0</v>
      </c>
      <c r="AK11" s="37">
        <f t="shared" ca="1" si="14"/>
        <v>0</v>
      </c>
      <c r="AL11" s="37">
        <f t="shared" ca="1" si="14"/>
        <v>0</v>
      </c>
      <c r="AM11" s="37">
        <f t="shared" ca="1" si="14"/>
        <v>0</v>
      </c>
      <c r="AN11" s="37">
        <f t="shared" ca="1" si="14"/>
        <v>0</v>
      </c>
      <c r="AO11" s="37">
        <f t="shared" ca="1" si="14"/>
        <v>0</v>
      </c>
      <c r="AP11" s="37">
        <f t="shared" ca="1" si="14"/>
        <v>0</v>
      </c>
      <c r="AQ11" s="37">
        <f t="shared" ca="1" si="14"/>
        <v>0</v>
      </c>
      <c r="AR11" s="37">
        <f t="shared" ca="1" si="14"/>
        <v>0</v>
      </c>
      <c r="AS11" s="37">
        <f t="shared" ca="1" si="14"/>
        <v>0</v>
      </c>
      <c r="AT11" s="37">
        <f t="shared" ca="1" si="14"/>
        <v>0</v>
      </c>
      <c r="AU11" s="37">
        <f t="shared" ca="1" si="14"/>
        <v>0</v>
      </c>
      <c r="AV11" s="37">
        <f t="shared" ca="1" si="14"/>
        <v>0</v>
      </c>
      <c r="AW11" s="37">
        <f t="shared" ca="1" si="14"/>
        <v>0</v>
      </c>
      <c r="AX11" s="37">
        <f t="shared" ca="1" si="14"/>
        <v>0</v>
      </c>
      <c r="AY11" s="37">
        <f t="shared" ca="1" si="14"/>
        <v>0</v>
      </c>
      <c r="AZ11" s="37">
        <f t="shared" ca="1" si="14"/>
        <v>0</v>
      </c>
      <c r="BA11" s="37">
        <f t="shared" ca="1" si="14"/>
        <v>0</v>
      </c>
      <c r="BB11" s="37">
        <f t="shared" ca="1" si="14"/>
        <v>0</v>
      </c>
      <c r="BC11" s="37">
        <f t="shared" ca="1" si="14"/>
        <v>0</v>
      </c>
      <c r="BD11" s="37">
        <f t="shared" ca="1" si="14"/>
        <v>0</v>
      </c>
      <c r="BE11" s="37">
        <f t="shared" ca="1" si="14"/>
        <v>0</v>
      </c>
      <c r="BF11" s="29">
        <f t="shared" ca="1" si="4"/>
        <v>0</v>
      </c>
      <c r="BG11" s="135" t="str">
        <f>'PLANTILLA V6'!$D13</f>
        <v>pza</v>
      </c>
      <c r="BH11" s="41">
        <f t="shared" ref="BH11:CF11" ca="1" si="15">IF(OR(BH$3="",ISNA(INDEX(INDIRECT(RIGHT(BH$2,LEN(BH$2)-4)&amp;"!$J:$J"),MATCH($B11,INDIRECT(RIGHT(BH$2,LEN(BH$2)-4)&amp;"!$B:$B"),0),1)), ISERR(INDEX(INDIRECT(RIGHT(BH$2,LEN(BH$2)-4)&amp;"!$J:$J"),MATCH($B11,INDIRECT(RIGHT(BH$2,LEN(BH$2)-4)&amp;"!$B:$B"),0),1))),0,INDEX(INDIRECT(RIGHT(BH$2,LEN(BH$2)-4)&amp;"!$J:$J"),MATCH($B11,INDIRECT(RIGHT(BH$2,LEN(BH$2)-4)&amp;"!$B:$B"),0),1))</f>
        <v>0</v>
      </c>
      <c r="BI11" s="41">
        <f t="shared" ca="1" si="15"/>
        <v>0</v>
      </c>
      <c r="BJ11" s="41">
        <f t="shared" ca="1" si="15"/>
        <v>0</v>
      </c>
      <c r="BK11" s="41">
        <f t="shared" ca="1" si="15"/>
        <v>0</v>
      </c>
      <c r="BL11" s="41">
        <f t="shared" ca="1" si="15"/>
        <v>0</v>
      </c>
      <c r="BM11" s="41">
        <f t="shared" ca="1" si="15"/>
        <v>0</v>
      </c>
      <c r="BN11" s="41">
        <f t="shared" ca="1" si="15"/>
        <v>0</v>
      </c>
      <c r="BO11" s="41">
        <f t="shared" ca="1" si="15"/>
        <v>0</v>
      </c>
      <c r="BP11" s="41">
        <f t="shared" ca="1" si="15"/>
        <v>0</v>
      </c>
      <c r="BQ11" s="41">
        <f t="shared" ca="1" si="15"/>
        <v>0</v>
      </c>
      <c r="BR11" s="41">
        <f t="shared" ca="1" si="15"/>
        <v>0</v>
      </c>
      <c r="BS11" s="41">
        <f t="shared" ca="1" si="15"/>
        <v>0</v>
      </c>
      <c r="BT11" s="41">
        <f t="shared" ca="1" si="15"/>
        <v>0</v>
      </c>
      <c r="BU11" s="41">
        <f t="shared" ca="1" si="15"/>
        <v>0</v>
      </c>
      <c r="BV11" s="41">
        <f t="shared" ca="1" si="15"/>
        <v>0</v>
      </c>
      <c r="BW11" s="41">
        <f t="shared" ca="1" si="15"/>
        <v>0</v>
      </c>
      <c r="BX11" s="41">
        <f t="shared" ca="1" si="15"/>
        <v>0</v>
      </c>
      <c r="BY11" s="41">
        <f t="shared" ca="1" si="15"/>
        <v>0</v>
      </c>
      <c r="BZ11" s="41">
        <f t="shared" ca="1" si="15"/>
        <v>0</v>
      </c>
      <c r="CA11" s="41">
        <f t="shared" ca="1" si="15"/>
        <v>0</v>
      </c>
      <c r="CB11" s="41">
        <f t="shared" ca="1" si="15"/>
        <v>0</v>
      </c>
      <c r="CC11" s="41">
        <f t="shared" ca="1" si="15"/>
        <v>0</v>
      </c>
      <c r="CD11" s="41">
        <f t="shared" ca="1" si="15"/>
        <v>0</v>
      </c>
      <c r="CE11" s="41">
        <f t="shared" ca="1" si="15"/>
        <v>0</v>
      </c>
      <c r="CF11" s="41">
        <f t="shared" ca="1" si="15"/>
        <v>0</v>
      </c>
      <c r="CG11" s="29">
        <f t="shared" ca="1" si="6"/>
        <v>0</v>
      </c>
      <c r="CH11" s="25" t="str">
        <f>'PLANTILLA V6'!$D13</f>
        <v>pza</v>
      </c>
    </row>
    <row r="12" spans="1:86" ht="16.5" hidden="1" x14ac:dyDescent="0.45">
      <c r="A12" s="35" t="str">
        <f>'PLANTILLA V6'!A14</f>
        <v>Te</v>
      </c>
      <c r="B12" s="36" t="s">
        <v>145</v>
      </c>
      <c r="C12" s="28">
        <f>'PLANTILLA V6'!C14</f>
        <v>1</v>
      </c>
      <c r="D12" s="29">
        <f t="shared" ca="1" si="0"/>
        <v>0</v>
      </c>
      <c r="E12" s="25" t="str">
        <f>'PLANTILLA V6'!$D14</f>
        <v>pza</v>
      </c>
      <c r="F12" s="29">
        <f t="shared" ref="F12:AD12" ca="1" si="16">IF(OR(F$3="", ISNA(INDEX(INDIRECT(RIGHT(F$2,LEN(F$2)-4)&amp;"!$J:$J"),MATCH($B12,INDIRECT(RIGHT(F$2,LEN(F$2)-4)&amp;"!$B:$B"),0),1)),ISERR(INDEX(INDIRECT(RIGHT(F$2,LEN(F$2)-4)&amp;"!$J:$J"),MATCH($B12,INDIRECT(RIGHT(F$2,LEN(F$2)-4)&amp;"!$B:$B"),0),1))),0,INDEX(INDIRECT(RIGHT(F$2,LEN(F$2)-4)&amp;"!$J:$J"),MATCH($B12,INDIRECT(RIGHT(F$2,LEN(F$2)-4)&amp;"!$B:$B"),0),1))</f>
        <v>0</v>
      </c>
      <c r="G12" s="29">
        <f t="shared" ca="1" si="16"/>
        <v>0</v>
      </c>
      <c r="H12" s="29">
        <f t="shared" ca="1" si="16"/>
        <v>0</v>
      </c>
      <c r="I12" s="29">
        <f t="shared" ca="1" si="16"/>
        <v>0</v>
      </c>
      <c r="J12" s="29">
        <f t="shared" ca="1" si="16"/>
        <v>0</v>
      </c>
      <c r="K12" s="29">
        <f t="shared" ca="1" si="16"/>
        <v>0</v>
      </c>
      <c r="L12" s="29">
        <f t="shared" ca="1" si="16"/>
        <v>0</v>
      </c>
      <c r="M12" s="29">
        <f t="shared" ca="1" si="16"/>
        <v>0</v>
      </c>
      <c r="N12" s="29">
        <f t="shared" ca="1" si="16"/>
        <v>0</v>
      </c>
      <c r="O12" s="29">
        <f t="shared" ca="1" si="16"/>
        <v>0</v>
      </c>
      <c r="P12" s="29">
        <f t="shared" ca="1" si="16"/>
        <v>0</v>
      </c>
      <c r="Q12" s="29">
        <f t="shared" ca="1" si="16"/>
        <v>0</v>
      </c>
      <c r="R12" s="29">
        <f t="shared" ca="1" si="16"/>
        <v>0</v>
      </c>
      <c r="S12" s="29">
        <f t="shared" ca="1" si="16"/>
        <v>0</v>
      </c>
      <c r="T12" s="29">
        <f t="shared" ca="1" si="16"/>
        <v>0</v>
      </c>
      <c r="U12" s="29">
        <f t="shared" ca="1" si="16"/>
        <v>0</v>
      </c>
      <c r="V12" s="29">
        <f t="shared" ca="1" si="16"/>
        <v>0</v>
      </c>
      <c r="W12" s="29">
        <f t="shared" ca="1" si="16"/>
        <v>0</v>
      </c>
      <c r="X12" s="29">
        <f t="shared" ca="1" si="16"/>
        <v>0</v>
      </c>
      <c r="Y12" s="29">
        <f t="shared" ca="1" si="16"/>
        <v>0</v>
      </c>
      <c r="Z12" s="29">
        <f t="shared" ca="1" si="16"/>
        <v>0</v>
      </c>
      <c r="AA12" s="29">
        <f t="shared" ca="1" si="16"/>
        <v>0</v>
      </c>
      <c r="AB12" s="29">
        <f t="shared" ca="1" si="16"/>
        <v>0</v>
      </c>
      <c r="AC12" s="29">
        <f t="shared" ca="1" si="16"/>
        <v>0</v>
      </c>
      <c r="AD12" s="29">
        <f t="shared" ca="1" si="16"/>
        <v>0</v>
      </c>
      <c r="AE12" s="29">
        <f t="shared" ca="1" si="2"/>
        <v>0</v>
      </c>
      <c r="AF12" s="25" t="str">
        <f>'PLANTILLA V6'!$D14</f>
        <v>pza</v>
      </c>
      <c r="AG12" s="37">
        <f t="shared" ref="AG12:BE12" ca="1" si="17">IF(OR(AG$3="",ISNA(INDEX(INDIRECT(RIGHT(AG$2,LEN(AG$2)-4)&amp;"!$J:$J"),MATCH($B12,INDIRECT(RIGHT(AG$2,LEN(AG$2)-4)&amp;"!$B:$B"),0),1)), ISERR(INDEX(INDIRECT(RIGHT(AG$2,LEN(AG$2)-4)&amp;"!$J:$J"),MATCH($B12,INDIRECT(RIGHT(AG$2,LEN(AG$2)-4)&amp;"!$B:$B"),0),1))),0,INDEX(INDIRECT(RIGHT(AG$2,LEN(AG$2)-4)&amp;"!$J:$J"),MATCH($B12,INDIRECT(RIGHT(AG$2,LEN(AG$2)-4)&amp;"!$B:$B"),0),1))</f>
        <v>0</v>
      </c>
      <c r="AH12" s="37">
        <f t="shared" ca="1" si="17"/>
        <v>0</v>
      </c>
      <c r="AI12" s="37">
        <f t="shared" ca="1" si="17"/>
        <v>0</v>
      </c>
      <c r="AJ12" s="37">
        <f t="shared" ca="1" si="17"/>
        <v>0</v>
      </c>
      <c r="AK12" s="37">
        <f t="shared" ca="1" si="17"/>
        <v>0</v>
      </c>
      <c r="AL12" s="37">
        <f t="shared" ca="1" si="17"/>
        <v>0</v>
      </c>
      <c r="AM12" s="37">
        <f t="shared" ca="1" si="17"/>
        <v>0</v>
      </c>
      <c r="AN12" s="37">
        <f t="shared" ca="1" si="17"/>
        <v>0</v>
      </c>
      <c r="AO12" s="37">
        <f t="shared" ca="1" si="17"/>
        <v>0</v>
      </c>
      <c r="AP12" s="37">
        <f t="shared" ca="1" si="17"/>
        <v>0</v>
      </c>
      <c r="AQ12" s="37">
        <f t="shared" ca="1" si="17"/>
        <v>0</v>
      </c>
      <c r="AR12" s="37">
        <f t="shared" ca="1" si="17"/>
        <v>0</v>
      </c>
      <c r="AS12" s="37">
        <f t="shared" ca="1" si="17"/>
        <v>0</v>
      </c>
      <c r="AT12" s="37">
        <f t="shared" ca="1" si="17"/>
        <v>0</v>
      </c>
      <c r="AU12" s="37">
        <f t="shared" ca="1" si="17"/>
        <v>0</v>
      </c>
      <c r="AV12" s="37">
        <f t="shared" ca="1" si="17"/>
        <v>0</v>
      </c>
      <c r="AW12" s="37">
        <f t="shared" ca="1" si="17"/>
        <v>0</v>
      </c>
      <c r="AX12" s="37">
        <f t="shared" ca="1" si="17"/>
        <v>0</v>
      </c>
      <c r="AY12" s="37">
        <f t="shared" ca="1" si="17"/>
        <v>0</v>
      </c>
      <c r="AZ12" s="37">
        <f t="shared" ca="1" si="17"/>
        <v>0</v>
      </c>
      <c r="BA12" s="37">
        <f t="shared" ca="1" si="17"/>
        <v>0</v>
      </c>
      <c r="BB12" s="37">
        <f t="shared" ca="1" si="17"/>
        <v>0</v>
      </c>
      <c r="BC12" s="37">
        <f t="shared" ca="1" si="17"/>
        <v>0</v>
      </c>
      <c r="BD12" s="37">
        <f t="shared" ca="1" si="17"/>
        <v>0</v>
      </c>
      <c r="BE12" s="37">
        <f t="shared" ca="1" si="17"/>
        <v>0</v>
      </c>
      <c r="BF12" s="29">
        <f t="shared" ca="1" si="4"/>
        <v>0</v>
      </c>
      <c r="BG12" s="135" t="str">
        <f>'PLANTILLA V6'!$D14</f>
        <v>pza</v>
      </c>
      <c r="BH12" s="38">
        <f t="shared" ref="BH12:CF12" ca="1" si="18">IF(OR(BH$3="",ISNA(INDEX(INDIRECT(RIGHT(BH$2,LEN(BH$2)-4)&amp;"!$J:$J"),MATCH($B12,INDIRECT(RIGHT(BH$2,LEN(BH$2)-4)&amp;"!$B:$B"),0),1)), ISERR(INDEX(INDIRECT(RIGHT(BH$2,LEN(BH$2)-4)&amp;"!$J:$J"),MATCH($B12,INDIRECT(RIGHT(BH$2,LEN(BH$2)-4)&amp;"!$B:$B"),0),1))),0,INDEX(INDIRECT(RIGHT(BH$2,LEN(BH$2)-4)&amp;"!$J:$J"),MATCH($B12,INDIRECT(RIGHT(BH$2,LEN(BH$2)-4)&amp;"!$B:$B"),0),1))</f>
        <v>0</v>
      </c>
      <c r="BI12" s="38">
        <f t="shared" ca="1" si="18"/>
        <v>0</v>
      </c>
      <c r="BJ12" s="38">
        <f t="shared" ca="1" si="18"/>
        <v>0</v>
      </c>
      <c r="BK12" s="38">
        <f t="shared" ca="1" si="18"/>
        <v>0</v>
      </c>
      <c r="BL12" s="38">
        <f t="shared" ca="1" si="18"/>
        <v>0</v>
      </c>
      <c r="BM12" s="38">
        <f t="shared" ca="1" si="18"/>
        <v>0</v>
      </c>
      <c r="BN12" s="38">
        <f t="shared" ca="1" si="18"/>
        <v>0</v>
      </c>
      <c r="BO12" s="38">
        <f t="shared" ca="1" si="18"/>
        <v>0</v>
      </c>
      <c r="BP12" s="38">
        <f t="shared" ca="1" si="18"/>
        <v>0</v>
      </c>
      <c r="BQ12" s="38">
        <f t="shared" ca="1" si="18"/>
        <v>0</v>
      </c>
      <c r="BR12" s="38">
        <f t="shared" ca="1" si="18"/>
        <v>0</v>
      </c>
      <c r="BS12" s="38">
        <f t="shared" ca="1" si="18"/>
        <v>0</v>
      </c>
      <c r="BT12" s="38">
        <f t="shared" ca="1" si="18"/>
        <v>0</v>
      </c>
      <c r="BU12" s="38">
        <f t="shared" ca="1" si="18"/>
        <v>0</v>
      </c>
      <c r="BV12" s="38">
        <f t="shared" ca="1" si="18"/>
        <v>0</v>
      </c>
      <c r="BW12" s="38">
        <f t="shared" ca="1" si="18"/>
        <v>0</v>
      </c>
      <c r="BX12" s="38">
        <f t="shared" ca="1" si="18"/>
        <v>0</v>
      </c>
      <c r="BY12" s="38">
        <f t="shared" ca="1" si="18"/>
        <v>0</v>
      </c>
      <c r="BZ12" s="38">
        <f t="shared" ca="1" si="18"/>
        <v>0</v>
      </c>
      <c r="CA12" s="38">
        <f t="shared" ca="1" si="18"/>
        <v>0</v>
      </c>
      <c r="CB12" s="38">
        <f t="shared" ca="1" si="18"/>
        <v>0</v>
      </c>
      <c r="CC12" s="38">
        <f t="shared" ca="1" si="18"/>
        <v>0</v>
      </c>
      <c r="CD12" s="38">
        <f t="shared" ca="1" si="18"/>
        <v>0</v>
      </c>
      <c r="CE12" s="38">
        <f t="shared" ca="1" si="18"/>
        <v>0</v>
      </c>
      <c r="CF12" s="38">
        <f t="shared" ca="1" si="18"/>
        <v>0</v>
      </c>
      <c r="CG12" s="29">
        <f t="shared" ca="1" si="6"/>
        <v>0</v>
      </c>
      <c r="CH12" s="25" t="str">
        <f>'PLANTILLA V6'!$D14</f>
        <v>pza</v>
      </c>
    </row>
    <row r="13" spans="1:86" ht="16.5" hidden="1" x14ac:dyDescent="0.45">
      <c r="A13" s="39" t="str">
        <f>'PLANTILLA V6'!A15</f>
        <v>Te</v>
      </c>
      <c r="B13" s="40" t="s">
        <v>146</v>
      </c>
      <c r="C13" s="32">
        <f>'PLANTILLA V6'!C15</f>
        <v>1</v>
      </c>
      <c r="D13" s="29">
        <f t="shared" ca="1" si="0"/>
        <v>0</v>
      </c>
      <c r="E13" s="25" t="str">
        <f>'PLANTILLA V6'!$D15</f>
        <v>pza</v>
      </c>
      <c r="F13" s="29">
        <f t="shared" ref="F13:AD13" ca="1" si="19">IF(OR(F$3="", ISNA(INDEX(INDIRECT(RIGHT(F$2,LEN(F$2)-4)&amp;"!$J:$J"),MATCH($B13,INDIRECT(RIGHT(F$2,LEN(F$2)-4)&amp;"!$B:$B"),0),1)),ISERR(INDEX(INDIRECT(RIGHT(F$2,LEN(F$2)-4)&amp;"!$J:$J"),MATCH($B13,INDIRECT(RIGHT(F$2,LEN(F$2)-4)&amp;"!$B:$B"),0),1))),0,INDEX(INDIRECT(RIGHT(F$2,LEN(F$2)-4)&amp;"!$J:$J"),MATCH($B13,INDIRECT(RIGHT(F$2,LEN(F$2)-4)&amp;"!$B:$B"),0),1))</f>
        <v>0</v>
      </c>
      <c r="G13" s="29">
        <f t="shared" ca="1" si="19"/>
        <v>0</v>
      </c>
      <c r="H13" s="29">
        <f t="shared" ca="1" si="19"/>
        <v>0</v>
      </c>
      <c r="I13" s="29">
        <f t="shared" ca="1" si="19"/>
        <v>0</v>
      </c>
      <c r="J13" s="29">
        <f t="shared" ca="1" si="19"/>
        <v>0</v>
      </c>
      <c r="K13" s="29">
        <f t="shared" ca="1" si="19"/>
        <v>0</v>
      </c>
      <c r="L13" s="29">
        <f t="shared" ca="1" si="19"/>
        <v>0</v>
      </c>
      <c r="M13" s="29">
        <f t="shared" ca="1" si="19"/>
        <v>0</v>
      </c>
      <c r="N13" s="29">
        <f t="shared" ca="1" si="19"/>
        <v>0</v>
      </c>
      <c r="O13" s="29">
        <f t="shared" ca="1" si="19"/>
        <v>0</v>
      </c>
      <c r="P13" s="29">
        <f t="shared" ca="1" si="19"/>
        <v>0</v>
      </c>
      <c r="Q13" s="29">
        <f t="shared" ca="1" si="19"/>
        <v>0</v>
      </c>
      <c r="R13" s="29">
        <f t="shared" ca="1" si="19"/>
        <v>0</v>
      </c>
      <c r="S13" s="29">
        <f t="shared" ca="1" si="19"/>
        <v>0</v>
      </c>
      <c r="T13" s="29">
        <f t="shared" ca="1" si="19"/>
        <v>0</v>
      </c>
      <c r="U13" s="29">
        <f t="shared" ca="1" si="19"/>
        <v>0</v>
      </c>
      <c r="V13" s="29">
        <f t="shared" ca="1" si="19"/>
        <v>0</v>
      </c>
      <c r="W13" s="29">
        <f t="shared" ca="1" si="19"/>
        <v>0</v>
      </c>
      <c r="X13" s="29">
        <f t="shared" ca="1" si="19"/>
        <v>0</v>
      </c>
      <c r="Y13" s="29">
        <f t="shared" ca="1" si="19"/>
        <v>0</v>
      </c>
      <c r="Z13" s="29">
        <f t="shared" ca="1" si="19"/>
        <v>0</v>
      </c>
      <c r="AA13" s="29">
        <f t="shared" ca="1" si="19"/>
        <v>0</v>
      </c>
      <c r="AB13" s="29">
        <f t="shared" ca="1" si="19"/>
        <v>0</v>
      </c>
      <c r="AC13" s="29">
        <f t="shared" ca="1" si="19"/>
        <v>0</v>
      </c>
      <c r="AD13" s="29">
        <f t="shared" ca="1" si="19"/>
        <v>0</v>
      </c>
      <c r="AE13" s="29">
        <f t="shared" ca="1" si="2"/>
        <v>0</v>
      </c>
      <c r="AF13" s="25" t="str">
        <f>'PLANTILLA V6'!$D15</f>
        <v>pza</v>
      </c>
      <c r="AG13" s="37">
        <f t="shared" ref="AG13:BE13" ca="1" si="20">IF(OR(AG$3="",ISNA(INDEX(INDIRECT(RIGHT(AG$2,LEN(AG$2)-4)&amp;"!$J:$J"),MATCH($B13,INDIRECT(RIGHT(AG$2,LEN(AG$2)-4)&amp;"!$B:$B"),0),1)), ISERR(INDEX(INDIRECT(RIGHT(AG$2,LEN(AG$2)-4)&amp;"!$J:$J"),MATCH($B13,INDIRECT(RIGHT(AG$2,LEN(AG$2)-4)&amp;"!$B:$B"),0),1))),0,INDEX(INDIRECT(RIGHT(AG$2,LEN(AG$2)-4)&amp;"!$J:$J"),MATCH($B13,INDIRECT(RIGHT(AG$2,LEN(AG$2)-4)&amp;"!$B:$B"),0),1))</f>
        <v>0</v>
      </c>
      <c r="AH13" s="37">
        <f t="shared" ca="1" si="20"/>
        <v>0</v>
      </c>
      <c r="AI13" s="37">
        <f t="shared" ca="1" si="20"/>
        <v>0</v>
      </c>
      <c r="AJ13" s="37">
        <f t="shared" ca="1" si="20"/>
        <v>0</v>
      </c>
      <c r="AK13" s="37">
        <f t="shared" ca="1" si="20"/>
        <v>0</v>
      </c>
      <c r="AL13" s="37">
        <f t="shared" ca="1" si="20"/>
        <v>0</v>
      </c>
      <c r="AM13" s="37">
        <f t="shared" ca="1" si="20"/>
        <v>0</v>
      </c>
      <c r="AN13" s="37">
        <f t="shared" ca="1" si="20"/>
        <v>0</v>
      </c>
      <c r="AO13" s="37">
        <f t="shared" ca="1" si="20"/>
        <v>0</v>
      </c>
      <c r="AP13" s="37">
        <f t="shared" ca="1" si="20"/>
        <v>0</v>
      </c>
      <c r="AQ13" s="37">
        <f t="shared" ca="1" si="20"/>
        <v>0</v>
      </c>
      <c r="AR13" s="37">
        <f t="shared" ca="1" si="20"/>
        <v>0</v>
      </c>
      <c r="AS13" s="37">
        <f t="shared" ca="1" si="20"/>
        <v>0</v>
      </c>
      <c r="AT13" s="37">
        <f t="shared" ca="1" si="20"/>
        <v>0</v>
      </c>
      <c r="AU13" s="37">
        <f t="shared" ca="1" si="20"/>
        <v>0</v>
      </c>
      <c r="AV13" s="37">
        <f t="shared" ca="1" si="20"/>
        <v>0</v>
      </c>
      <c r="AW13" s="37">
        <f t="shared" ca="1" si="20"/>
        <v>0</v>
      </c>
      <c r="AX13" s="37">
        <f t="shared" ca="1" si="20"/>
        <v>0</v>
      </c>
      <c r="AY13" s="37">
        <f t="shared" ca="1" si="20"/>
        <v>0</v>
      </c>
      <c r="AZ13" s="37">
        <f t="shared" ca="1" si="20"/>
        <v>0</v>
      </c>
      <c r="BA13" s="37">
        <f t="shared" ca="1" si="20"/>
        <v>0</v>
      </c>
      <c r="BB13" s="37">
        <f t="shared" ca="1" si="20"/>
        <v>0</v>
      </c>
      <c r="BC13" s="37">
        <f t="shared" ca="1" si="20"/>
        <v>0</v>
      </c>
      <c r="BD13" s="37">
        <f t="shared" ca="1" si="20"/>
        <v>0</v>
      </c>
      <c r="BE13" s="37">
        <f t="shared" ca="1" si="20"/>
        <v>0</v>
      </c>
      <c r="BF13" s="29">
        <f t="shared" ca="1" si="4"/>
        <v>0</v>
      </c>
      <c r="BG13" s="135" t="str">
        <f>'PLANTILLA V6'!$D15</f>
        <v>pza</v>
      </c>
      <c r="BH13" s="41">
        <f t="shared" ref="BH13:CF13" ca="1" si="21">IF(OR(BH$3="",ISNA(INDEX(INDIRECT(RIGHT(BH$2,LEN(BH$2)-4)&amp;"!$J:$J"),MATCH($B13,INDIRECT(RIGHT(BH$2,LEN(BH$2)-4)&amp;"!$B:$B"),0),1)), ISERR(INDEX(INDIRECT(RIGHT(BH$2,LEN(BH$2)-4)&amp;"!$J:$J"),MATCH($B13,INDIRECT(RIGHT(BH$2,LEN(BH$2)-4)&amp;"!$B:$B"),0),1))),0,INDEX(INDIRECT(RIGHT(BH$2,LEN(BH$2)-4)&amp;"!$J:$J"),MATCH($B13,INDIRECT(RIGHT(BH$2,LEN(BH$2)-4)&amp;"!$B:$B"),0),1))</f>
        <v>0</v>
      </c>
      <c r="BI13" s="41">
        <f t="shared" ca="1" si="21"/>
        <v>0</v>
      </c>
      <c r="BJ13" s="41">
        <f t="shared" ca="1" si="21"/>
        <v>0</v>
      </c>
      <c r="BK13" s="41">
        <f t="shared" ca="1" si="21"/>
        <v>0</v>
      </c>
      <c r="BL13" s="41">
        <f t="shared" ca="1" si="21"/>
        <v>0</v>
      </c>
      <c r="BM13" s="41">
        <f t="shared" ca="1" si="21"/>
        <v>0</v>
      </c>
      <c r="BN13" s="41">
        <f t="shared" ca="1" si="21"/>
        <v>0</v>
      </c>
      <c r="BO13" s="41">
        <f t="shared" ca="1" si="21"/>
        <v>0</v>
      </c>
      <c r="BP13" s="41">
        <f t="shared" ca="1" si="21"/>
        <v>0</v>
      </c>
      <c r="BQ13" s="41">
        <f t="shared" ca="1" si="21"/>
        <v>0</v>
      </c>
      <c r="BR13" s="41">
        <f t="shared" ca="1" si="21"/>
        <v>0</v>
      </c>
      <c r="BS13" s="41">
        <f t="shared" ca="1" si="21"/>
        <v>0</v>
      </c>
      <c r="BT13" s="41">
        <f t="shared" ca="1" si="21"/>
        <v>0</v>
      </c>
      <c r="BU13" s="41">
        <f t="shared" ca="1" si="21"/>
        <v>0</v>
      </c>
      <c r="BV13" s="41">
        <f t="shared" ca="1" si="21"/>
        <v>0</v>
      </c>
      <c r="BW13" s="41">
        <f t="shared" ca="1" si="21"/>
        <v>0</v>
      </c>
      <c r="BX13" s="41">
        <f t="shared" ca="1" si="21"/>
        <v>0</v>
      </c>
      <c r="BY13" s="41">
        <f t="shared" ca="1" si="21"/>
        <v>0</v>
      </c>
      <c r="BZ13" s="41">
        <f t="shared" ca="1" si="21"/>
        <v>0</v>
      </c>
      <c r="CA13" s="41">
        <f t="shared" ca="1" si="21"/>
        <v>0</v>
      </c>
      <c r="CB13" s="41">
        <f t="shared" ca="1" si="21"/>
        <v>0</v>
      </c>
      <c r="CC13" s="41">
        <f t="shared" ca="1" si="21"/>
        <v>0</v>
      </c>
      <c r="CD13" s="41">
        <f t="shared" ca="1" si="21"/>
        <v>0</v>
      </c>
      <c r="CE13" s="41">
        <f t="shared" ca="1" si="21"/>
        <v>0</v>
      </c>
      <c r="CF13" s="41">
        <f t="shared" ca="1" si="21"/>
        <v>0</v>
      </c>
      <c r="CG13" s="29">
        <f t="shared" ca="1" si="6"/>
        <v>0</v>
      </c>
      <c r="CH13" s="25" t="str">
        <f>'PLANTILLA V6'!$D15</f>
        <v>pza</v>
      </c>
    </row>
    <row r="14" spans="1:86" ht="16.5" hidden="1" x14ac:dyDescent="0.45">
      <c r="A14" s="36" t="str">
        <f>'PLANTILLA V6'!A16</f>
        <v>Te</v>
      </c>
      <c r="B14" s="36" t="s">
        <v>147</v>
      </c>
      <c r="C14" s="28">
        <f>'PLANTILLA V6'!C16</f>
        <v>1</v>
      </c>
      <c r="D14" s="29">
        <f t="shared" ca="1" si="0"/>
        <v>0</v>
      </c>
      <c r="E14" s="25" t="str">
        <f>'PLANTILLA V6'!$D16</f>
        <v>pza</v>
      </c>
      <c r="F14" s="29">
        <f t="shared" ref="F14:AD14" ca="1" si="22">IF(OR(F$3="", ISNA(INDEX(INDIRECT(RIGHT(F$2,LEN(F$2)-4)&amp;"!$J:$J"),MATCH($B14,INDIRECT(RIGHT(F$2,LEN(F$2)-4)&amp;"!$B:$B"),0),1)),ISERR(INDEX(INDIRECT(RIGHT(F$2,LEN(F$2)-4)&amp;"!$J:$J"),MATCH($B14,INDIRECT(RIGHT(F$2,LEN(F$2)-4)&amp;"!$B:$B"),0),1))),0,INDEX(INDIRECT(RIGHT(F$2,LEN(F$2)-4)&amp;"!$J:$J"),MATCH($B14,INDIRECT(RIGHT(F$2,LEN(F$2)-4)&amp;"!$B:$B"),0),1))</f>
        <v>0</v>
      </c>
      <c r="G14" s="29">
        <f t="shared" ca="1" si="22"/>
        <v>0</v>
      </c>
      <c r="H14" s="29">
        <f t="shared" ca="1" si="22"/>
        <v>0</v>
      </c>
      <c r="I14" s="29">
        <f t="shared" ca="1" si="22"/>
        <v>0</v>
      </c>
      <c r="J14" s="29">
        <f t="shared" ca="1" si="22"/>
        <v>0</v>
      </c>
      <c r="K14" s="29">
        <f t="shared" ca="1" si="22"/>
        <v>0</v>
      </c>
      <c r="L14" s="29">
        <f t="shared" ca="1" si="22"/>
        <v>0</v>
      </c>
      <c r="M14" s="29">
        <f t="shared" ca="1" si="22"/>
        <v>0</v>
      </c>
      <c r="N14" s="29">
        <f t="shared" ca="1" si="22"/>
        <v>0</v>
      </c>
      <c r="O14" s="29">
        <f t="shared" ca="1" si="22"/>
        <v>0</v>
      </c>
      <c r="P14" s="29">
        <f t="shared" ca="1" si="22"/>
        <v>0</v>
      </c>
      <c r="Q14" s="29">
        <f t="shared" ca="1" si="22"/>
        <v>0</v>
      </c>
      <c r="R14" s="29">
        <f t="shared" ca="1" si="22"/>
        <v>0</v>
      </c>
      <c r="S14" s="29">
        <f t="shared" ca="1" si="22"/>
        <v>0</v>
      </c>
      <c r="T14" s="29">
        <f t="shared" ca="1" si="22"/>
        <v>0</v>
      </c>
      <c r="U14" s="29">
        <f t="shared" ca="1" si="22"/>
        <v>0</v>
      </c>
      <c r="V14" s="29">
        <f t="shared" ca="1" si="22"/>
        <v>0</v>
      </c>
      <c r="W14" s="29">
        <f t="shared" ca="1" si="22"/>
        <v>0</v>
      </c>
      <c r="X14" s="29">
        <f t="shared" ca="1" si="22"/>
        <v>0</v>
      </c>
      <c r="Y14" s="29">
        <f t="shared" ca="1" si="22"/>
        <v>0</v>
      </c>
      <c r="Z14" s="29">
        <f t="shared" ca="1" si="22"/>
        <v>0</v>
      </c>
      <c r="AA14" s="29">
        <f t="shared" ca="1" si="22"/>
        <v>0</v>
      </c>
      <c r="AB14" s="29">
        <f t="shared" ca="1" si="22"/>
        <v>0</v>
      </c>
      <c r="AC14" s="29">
        <f t="shared" ca="1" si="22"/>
        <v>0</v>
      </c>
      <c r="AD14" s="29">
        <f t="shared" ca="1" si="22"/>
        <v>0</v>
      </c>
      <c r="AE14" s="29">
        <f t="shared" ca="1" si="2"/>
        <v>0</v>
      </c>
      <c r="AF14" s="25" t="str">
        <f>'PLANTILLA V6'!$D16</f>
        <v>pza</v>
      </c>
      <c r="AG14" s="37">
        <f t="shared" ref="AG14:BE14" ca="1" si="23">IF(OR(AG$3="",ISNA(INDEX(INDIRECT(RIGHT(AG$2,LEN(AG$2)-4)&amp;"!$J:$J"),MATCH($B14,INDIRECT(RIGHT(AG$2,LEN(AG$2)-4)&amp;"!$B:$B"),0),1)), ISERR(INDEX(INDIRECT(RIGHT(AG$2,LEN(AG$2)-4)&amp;"!$J:$J"),MATCH($B14,INDIRECT(RIGHT(AG$2,LEN(AG$2)-4)&amp;"!$B:$B"),0),1))),0,INDEX(INDIRECT(RIGHT(AG$2,LEN(AG$2)-4)&amp;"!$J:$J"),MATCH($B14,INDIRECT(RIGHT(AG$2,LEN(AG$2)-4)&amp;"!$B:$B"),0),1))</f>
        <v>0</v>
      </c>
      <c r="AH14" s="37">
        <f t="shared" ca="1" si="23"/>
        <v>0</v>
      </c>
      <c r="AI14" s="37">
        <f t="shared" ca="1" si="23"/>
        <v>0</v>
      </c>
      <c r="AJ14" s="37">
        <f t="shared" ca="1" si="23"/>
        <v>0</v>
      </c>
      <c r="AK14" s="37">
        <f t="shared" ca="1" si="23"/>
        <v>0</v>
      </c>
      <c r="AL14" s="37">
        <f t="shared" ca="1" si="23"/>
        <v>0</v>
      </c>
      <c r="AM14" s="37">
        <f t="shared" ca="1" si="23"/>
        <v>0</v>
      </c>
      <c r="AN14" s="37">
        <f t="shared" ca="1" si="23"/>
        <v>0</v>
      </c>
      <c r="AO14" s="37">
        <f t="shared" ca="1" si="23"/>
        <v>0</v>
      </c>
      <c r="AP14" s="37">
        <f t="shared" ca="1" si="23"/>
        <v>0</v>
      </c>
      <c r="AQ14" s="37">
        <f t="shared" ca="1" si="23"/>
        <v>0</v>
      </c>
      <c r="AR14" s="37">
        <f t="shared" ca="1" si="23"/>
        <v>0</v>
      </c>
      <c r="AS14" s="37">
        <f t="shared" ca="1" si="23"/>
        <v>0</v>
      </c>
      <c r="AT14" s="37">
        <f t="shared" ca="1" si="23"/>
        <v>0</v>
      </c>
      <c r="AU14" s="37">
        <f t="shared" ca="1" si="23"/>
        <v>0</v>
      </c>
      <c r="AV14" s="37">
        <f t="shared" ca="1" si="23"/>
        <v>0</v>
      </c>
      <c r="AW14" s="37">
        <f t="shared" ca="1" si="23"/>
        <v>0</v>
      </c>
      <c r="AX14" s="37">
        <f t="shared" ca="1" si="23"/>
        <v>0</v>
      </c>
      <c r="AY14" s="37">
        <f t="shared" ca="1" si="23"/>
        <v>0</v>
      </c>
      <c r="AZ14" s="37">
        <f t="shared" ca="1" si="23"/>
        <v>0</v>
      </c>
      <c r="BA14" s="37">
        <f t="shared" ca="1" si="23"/>
        <v>0</v>
      </c>
      <c r="BB14" s="37">
        <f t="shared" ca="1" si="23"/>
        <v>0</v>
      </c>
      <c r="BC14" s="37">
        <f t="shared" ca="1" si="23"/>
        <v>0</v>
      </c>
      <c r="BD14" s="37">
        <f t="shared" ca="1" si="23"/>
        <v>0</v>
      </c>
      <c r="BE14" s="37">
        <f t="shared" ca="1" si="23"/>
        <v>0</v>
      </c>
      <c r="BF14" s="29">
        <f t="shared" ca="1" si="4"/>
        <v>0</v>
      </c>
      <c r="BG14" s="135" t="str">
        <f>'PLANTILLA V6'!$D16</f>
        <v>pza</v>
      </c>
      <c r="BH14" s="38">
        <f t="shared" ref="BH14:CF14" ca="1" si="24">IF(OR(BH$3="",ISNA(INDEX(INDIRECT(RIGHT(BH$2,LEN(BH$2)-4)&amp;"!$J:$J"),MATCH($B14,INDIRECT(RIGHT(BH$2,LEN(BH$2)-4)&amp;"!$B:$B"),0),1)), ISERR(INDEX(INDIRECT(RIGHT(BH$2,LEN(BH$2)-4)&amp;"!$J:$J"),MATCH($B14,INDIRECT(RIGHT(BH$2,LEN(BH$2)-4)&amp;"!$B:$B"),0),1))),0,INDEX(INDIRECT(RIGHT(BH$2,LEN(BH$2)-4)&amp;"!$J:$J"),MATCH($B14,INDIRECT(RIGHT(BH$2,LEN(BH$2)-4)&amp;"!$B:$B"),0),1))</f>
        <v>0</v>
      </c>
      <c r="BI14" s="38">
        <f t="shared" ca="1" si="24"/>
        <v>0</v>
      </c>
      <c r="BJ14" s="38">
        <f t="shared" ca="1" si="24"/>
        <v>0</v>
      </c>
      <c r="BK14" s="38">
        <f t="shared" ca="1" si="24"/>
        <v>0</v>
      </c>
      <c r="BL14" s="38">
        <f t="shared" ca="1" si="24"/>
        <v>0</v>
      </c>
      <c r="BM14" s="38">
        <f t="shared" ca="1" si="24"/>
        <v>0</v>
      </c>
      <c r="BN14" s="38">
        <f t="shared" ca="1" si="24"/>
        <v>0</v>
      </c>
      <c r="BO14" s="38">
        <f t="shared" ca="1" si="24"/>
        <v>0</v>
      </c>
      <c r="BP14" s="38">
        <f t="shared" ca="1" si="24"/>
        <v>0</v>
      </c>
      <c r="BQ14" s="38">
        <f t="shared" ca="1" si="24"/>
        <v>0</v>
      </c>
      <c r="BR14" s="38">
        <f t="shared" ca="1" si="24"/>
        <v>0</v>
      </c>
      <c r="BS14" s="38">
        <f t="shared" ca="1" si="24"/>
        <v>0</v>
      </c>
      <c r="BT14" s="38">
        <f t="shared" ca="1" si="24"/>
        <v>0</v>
      </c>
      <c r="BU14" s="38">
        <f t="shared" ca="1" si="24"/>
        <v>0</v>
      </c>
      <c r="BV14" s="38">
        <f t="shared" ca="1" si="24"/>
        <v>0</v>
      </c>
      <c r="BW14" s="38">
        <f t="shared" ca="1" si="24"/>
        <v>0</v>
      </c>
      <c r="BX14" s="38">
        <f t="shared" ca="1" si="24"/>
        <v>0</v>
      </c>
      <c r="BY14" s="38">
        <f t="shared" ca="1" si="24"/>
        <v>0</v>
      </c>
      <c r="BZ14" s="38">
        <f t="shared" ca="1" si="24"/>
        <v>0</v>
      </c>
      <c r="CA14" s="38">
        <f t="shared" ca="1" si="24"/>
        <v>0</v>
      </c>
      <c r="CB14" s="38">
        <f t="shared" ca="1" si="24"/>
        <v>0</v>
      </c>
      <c r="CC14" s="38">
        <f t="shared" ca="1" si="24"/>
        <v>0</v>
      </c>
      <c r="CD14" s="38">
        <f t="shared" ca="1" si="24"/>
        <v>0</v>
      </c>
      <c r="CE14" s="38">
        <f t="shared" ca="1" si="24"/>
        <v>0</v>
      </c>
      <c r="CF14" s="38">
        <f t="shared" ca="1" si="24"/>
        <v>0</v>
      </c>
      <c r="CG14" s="29">
        <f t="shared" ca="1" si="6"/>
        <v>0</v>
      </c>
      <c r="CH14" s="25" t="str">
        <f>'PLANTILLA V6'!$D16</f>
        <v>pza</v>
      </c>
    </row>
    <row r="15" spans="1:86" ht="16.5" hidden="1" x14ac:dyDescent="0.45">
      <c r="A15" s="40" t="str">
        <f>'PLANTILLA V6'!A17</f>
        <v>Te</v>
      </c>
      <c r="B15" s="40" t="s">
        <v>148</v>
      </c>
      <c r="C15" s="32">
        <f>'PLANTILLA V6'!C17</f>
        <v>1</v>
      </c>
      <c r="D15" s="29">
        <f t="shared" ca="1" si="0"/>
        <v>0</v>
      </c>
      <c r="E15" s="25" t="str">
        <f>'PLANTILLA V6'!$D17</f>
        <v>rollo</v>
      </c>
      <c r="F15" s="29">
        <f t="shared" ref="F15:AD15" ca="1" si="25">IF(OR(F$3="", ISNA(INDEX(INDIRECT(RIGHT(F$2,LEN(F$2)-4)&amp;"!$J:$J"),MATCH($B15,INDIRECT(RIGHT(F$2,LEN(F$2)-4)&amp;"!$B:$B"),0),1)),ISERR(INDEX(INDIRECT(RIGHT(F$2,LEN(F$2)-4)&amp;"!$J:$J"),MATCH($B15,INDIRECT(RIGHT(F$2,LEN(F$2)-4)&amp;"!$B:$B"),0),1))),0,INDEX(INDIRECT(RIGHT(F$2,LEN(F$2)-4)&amp;"!$J:$J"),MATCH($B15,INDIRECT(RIGHT(F$2,LEN(F$2)-4)&amp;"!$B:$B"),0),1))</f>
        <v>0</v>
      </c>
      <c r="G15" s="29">
        <f t="shared" ca="1" si="25"/>
        <v>0</v>
      </c>
      <c r="H15" s="29">
        <f t="shared" ca="1" si="25"/>
        <v>0</v>
      </c>
      <c r="I15" s="29">
        <f t="shared" ca="1" si="25"/>
        <v>0</v>
      </c>
      <c r="J15" s="29">
        <f t="shared" ca="1" si="25"/>
        <v>0</v>
      </c>
      <c r="K15" s="29">
        <f t="shared" ca="1" si="25"/>
        <v>0</v>
      </c>
      <c r="L15" s="29">
        <f t="shared" ca="1" si="25"/>
        <v>0</v>
      </c>
      <c r="M15" s="29">
        <f t="shared" ca="1" si="25"/>
        <v>0</v>
      </c>
      <c r="N15" s="29">
        <f t="shared" ca="1" si="25"/>
        <v>0</v>
      </c>
      <c r="O15" s="29">
        <f t="shared" ca="1" si="25"/>
        <v>0</v>
      </c>
      <c r="P15" s="29">
        <f t="shared" ca="1" si="25"/>
        <v>0</v>
      </c>
      <c r="Q15" s="29">
        <f t="shared" ca="1" si="25"/>
        <v>0</v>
      </c>
      <c r="R15" s="29">
        <f t="shared" ca="1" si="25"/>
        <v>0</v>
      </c>
      <c r="S15" s="29">
        <f t="shared" ca="1" si="25"/>
        <v>0</v>
      </c>
      <c r="T15" s="29">
        <f t="shared" ca="1" si="25"/>
        <v>0</v>
      </c>
      <c r="U15" s="29">
        <f t="shared" ca="1" si="25"/>
        <v>0</v>
      </c>
      <c r="V15" s="29">
        <f t="shared" ca="1" si="25"/>
        <v>0</v>
      </c>
      <c r="W15" s="29">
        <f t="shared" ca="1" si="25"/>
        <v>0</v>
      </c>
      <c r="X15" s="29">
        <f t="shared" ca="1" si="25"/>
        <v>0</v>
      </c>
      <c r="Y15" s="29">
        <f t="shared" ca="1" si="25"/>
        <v>0</v>
      </c>
      <c r="Z15" s="29">
        <f t="shared" ca="1" si="25"/>
        <v>0</v>
      </c>
      <c r="AA15" s="29">
        <f t="shared" ca="1" si="25"/>
        <v>0</v>
      </c>
      <c r="AB15" s="29">
        <f t="shared" ca="1" si="25"/>
        <v>0</v>
      </c>
      <c r="AC15" s="29">
        <f t="shared" ca="1" si="25"/>
        <v>0</v>
      </c>
      <c r="AD15" s="29">
        <f t="shared" ca="1" si="25"/>
        <v>0</v>
      </c>
      <c r="AE15" s="29">
        <f t="shared" ca="1" si="2"/>
        <v>0</v>
      </c>
      <c r="AF15" s="25" t="str">
        <f>'PLANTILLA V6'!$D17</f>
        <v>rollo</v>
      </c>
      <c r="AG15" s="37">
        <f t="shared" ref="AG15:BE15" ca="1" si="26">IF(OR(AG$3="",ISNA(INDEX(INDIRECT(RIGHT(AG$2,LEN(AG$2)-4)&amp;"!$J:$J"),MATCH($B15,INDIRECT(RIGHT(AG$2,LEN(AG$2)-4)&amp;"!$B:$B"),0),1)), ISERR(INDEX(INDIRECT(RIGHT(AG$2,LEN(AG$2)-4)&amp;"!$J:$J"),MATCH($B15,INDIRECT(RIGHT(AG$2,LEN(AG$2)-4)&amp;"!$B:$B"),0),1))),0,INDEX(INDIRECT(RIGHT(AG$2,LEN(AG$2)-4)&amp;"!$J:$J"),MATCH($B15,INDIRECT(RIGHT(AG$2,LEN(AG$2)-4)&amp;"!$B:$B"),0),1))</f>
        <v>0</v>
      </c>
      <c r="AH15" s="37">
        <f t="shared" ca="1" si="26"/>
        <v>0</v>
      </c>
      <c r="AI15" s="37">
        <f t="shared" ca="1" si="26"/>
        <v>0</v>
      </c>
      <c r="AJ15" s="37">
        <f t="shared" ca="1" si="26"/>
        <v>0</v>
      </c>
      <c r="AK15" s="37">
        <f t="shared" ca="1" si="26"/>
        <v>0</v>
      </c>
      <c r="AL15" s="37">
        <f t="shared" ca="1" si="26"/>
        <v>0</v>
      </c>
      <c r="AM15" s="37">
        <f t="shared" ca="1" si="26"/>
        <v>0</v>
      </c>
      <c r="AN15" s="37">
        <f t="shared" ca="1" si="26"/>
        <v>0</v>
      </c>
      <c r="AO15" s="37">
        <f t="shared" ca="1" si="26"/>
        <v>0</v>
      </c>
      <c r="AP15" s="37">
        <f t="shared" ca="1" si="26"/>
        <v>0</v>
      </c>
      <c r="AQ15" s="37">
        <f t="shared" ca="1" si="26"/>
        <v>0</v>
      </c>
      <c r="AR15" s="37">
        <f t="shared" ca="1" si="26"/>
        <v>0</v>
      </c>
      <c r="AS15" s="37">
        <f t="shared" ca="1" si="26"/>
        <v>0</v>
      </c>
      <c r="AT15" s="37">
        <f t="shared" ca="1" si="26"/>
        <v>0</v>
      </c>
      <c r="AU15" s="37">
        <f t="shared" ca="1" si="26"/>
        <v>0</v>
      </c>
      <c r="AV15" s="37">
        <f t="shared" ca="1" si="26"/>
        <v>0</v>
      </c>
      <c r="AW15" s="37">
        <f t="shared" ca="1" si="26"/>
        <v>0</v>
      </c>
      <c r="AX15" s="37">
        <f t="shared" ca="1" si="26"/>
        <v>0</v>
      </c>
      <c r="AY15" s="37">
        <f t="shared" ca="1" si="26"/>
        <v>0</v>
      </c>
      <c r="AZ15" s="37">
        <f t="shared" ca="1" si="26"/>
        <v>0</v>
      </c>
      <c r="BA15" s="37">
        <f t="shared" ca="1" si="26"/>
        <v>0</v>
      </c>
      <c r="BB15" s="37">
        <f t="shared" ca="1" si="26"/>
        <v>0</v>
      </c>
      <c r="BC15" s="37">
        <f t="shared" ca="1" si="26"/>
        <v>0</v>
      </c>
      <c r="BD15" s="37">
        <f t="shared" ca="1" si="26"/>
        <v>0</v>
      </c>
      <c r="BE15" s="37">
        <f t="shared" ca="1" si="26"/>
        <v>0</v>
      </c>
      <c r="BF15" s="29">
        <f t="shared" ca="1" si="4"/>
        <v>0</v>
      </c>
      <c r="BG15" s="135" t="str">
        <f>'PLANTILLA V6'!$D17</f>
        <v>rollo</v>
      </c>
      <c r="BH15" s="41">
        <f t="shared" ref="BH15:CF15" ca="1" si="27">IF(OR(BH$3="",ISNA(INDEX(INDIRECT(RIGHT(BH$2,LEN(BH$2)-4)&amp;"!$J:$J"),MATCH($B15,INDIRECT(RIGHT(BH$2,LEN(BH$2)-4)&amp;"!$B:$B"),0),1)), ISERR(INDEX(INDIRECT(RIGHT(BH$2,LEN(BH$2)-4)&amp;"!$J:$J"),MATCH($B15,INDIRECT(RIGHT(BH$2,LEN(BH$2)-4)&amp;"!$B:$B"),0),1))),0,INDEX(INDIRECT(RIGHT(BH$2,LEN(BH$2)-4)&amp;"!$J:$J"),MATCH($B15,INDIRECT(RIGHT(BH$2,LEN(BH$2)-4)&amp;"!$B:$B"),0),1))</f>
        <v>0</v>
      </c>
      <c r="BI15" s="41">
        <f t="shared" ca="1" si="27"/>
        <v>0</v>
      </c>
      <c r="BJ15" s="41">
        <f t="shared" ca="1" si="27"/>
        <v>0</v>
      </c>
      <c r="BK15" s="41">
        <f t="shared" ca="1" si="27"/>
        <v>0</v>
      </c>
      <c r="BL15" s="41">
        <f t="shared" ca="1" si="27"/>
        <v>0</v>
      </c>
      <c r="BM15" s="41">
        <f t="shared" ca="1" si="27"/>
        <v>0</v>
      </c>
      <c r="BN15" s="41">
        <f t="shared" ca="1" si="27"/>
        <v>0</v>
      </c>
      <c r="BO15" s="41">
        <f t="shared" ca="1" si="27"/>
        <v>0</v>
      </c>
      <c r="BP15" s="41">
        <f t="shared" ca="1" si="27"/>
        <v>0</v>
      </c>
      <c r="BQ15" s="41">
        <f t="shared" ca="1" si="27"/>
        <v>0</v>
      </c>
      <c r="BR15" s="41">
        <f t="shared" ca="1" si="27"/>
        <v>0</v>
      </c>
      <c r="BS15" s="41">
        <f t="shared" ca="1" si="27"/>
        <v>0</v>
      </c>
      <c r="BT15" s="41">
        <f t="shared" ca="1" si="27"/>
        <v>0</v>
      </c>
      <c r="BU15" s="41">
        <f t="shared" ca="1" si="27"/>
        <v>0</v>
      </c>
      <c r="BV15" s="41">
        <f t="shared" ca="1" si="27"/>
        <v>0</v>
      </c>
      <c r="BW15" s="41">
        <f t="shared" ca="1" si="27"/>
        <v>0</v>
      </c>
      <c r="BX15" s="41">
        <f t="shared" ca="1" si="27"/>
        <v>0</v>
      </c>
      <c r="BY15" s="41">
        <f t="shared" ca="1" si="27"/>
        <v>0</v>
      </c>
      <c r="BZ15" s="41">
        <f t="shared" ca="1" si="27"/>
        <v>0</v>
      </c>
      <c r="CA15" s="41">
        <f t="shared" ca="1" si="27"/>
        <v>0</v>
      </c>
      <c r="CB15" s="41">
        <f t="shared" ca="1" si="27"/>
        <v>0</v>
      </c>
      <c r="CC15" s="41">
        <f t="shared" ca="1" si="27"/>
        <v>0</v>
      </c>
      <c r="CD15" s="41">
        <f t="shared" ca="1" si="27"/>
        <v>0</v>
      </c>
      <c r="CE15" s="41">
        <f t="shared" ca="1" si="27"/>
        <v>0</v>
      </c>
      <c r="CF15" s="41">
        <f t="shared" ca="1" si="27"/>
        <v>0</v>
      </c>
      <c r="CG15" s="29">
        <f t="shared" ca="1" si="6"/>
        <v>0</v>
      </c>
      <c r="CH15" s="25" t="str">
        <f>'PLANTILLA V6'!$D17</f>
        <v>rollo</v>
      </c>
    </row>
    <row r="16" spans="1:86" ht="16.5" hidden="1" x14ac:dyDescent="0.45">
      <c r="A16" s="42">
        <f>'PLANTILLA V6'!A19</f>
        <v>0</v>
      </c>
      <c r="B16" s="42">
        <f>'PLANTILLA V6'!B19</f>
        <v>0</v>
      </c>
      <c r="C16" s="42"/>
      <c r="D16" s="22"/>
      <c r="E16" s="25"/>
      <c r="F16" s="29">
        <f t="shared" ref="F16:AD16" ca="1" si="28">IF(OR(F$3="", ISNA(INDEX(INDIRECT(RIGHT(F$2,LEN(F$2)-4)&amp;"!$J:$J"),MATCH($B16,INDIRECT(RIGHT(F$2,LEN(F$2)-4)&amp;"!$B:$B"),0),1)),ISERR(INDEX(INDIRECT(RIGHT(F$2,LEN(F$2)-4)&amp;"!$J:$J"),MATCH($B16,INDIRECT(RIGHT(F$2,LEN(F$2)-4)&amp;"!$B:$B"),0),1))),0,INDEX(INDIRECT(RIGHT(F$2,LEN(F$2)-4)&amp;"!$J:$J"),MATCH($B16,INDIRECT(RIGHT(F$2,LEN(F$2)-4)&amp;"!$B:$B"),0),1))</f>
        <v>0</v>
      </c>
      <c r="G16" s="29">
        <f t="shared" ca="1" si="28"/>
        <v>0</v>
      </c>
      <c r="H16" s="29">
        <f t="shared" ca="1" si="28"/>
        <v>0</v>
      </c>
      <c r="I16" s="29">
        <f t="shared" ca="1" si="28"/>
        <v>0</v>
      </c>
      <c r="J16" s="29">
        <f t="shared" ca="1" si="28"/>
        <v>0</v>
      </c>
      <c r="K16" s="29">
        <f t="shared" ca="1" si="28"/>
        <v>50</v>
      </c>
      <c r="L16" s="29">
        <f t="shared" ca="1" si="28"/>
        <v>0</v>
      </c>
      <c r="M16" s="29">
        <f t="shared" ca="1" si="28"/>
        <v>0</v>
      </c>
      <c r="N16" s="29">
        <f t="shared" ca="1" si="28"/>
        <v>0</v>
      </c>
      <c r="O16" s="29">
        <f t="shared" ca="1" si="28"/>
        <v>50</v>
      </c>
      <c r="P16" s="29">
        <f t="shared" ca="1" si="28"/>
        <v>0</v>
      </c>
      <c r="Q16" s="29">
        <f t="shared" ca="1" si="28"/>
        <v>0</v>
      </c>
      <c r="R16" s="29">
        <f t="shared" ca="1" si="28"/>
        <v>0</v>
      </c>
      <c r="S16" s="29">
        <f t="shared" ca="1" si="28"/>
        <v>0</v>
      </c>
      <c r="T16" s="29">
        <f t="shared" ca="1" si="28"/>
        <v>0</v>
      </c>
      <c r="U16" s="29">
        <f t="shared" ca="1" si="28"/>
        <v>50</v>
      </c>
      <c r="V16" s="29">
        <f t="shared" ca="1" si="28"/>
        <v>0</v>
      </c>
      <c r="W16" s="29">
        <f t="shared" ca="1" si="28"/>
        <v>0</v>
      </c>
      <c r="X16" s="29">
        <f t="shared" ca="1" si="28"/>
        <v>0</v>
      </c>
      <c r="Y16" s="29">
        <f t="shared" ca="1" si="28"/>
        <v>0</v>
      </c>
      <c r="Z16" s="29">
        <f t="shared" ca="1" si="28"/>
        <v>0</v>
      </c>
      <c r="AA16" s="29">
        <f t="shared" ca="1" si="28"/>
        <v>0</v>
      </c>
      <c r="AB16" s="29">
        <f t="shared" ca="1" si="28"/>
        <v>0</v>
      </c>
      <c r="AC16" s="29">
        <f t="shared" ca="1" si="28"/>
        <v>0</v>
      </c>
      <c r="AD16" s="29">
        <f t="shared" ca="1" si="28"/>
        <v>0</v>
      </c>
      <c r="AE16" s="2"/>
      <c r="AF16" s="25"/>
      <c r="AG16" s="37">
        <f t="shared" ref="AG16:BE16" ca="1" si="29">IF(OR(AG$3="",ISNA(INDEX(INDIRECT(RIGHT(AG$2,LEN(AG$2)-4)&amp;"!$J:$J"),MATCH($B16,INDIRECT(RIGHT(AG$2,LEN(AG$2)-4)&amp;"!$B:$B"),0),1)), ISERR(INDEX(INDIRECT(RIGHT(AG$2,LEN(AG$2)-4)&amp;"!$J:$J"),MATCH($B16,INDIRECT(RIGHT(AG$2,LEN(AG$2)-4)&amp;"!$B:$B"),0),1))),0,INDEX(INDIRECT(RIGHT(AG$2,LEN(AG$2)-4)&amp;"!$J:$J"),MATCH($B16,INDIRECT(RIGHT(AG$2,LEN(AG$2)-4)&amp;"!$B:$B"),0),1))</f>
        <v>0</v>
      </c>
      <c r="AH16" s="37">
        <f t="shared" ca="1" si="29"/>
        <v>0</v>
      </c>
      <c r="AI16" s="37">
        <f t="shared" ca="1" si="29"/>
        <v>0</v>
      </c>
      <c r="AJ16" s="37">
        <f t="shared" ca="1" si="29"/>
        <v>0</v>
      </c>
      <c r="AK16" s="37">
        <f t="shared" ca="1" si="29"/>
        <v>0</v>
      </c>
      <c r="AL16" s="37">
        <f t="shared" ca="1" si="29"/>
        <v>0</v>
      </c>
      <c r="AM16" s="37">
        <f t="shared" ca="1" si="29"/>
        <v>0</v>
      </c>
      <c r="AN16" s="37">
        <f t="shared" ca="1" si="29"/>
        <v>0</v>
      </c>
      <c r="AO16" s="37">
        <f t="shared" ca="1" si="29"/>
        <v>0</v>
      </c>
      <c r="AP16" s="37">
        <f t="shared" ca="1" si="29"/>
        <v>0</v>
      </c>
      <c r="AQ16" s="37">
        <f t="shared" ca="1" si="29"/>
        <v>50</v>
      </c>
      <c r="AR16" s="37">
        <f t="shared" ca="1" si="29"/>
        <v>0</v>
      </c>
      <c r="AS16" s="37">
        <f t="shared" ca="1" si="29"/>
        <v>0</v>
      </c>
      <c r="AT16" s="37">
        <f t="shared" ca="1" si="29"/>
        <v>0</v>
      </c>
      <c r="AU16" s="37">
        <f t="shared" ca="1" si="29"/>
        <v>50</v>
      </c>
      <c r="AV16" s="37">
        <f t="shared" ca="1" si="29"/>
        <v>0</v>
      </c>
      <c r="AW16" s="37">
        <f t="shared" ca="1" si="29"/>
        <v>20</v>
      </c>
      <c r="AX16" s="37">
        <f t="shared" ca="1" si="29"/>
        <v>0</v>
      </c>
      <c r="AY16" s="37">
        <f t="shared" ca="1" si="29"/>
        <v>0</v>
      </c>
      <c r="AZ16" s="37">
        <f t="shared" ca="1" si="29"/>
        <v>0</v>
      </c>
      <c r="BA16" s="37">
        <f t="shared" ca="1" si="29"/>
        <v>0</v>
      </c>
      <c r="BB16" s="37">
        <f t="shared" ca="1" si="29"/>
        <v>0</v>
      </c>
      <c r="BC16" s="37">
        <f t="shared" ca="1" si="29"/>
        <v>0</v>
      </c>
      <c r="BD16" s="37">
        <f t="shared" ca="1" si="29"/>
        <v>0</v>
      </c>
      <c r="BE16" s="37">
        <f t="shared" ca="1" si="29"/>
        <v>0</v>
      </c>
      <c r="BF16" s="136"/>
      <c r="BG16" s="136"/>
      <c r="BH16" s="41">
        <f t="shared" ref="BH16:CF16" ca="1" si="30">IF(OR(BH$3="",ISNA(INDEX(INDIRECT(RIGHT(BH$2,LEN(BH$2)-4)&amp;"!$J:$J"),MATCH($B16,INDIRECT(RIGHT(BH$2,LEN(BH$2)-4)&amp;"!$B:$B"),0),1)), ISERR(INDEX(INDIRECT(RIGHT(BH$2,LEN(BH$2)-4)&amp;"!$J:$J"),MATCH($B16,INDIRECT(RIGHT(BH$2,LEN(BH$2)-4)&amp;"!$B:$B"),0),1))),0,INDEX(INDIRECT(RIGHT(BH$2,LEN(BH$2)-4)&amp;"!$J:$J"),MATCH($B16,INDIRECT(RIGHT(BH$2,LEN(BH$2)-4)&amp;"!$B:$B"),0),1))</f>
        <v>0</v>
      </c>
      <c r="BI16" s="41">
        <f t="shared" ca="1" si="30"/>
        <v>0</v>
      </c>
      <c r="BJ16" s="41">
        <f t="shared" ca="1" si="30"/>
        <v>0</v>
      </c>
      <c r="BK16" s="41">
        <f t="shared" ca="1" si="30"/>
        <v>0</v>
      </c>
      <c r="BL16" s="41">
        <f t="shared" ca="1" si="30"/>
        <v>0</v>
      </c>
      <c r="BM16" s="41">
        <f t="shared" ca="1" si="30"/>
        <v>0</v>
      </c>
      <c r="BN16" s="41">
        <f t="shared" ca="1" si="30"/>
        <v>0</v>
      </c>
      <c r="BO16" s="41">
        <f t="shared" ca="1" si="30"/>
        <v>0</v>
      </c>
      <c r="BP16" s="41">
        <f t="shared" ca="1" si="30"/>
        <v>50</v>
      </c>
      <c r="BQ16" s="41">
        <f t="shared" ca="1" si="30"/>
        <v>0</v>
      </c>
      <c r="BR16" s="41">
        <f t="shared" ca="1" si="30"/>
        <v>0</v>
      </c>
      <c r="BS16" s="41">
        <f t="shared" ca="1" si="30"/>
        <v>50</v>
      </c>
      <c r="BT16" s="41">
        <f t="shared" ca="1" si="30"/>
        <v>0</v>
      </c>
      <c r="BU16" s="41">
        <f t="shared" ca="1" si="30"/>
        <v>0</v>
      </c>
      <c r="BV16" s="41">
        <f t="shared" ca="1" si="30"/>
        <v>0</v>
      </c>
      <c r="BW16" s="41">
        <f t="shared" ca="1" si="30"/>
        <v>0</v>
      </c>
      <c r="BX16" s="41">
        <f t="shared" ca="1" si="30"/>
        <v>0</v>
      </c>
      <c r="BY16" s="41">
        <f t="shared" ca="1" si="30"/>
        <v>0</v>
      </c>
      <c r="BZ16" s="41">
        <f t="shared" ca="1" si="30"/>
        <v>0</v>
      </c>
      <c r="CA16" s="41">
        <f t="shared" ca="1" si="30"/>
        <v>0</v>
      </c>
      <c r="CB16" s="41">
        <f t="shared" ca="1" si="30"/>
        <v>0</v>
      </c>
      <c r="CC16" s="41">
        <f t="shared" ca="1" si="30"/>
        <v>0</v>
      </c>
      <c r="CD16" s="41">
        <f t="shared" ca="1" si="30"/>
        <v>0</v>
      </c>
      <c r="CE16" s="41">
        <f t="shared" ca="1" si="30"/>
        <v>0</v>
      </c>
      <c r="CF16" s="41">
        <f t="shared" ca="1" si="30"/>
        <v>0</v>
      </c>
      <c r="CG16" s="76"/>
      <c r="CH16" s="25"/>
    </row>
    <row r="17" spans="1:86" ht="16.5" hidden="1" x14ac:dyDescent="0.45">
      <c r="A17" s="31" t="str">
        <f>'PLANTILLA V6'!A33</f>
        <v>Maquinaria</v>
      </c>
      <c r="B17" s="43">
        <f>'PLANTILLA V6'!B33</f>
        <v>0</v>
      </c>
      <c r="C17" s="32"/>
      <c r="D17" s="22"/>
      <c r="E17" s="25">
        <f>'PLANTILLA V6'!$D33</f>
        <v>0</v>
      </c>
      <c r="F17" s="29">
        <f t="shared" ref="F17:AD17" ca="1" si="31">IF(OR(F$3="", ISNA(INDEX(INDIRECT(RIGHT(F$2,LEN(F$2)-4)&amp;"!$J:$J"),MATCH($B17,INDIRECT(RIGHT(F$2,LEN(F$2)-4)&amp;"!$B:$B"),0),1)),ISERR(INDEX(INDIRECT(RIGHT(F$2,LEN(F$2)-4)&amp;"!$J:$J"),MATCH($B17,INDIRECT(RIGHT(F$2,LEN(F$2)-4)&amp;"!$B:$B"),0),1))),0,INDEX(INDIRECT(RIGHT(F$2,LEN(F$2)-4)&amp;"!$J:$J"),MATCH($B17,INDIRECT(RIGHT(F$2,LEN(F$2)-4)&amp;"!$B:$B"),0),1))</f>
        <v>0</v>
      </c>
      <c r="G17" s="29">
        <f t="shared" ca="1" si="31"/>
        <v>0</v>
      </c>
      <c r="H17" s="29">
        <f t="shared" ca="1" si="31"/>
        <v>0</v>
      </c>
      <c r="I17" s="29">
        <f t="shared" ca="1" si="31"/>
        <v>0</v>
      </c>
      <c r="J17" s="29">
        <f t="shared" ca="1" si="31"/>
        <v>0</v>
      </c>
      <c r="K17" s="29">
        <f t="shared" ca="1" si="31"/>
        <v>50</v>
      </c>
      <c r="L17" s="29">
        <f t="shared" ca="1" si="31"/>
        <v>0</v>
      </c>
      <c r="M17" s="29">
        <f t="shared" ca="1" si="31"/>
        <v>0</v>
      </c>
      <c r="N17" s="29">
        <f t="shared" ca="1" si="31"/>
        <v>0</v>
      </c>
      <c r="O17" s="29">
        <f t="shared" ca="1" si="31"/>
        <v>50</v>
      </c>
      <c r="P17" s="29">
        <f t="shared" ca="1" si="31"/>
        <v>0</v>
      </c>
      <c r="Q17" s="29">
        <f t="shared" ca="1" si="31"/>
        <v>0</v>
      </c>
      <c r="R17" s="29">
        <f t="shared" ca="1" si="31"/>
        <v>0</v>
      </c>
      <c r="S17" s="29">
        <f t="shared" ca="1" si="31"/>
        <v>0</v>
      </c>
      <c r="T17" s="29">
        <f t="shared" ca="1" si="31"/>
        <v>0</v>
      </c>
      <c r="U17" s="29">
        <f t="shared" ca="1" si="31"/>
        <v>50</v>
      </c>
      <c r="V17" s="29">
        <f t="shared" ca="1" si="31"/>
        <v>0</v>
      </c>
      <c r="W17" s="29">
        <f t="shared" ca="1" si="31"/>
        <v>0</v>
      </c>
      <c r="X17" s="29">
        <f t="shared" ca="1" si="31"/>
        <v>0</v>
      </c>
      <c r="Y17" s="29">
        <f t="shared" ca="1" si="31"/>
        <v>0</v>
      </c>
      <c r="Z17" s="29">
        <f t="shared" ca="1" si="31"/>
        <v>0</v>
      </c>
      <c r="AA17" s="29">
        <f t="shared" ca="1" si="31"/>
        <v>0</v>
      </c>
      <c r="AB17" s="29">
        <f t="shared" ca="1" si="31"/>
        <v>0</v>
      </c>
      <c r="AC17" s="29">
        <f t="shared" ca="1" si="31"/>
        <v>0</v>
      </c>
      <c r="AD17" s="29">
        <f t="shared" ca="1" si="31"/>
        <v>0</v>
      </c>
      <c r="AE17" s="2"/>
      <c r="AF17" s="25">
        <f>'PLANTILLA V6'!$D33</f>
        <v>0</v>
      </c>
      <c r="AG17" s="37">
        <f t="shared" ref="AG17:BE17" ca="1" si="32">IF(OR(AG$3="",ISNA(INDEX(INDIRECT(RIGHT(AG$2,LEN(AG$2)-4)&amp;"!$J:$J"),MATCH($B17,INDIRECT(RIGHT(AG$2,LEN(AG$2)-4)&amp;"!$B:$B"),0),1)), ISERR(INDEX(INDIRECT(RIGHT(AG$2,LEN(AG$2)-4)&amp;"!$J:$J"),MATCH($B17,INDIRECT(RIGHT(AG$2,LEN(AG$2)-4)&amp;"!$B:$B"),0),1))),0,INDEX(INDIRECT(RIGHT(AG$2,LEN(AG$2)-4)&amp;"!$J:$J"),MATCH($B17,INDIRECT(RIGHT(AG$2,LEN(AG$2)-4)&amp;"!$B:$B"),0),1))</f>
        <v>0</v>
      </c>
      <c r="AH17" s="37">
        <f t="shared" ca="1" si="32"/>
        <v>0</v>
      </c>
      <c r="AI17" s="37">
        <f t="shared" ca="1" si="32"/>
        <v>0</v>
      </c>
      <c r="AJ17" s="37">
        <f t="shared" ca="1" si="32"/>
        <v>0</v>
      </c>
      <c r="AK17" s="37">
        <f t="shared" ca="1" si="32"/>
        <v>0</v>
      </c>
      <c r="AL17" s="37">
        <f t="shared" ca="1" si="32"/>
        <v>0</v>
      </c>
      <c r="AM17" s="37">
        <f t="shared" ca="1" si="32"/>
        <v>0</v>
      </c>
      <c r="AN17" s="37">
        <f t="shared" ca="1" si="32"/>
        <v>0</v>
      </c>
      <c r="AO17" s="37">
        <f t="shared" ca="1" si="32"/>
        <v>0</v>
      </c>
      <c r="AP17" s="37">
        <f t="shared" ca="1" si="32"/>
        <v>0</v>
      </c>
      <c r="AQ17" s="37">
        <f t="shared" ca="1" si="32"/>
        <v>50</v>
      </c>
      <c r="AR17" s="37">
        <f t="shared" ca="1" si="32"/>
        <v>0</v>
      </c>
      <c r="AS17" s="37">
        <f t="shared" ca="1" si="32"/>
        <v>0</v>
      </c>
      <c r="AT17" s="37">
        <f t="shared" ca="1" si="32"/>
        <v>0</v>
      </c>
      <c r="AU17" s="37">
        <f t="shared" ca="1" si="32"/>
        <v>50</v>
      </c>
      <c r="AV17" s="37">
        <f t="shared" ca="1" si="32"/>
        <v>0</v>
      </c>
      <c r="AW17" s="37">
        <f t="shared" ca="1" si="32"/>
        <v>20</v>
      </c>
      <c r="AX17" s="37">
        <f t="shared" ca="1" si="32"/>
        <v>0</v>
      </c>
      <c r="AY17" s="37">
        <f t="shared" ca="1" si="32"/>
        <v>0</v>
      </c>
      <c r="AZ17" s="37">
        <f t="shared" ca="1" si="32"/>
        <v>0</v>
      </c>
      <c r="BA17" s="37">
        <f t="shared" ca="1" si="32"/>
        <v>0</v>
      </c>
      <c r="BB17" s="37">
        <f t="shared" ca="1" si="32"/>
        <v>0</v>
      </c>
      <c r="BC17" s="37">
        <f t="shared" ca="1" si="32"/>
        <v>0</v>
      </c>
      <c r="BD17" s="37">
        <f t="shared" ca="1" si="32"/>
        <v>0</v>
      </c>
      <c r="BE17" s="37">
        <f t="shared" ca="1" si="32"/>
        <v>0</v>
      </c>
      <c r="BF17" s="136"/>
      <c r="BG17" s="136">
        <f>'PLANTILLA V6'!$D33</f>
        <v>0</v>
      </c>
      <c r="BH17" s="38">
        <f t="shared" ref="BH17:CF17" ca="1" si="33">IF(OR(BH$3="",ISNA(INDEX(INDIRECT(RIGHT(BH$2,LEN(BH$2)-4)&amp;"!$J:$J"),MATCH($B17,INDIRECT(RIGHT(BH$2,LEN(BH$2)-4)&amp;"!$B:$B"),0),1)), ISERR(INDEX(INDIRECT(RIGHT(BH$2,LEN(BH$2)-4)&amp;"!$J:$J"),MATCH($B17,INDIRECT(RIGHT(BH$2,LEN(BH$2)-4)&amp;"!$B:$B"),0),1))),0,INDEX(INDIRECT(RIGHT(BH$2,LEN(BH$2)-4)&amp;"!$J:$J"),MATCH($B17,INDIRECT(RIGHT(BH$2,LEN(BH$2)-4)&amp;"!$B:$B"),0),1))</f>
        <v>0</v>
      </c>
      <c r="BI17" s="38">
        <f t="shared" ca="1" si="33"/>
        <v>0</v>
      </c>
      <c r="BJ17" s="38">
        <f t="shared" ca="1" si="33"/>
        <v>0</v>
      </c>
      <c r="BK17" s="38">
        <f t="shared" ca="1" si="33"/>
        <v>0</v>
      </c>
      <c r="BL17" s="38">
        <f t="shared" ca="1" si="33"/>
        <v>0</v>
      </c>
      <c r="BM17" s="38">
        <f t="shared" ca="1" si="33"/>
        <v>0</v>
      </c>
      <c r="BN17" s="38">
        <f t="shared" ca="1" si="33"/>
        <v>0</v>
      </c>
      <c r="BO17" s="38">
        <f t="shared" ca="1" si="33"/>
        <v>0</v>
      </c>
      <c r="BP17" s="38">
        <f t="shared" ca="1" si="33"/>
        <v>50</v>
      </c>
      <c r="BQ17" s="38">
        <f t="shared" ca="1" si="33"/>
        <v>0</v>
      </c>
      <c r="BR17" s="38">
        <f t="shared" ca="1" si="33"/>
        <v>0</v>
      </c>
      <c r="BS17" s="38">
        <f t="shared" ca="1" si="33"/>
        <v>50</v>
      </c>
      <c r="BT17" s="38">
        <f t="shared" ca="1" si="33"/>
        <v>0</v>
      </c>
      <c r="BU17" s="38">
        <f t="shared" ca="1" si="33"/>
        <v>0</v>
      </c>
      <c r="BV17" s="38">
        <f t="shared" ca="1" si="33"/>
        <v>0</v>
      </c>
      <c r="BW17" s="38">
        <f t="shared" ca="1" si="33"/>
        <v>0</v>
      </c>
      <c r="BX17" s="38">
        <f t="shared" ca="1" si="33"/>
        <v>0</v>
      </c>
      <c r="BY17" s="38">
        <f t="shared" ca="1" si="33"/>
        <v>0</v>
      </c>
      <c r="BZ17" s="38">
        <f t="shared" ca="1" si="33"/>
        <v>0</v>
      </c>
      <c r="CA17" s="38">
        <f t="shared" ca="1" si="33"/>
        <v>0</v>
      </c>
      <c r="CB17" s="38">
        <f t="shared" ca="1" si="33"/>
        <v>0</v>
      </c>
      <c r="CC17" s="38">
        <f t="shared" ca="1" si="33"/>
        <v>0</v>
      </c>
      <c r="CD17" s="38">
        <f t="shared" ca="1" si="33"/>
        <v>0</v>
      </c>
      <c r="CE17" s="38">
        <f t="shared" ca="1" si="33"/>
        <v>0</v>
      </c>
      <c r="CF17" s="38">
        <f t="shared" ca="1" si="33"/>
        <v>0</v>
      </c>
      <c r="CG17" s="139" t="s">
        <v>149</v>
      </c>
      <c r="CH17" s="25">
        <f>'PLANTILLA V6'!$D33</f>
        <v>0</v>
      </c>
    </row>
    <row r="18" spans="1:86" ht="16.5" hidden="1" x14ac:dyDescent="0.45">
      <c r="A18" s="36" t="str">
        <f>'PLANTILLA V6'!A34</f>
        <v>Ma</v>
      </c>
      <c r="B18" s="36" t="str">
        <f>'PLANTILLA V6'!B34</f>
        <v>Sierra Moto-Saw</v>
      </c>
      <c r="C18" s="28">
        <f>'PLANTILLA V6'!C34</f>
        <v>1</v>
      </c>
      <c r="D18" s="29">
        <f t="shared" ref="D18:D22" ca="1" si="34">MAX(F18:AD18)</f>
        <v>1</v>
      </c>
      <c r="E18" s="25" t="str">
        <f>'PLANTILLA V6'!$D34</f>
        <v>pza</v>
      </c>
      <c r="F18" s="29">
        <f t="shared" ref="F18:AD18" ca="1" si="35">IF(OR(F$3="", ISNA(INDEX(INDIRECT(RIGHT(F$2,LEN(F$2)-4)&amp;"!$J:$J"),MATCH($B18,INDIRECT(RIGHT(F$2,LEN(F$2)-4)&amp;"!$B:$B"),0),1)),ISERR(INDEX(INDIRECT(RIGHT(F$2,LEN(F$2)-4)&amp;"!$J:$J"),MATCH($B18,INDIRECT(RIGHT(F$2,LEN(F$2)-4)&amp;"!$B:$B"),0),1))),0,INDEX(INDIRECT(RIGHT(F$2,LEN(F$2)-4)&amp;"!$J:$J"),MATCH($B18,INDIRECT(RIGHT(F$2,LEN(F$2)-4)&amp;"!$B:$B"),0),1))</f>
        <v>0</v>
      </c>
      <c r="G18" s="29">
        <f t="shared" ca="1" si="35"/>
        <v>0</v>
      </c>
      <c r="H18" s="29">
        <f t="shared" ca="1" si="35"/>
        <v>0</v>
      </c>
      <c r="I18" s="29">
        <f t="shared" ca="1" si="35"/>
        <v>0</v>
      </c>
      <c r="J18" s="29">
        <f t="shared" ca="1" si="35"/>
        <v>0</v>
      </c>
      <c r="K18" s="29">
        <f t="shared" ca="1" si="35"/>
        <v>0</v>
      </c>
      <c r="L18" s="29">
        <f t="shared" ca="1" si="35"/>
        <v>0</v>
      </c>
      <c r="M18" s="29">
        <f t="shared" ca="1" si="35"/>
        <v>0</v>
      </c>
      <c r="N18" s="29">
        <f t="shared" ca="1" si="35"/>
        <v>0</v>
      </c>
      <c r="O18" s="29">
        <f t="shared" ca="1" si="35"/>
        <v>0</v>
      </c>
      <c r="P18" s="29">
        <f t="shared" ca="1" si="35"/>
        <v>0</v>
      </c>
      <c r="Q18" s="29">
        <f t="shared" ca="1" si="35"/>
        <v>0</v>
      </c>
      <c r="R18" s="29">
        <f t="shared" ca="1" si="35"/>
        <v>0</v>
      </c>
      <c r="S18" s="29">
        <f t="shared" ca="1" si="35"/>
        <v>1</v>
      </c>
      <c r="T18" s="29">
        <f t="shared" ca="1" si="35"/>
        <v>0</v>
      </c>
      <c r="U18" s="29">
        <f t="shared" ca="1" si="35"/>
        <v>0</v>
      </c>
      <c r="V18" s="29">
        <f t="shared" ca="1" si="35"/>
        <v>0</v>
      </c>
      <c r="W18" s="29">
        <f t="shared" ca="1" si="35"/>
        <v>0</v>
      </c>
      <c r="X18" s="29">
        <f t="shared" ca="1" si="35"/>
        <v>0</v>
      </c>
      <c r="Y18" s="29">
        <f t="shared" ca="1" si="35"/>
        <v>0</v>
      </c>
      <c r="Z18" s="29">
        <f t="shared" ca="1" si="35"/>
        <v>0</v>
      </c>
      <c r="AA18" s="29">
        <f t="shared" ca="1" si="35"/>
        <v>0</v>
      </c>
      <c r="AB18" s="29">
        <f t="shared" ca="1" si="35"/>
        <v>0</v>
      </c>
      <c r="AC18" s="29">
        <f t="shared" ca="1" si="35"/>
        <v>0</v>
      </c>
      <c r="AD18" s="29">
        <f t="shared" ca="1" si="35"/>
        <v>0</v>
      </c>
      <c r="AE18" s="29">
        <f t="shared" ref="AE18:AE22" ca="1" si="36">MAX(AG18:BE18)</f>
        <v>1</v>
      </c>
      <c r="AF18" s="25" t="str">
        <f>'PLANTILLA V6'!$D34</f>
        <v>pza</v>
      </c>
      <c r="AG18" s="37">
        <f t="shared" ref="AG18:BE18" ca="1" si="37">IF(OR(AG$3="",ISNA(INDEX(INDIRECT(RIGHT(AG$2,LEN(AG$2)-4)&amp;"!$J:$J"),MATCH($B18,INDIRECT(RIGHT(AG$2,LEN(AG$2)-4)&amp;"!$B:$B"),0),1)), ISERR(INDEX(INDIRECT(RIGHT(AG$2,LEN(AG$2)-4)&amp;"!$J:$J"),MATCH($B18,INDIRECT(RIGHT(AG$2,LEN(AG$2)-4)&amp;"!$B:$B"),0),1))),0,INDEX(INDIRECT(RIGHT(AG$2,LEN(AG$2)-4)&amp;"!$J:$J"),MATCH($B18,INDIRECT(RIGHT(AG$2,LEN(AG$2)-4)&amp;"!$B:$B"),0),1))</f>
        <v>0</v>
      </c>
      <c r="AH18" s="37">
        <f t="shared" ca="1" si="37"/>
        <v>0</v>
      </c>
      <c r="AI18" s="37">
        <f t="shared" ca="1" si="37"/>
        <v>0</v>
      </c>
      <c r="AJ18" s="37">
        <f t="shared" ca="1" si="37"/>
        <v>0</v>
      </c>
      <c r="AK18" s="37">
        <f t="shared" ca="1" si="37"/>
        <v>0</v>
      </c>
      <c r="AL18" s="37">
        <f t="shared" ca="1" si="37"/>
        <v>0</v>
      </c>
      <c r="AM18" s="37">
        <f t="shared" ca="1" si="37"/>
        <v>0</v>
      </c>
      <c r="AN18" s="37">
        <f t="shared" ca="1" si="37"/>
        <v>0</v>
      </c>
      <c r="AO18" s="37">
        <f t="shared" ca="1" si="37"/>
        <v>0</v>
      </c>
      <c r="AP18" s="37">
        <f t="shared" ca="1" si="37"/>
        <v>0</v>
      </c>
      <c r="AQ18" s="37">
        <f t="shared" ca="1" si="37"/>
        <v>0</v>
      </c>
      <c r="AR18" s="37">
        <f t="shared" ca="1" si="37"/>
        <v>0</v>
      </c>
      <c r="AS18" s="37">
        <f t="shared" ca="1" si="37"/>
        <v>0</v>
      </c>
      <c r="AT18" s="37">
        <f t="shared" ca="1" si="37"/>
        <v>0</v>
      </c>
      <c r="AU18" s="37">
        <f t="shared" ca="1" si="37"/>
        <v>1</v>
      </c>
      <c r="AV18" s="37">
        <f t="shared" ca="1" si="37"/>
        <v>0</v>
      </c>
      <c r="AW18" s="37">
        <f t="shared" ca="1" si="37"/>
        <v>0</v>
      </c>
      <c r="AX18" s="37">
        <f t="shared" ca="1" si="37"/>
        <v>0</v>
      </c>
      <c r="AY18" s="37">
        <f t="shared" ca="1" si="37"/>
        <v>0</v>
      </c>
      <c r="AZ18" s="37">
        <f t="shared" ca="1" si="37"/>
        <v>0</v>
      </c>
      <c r="BA18" s="37">
        <f t="shared" ca="1" si="37"/>
        <v>0</v>
      </c>
      <c r="BB18" s="37">
        <f t="shared" ca="1" si="37"/>
        <v>0</v>
      </c>
      <c r="BC18" s="37">
        <f t="shared" ca="1" si="37"/>
        <v>0</v>
      </c>
      <c r="BD18" s="37">
        <f t="shared" ca="1" si="37"/>
        <v>0</v>
      </c>
      <c r="BE18" s="37">
        <f t="shared" ca="1" si="37"/>
        <v>0</v>
      </c>
      <c r="BF18" s="29">
        <f t="shared" ref="BF18:BF22" ca="1" si="38">MAX(BH18:CF18)</f>
        <v>0</v>
      </c>
      <c r="BG18" s="135" t="str">
        <f>'PLANTILLA V6'!$D34</f>
        <v>pza</v>
      </c>
      <c r="BH18" s="41">
        <f t="shared" ref="BH18:CF18" ca="1" si="39">IF(OR(BH$3="",ISNA(INDEX(INDIRECT(RIGHT(BH$2,LEN(BH$2)-4)&amp;"!$J:$J"),MATCH($B18,INDIRECT(RIGHT(BH$2,LEN(BH$2)-4)&amp;"!$B:$B"),0),1)), ISERR(INDEX(INDIRECT(RIGHT(BH$2,LEN(BH$2)-4)&amp;"!$J:$J"),MATCH($B18,INDIRECT(RIGHT(BH$2,LEN(BH$2)-4)&amp;"!$B:$B"),0),1))),0,INDEX(INDIRECT(RIGHT(BH$2,LEN(BH$2)-4)&amp;"!$J:$J"),MATCH($B18,INDIRECT(RIGHT(BH$2,LEN(BH$2)-4)&amp;"!$B:$B"),0),1))</f>
        <v>0</v>
      </c>
      <c r="BI18" s="41">
        <f t="shared" ca="1" si="39"/>
        <v>0</v>
      </c>
      <c r="BJ18" s="41">
        <f t="shared" ca="1" si="39"/>
        <v>0</v>
      </c>
      <c r="BK18" s="41">
        <f t="shared" ca="1" si="39"/>
        <v>0</v>
      </c>
      <c r="BL18" s="41">
        <f t="shared" ca="1" si="39"/>
        <v>0</v>
      </c>
      <c r="BM18" s="41">
        <f t="shared" ca="1" si="39"/>
        <v>0</v>
      </c>
      <c r="BN18" s="41">
        <f t="shared" ca="1" si="39"/>
        <v>0</v>
      </c>
      <c r="BO18" s="41">
        <f t="shared" ca="1" si="39"/>
        <v>0</v>
      </c>
      <c r="BP18" s="41">
        <f t="shared" ca="1" si="39"/>
        <v>0</v>
      </c>
      <c r="BQ18" s="41">
        <f t="shared" ca="1" si="39"/>
        <v>0</v>
      </c>
      <c r="BR18" s="41">
        <f t="shared" ca="1" si="39"/>
        <v>0</v>
      </c>
      <c r="BS18" s="41">
        <f t="shared" ca="1" si="39"/>
        <v>0</v>
      </c>
      <c r="BT18" s="41">
        <f t="shared" ca="1" si="39"/>
        <v>0</v>
      </c>
      <c r="BU18" s="41">
        <f t="shared" ca="1" si="39"/>
        <v>0</v>
      </c>
      <c r="BV18" s="41">
        <f t="shared" ca="1" si="39"/>
        <v>0</v>
      </c>
      <c r="BW18" s="41">
        <f t="shared" ca="1" si="39"/>
        <v>0</v>
      </c>
      <c r="BX18" s="41">
        <f t="shared" ca="1" si="39"/>
        <v>0</v>
      </c>
      <c r="BY18" s="41">
        <f t="shared" ca="1" si="39"/>
        <v>0</v>
      </c>
      <c r="BZ18" s="41">
        <f t="shared" ca="1" si="39"/>
        <v>0</v>
      </c>
      <c r="CA18" s="41">
        <f t="shared" ca="1" si="39"/>
        <v>0</v>
      </c>
      <c r="CB18" s="41">
        <f t="shared" ca="1" si="39"/>
        <v>0</v>
      </c>
      <c r="CC18" s="41">
        <f t="shared" ca="1" si="39"/>
        <v>0</v>
      </c>
      <c r="CD18" s="41">
        <f t="shared" ca="1" si="39"/>
        <v>0</v>
      </c>
      <c r="CE18" s="41">
        <f t="shared" ca="1" si="39"/>
        <v>0</v>
      </c>
      <c r="CF18" s="41">
        <f t="shared" ca="1" si="39"/>
        <v>0</v>
      </c>
      <c r="CG18" s="29">
        <f ca="1">MAX(D18,AE18,BF18)</f>
        <v>1</v>
      </c>
      <c r="CH18" s="25" t="str">
        <f>'PLANTILLA V6'!$D34</f>
        <v>pza</v>
      </c>
    </row>
    <row r="19" spans="1:86" ht="16.5" hidden="1" x14ac:dyDescent="0.45">
      <c r="A19" s="40" t="str">
        <f>'PLANTILLA V6'!A35</f>
        <v>Ma</v>
      </c>
      <c r="B19" s="40" t="str">
        <f>'PLANTILLA V6'!B35</f>
        <v>Taladro inalámbrico</v>
      </c>
      <c r="C19" s="32">
        <f>'PLANTILLA V6'!C35</f>
        <v>1</v>
      </c>
      <c r="D19" s="29">
        <f t="shared" ca="1" si="34"/>
        <v>1</v>
      </c>
      <c r="E19" s="25" t="str">
        <f>'PLANTILLA V6'!$D35</f>
        <v>pza</v>
      </c>
      <c r="F19" s="29">
        <f t="shared" ref="F19:AD19" ca="1" si="40">IF(OR(F$3="", ISNA(INDEX(INDIRECT(RIGHT(F$2,LEN(F$2)-4)&amp;"!$J:$J"),MATCH($B19,INDIRECT(RIGHT(F$2,LEN(F$2)-4)&amp;"!$B:$B"),0),1)),ISERR(INDEX(INDIRECT(RIGHT(F$2,LEN(F$2)-4)&amp;"!$J:$J"),MATCH($B19,INDIRECT(RIGHT(F$2,LEN(F$2)-4)&amp;"!$B:$B"),0),1))),0,INDEX(INDIRECT(RIGHT(F$2,LEN(F$2)-4)&amp;"!$J:$J"),MATCH($B19,INDIRECT(RIGHT(F$2,LEN(F$2)-4)&amp;"!$B:$B"),0),1))</f>
        <v>0</v>
      </c>
      <c r="G19" s="29">
        <f t="shared" ca="1" si="40"/>
        <v>0</v>
      </c>
      <c r="H19" s="29">
        <f t="shared" ca="1" si="40"/>
        <v>0</v>
      </c>
      <c r="I19" s="29">
        <f t="shared" ca="1" si="40"/>
        <v>0</v>
      </c>
      <c r="J19" s="29">
        <f t="shared" ca="1" si="40"/>
        <v>0</v>
      </c>
      <c r="K19" s="29">
        <f t="shared" ca="1" si="40"/>
        <v>0</v>
      </c>
      <c r="L19" s="29">
        <f t="shared" ca="1" si="40"/>
        <v>0</v>
      </c>
      <c r="M19" s="29">
        <f t="shared" ca="1" si="40"/>
        <v>0</v>
      </c>
      <c r="N19" s="29">
        <f t="shared" ca="1" si="40"/>
        <v>0</v>
      </c>
      <c r="O19" s="29">
        <f t="shared" ca="1" si="40"/>
        <v>0</v>
      </c>
      <c r="P19" s="29">
        <f t="shared" ca="1" si="40"/>
        <v>0</v>
      </c>
      <c r="Q19" s="29">
        <f t="shared" ca="1" si="40"/>
        <v>0</v>
      </c>
      <c r="R19" s="29">
        <f t="shared" ca="1" si="40"/>
        <v>0</v>
      </c>
      <c r="S19" s="29">
        <f t="shared" ca="1" si="40"/>
        <v>1</v>
      </c>
      <c r="T19" s="29">
        <f t="shared" ca="1" si="40"/>
        <v>0</v>
      </c>
      <c r="U19" s="29">
        <f t="shared" ca="1" si="40"/>
        <v>0</v>
      </c>
      <c r="V19" s="29">
        <f t="shared" ca="1" si="40"/>
        <v>0</v>
      </c>
      <c r="W19" s="29">
        <f t="shared" ca="1" si="40"/>
        <v>0</v>
      </c>
      <c r="X19" s="29">
        <f t="shared" ca="1" si="40"/>
        <v>0</v>
      </c>
      <c r="Y19" s="29">
        <f t="shared" ca="1" si="40"/>
        <v>0</v>
      </c>
      <c r="Z19" s="29">
        <f t="shared" ca="1" si="40"/>
        <v>0</v>
      </c>
      <c r="AA19" s="29">
        <f t="shared" ca="1" si="40"/>
        <v>0</v>
      </c>
      <c r="AB19" s="29">
        <f t="shared" ca="1" si="40"/>
        <v>0</v>
      </c>
      <c r="AC19" s="29">
        <f t="shared" ca="1" si="40"/>
        <v>0</v>
      </c>
      <c r="AD19" s="29">
        <f t="shared" ca="1" si="40"/>
        <v>0</v>
      </c>
      <c r="AE19" s="29">
        <f t="shared" ca="1" si="36"/>
        <v>1</v>
      </c>
      <c r="AF19" s="25" t="str">
        <f>'PLANTILLA V6'!$D35</f>
        <v>pza</v>
      </c>
      <c r="AG19" s="37">
        <f t="shared" ref="AG19:BE19" ca="1" si="41">IF(OR(AG$3="",ISNA(INDEX(INDIRECT(RIGHT(AG$2,LEN(AG$2)-4)&amp;"!$J:$J"),MATCH($B19,INDIRECT(RIGHT(AG$2,LEN(AG$2)-4)&amp;"!$B:$B"),0),1)), ISERR(INDEX(INDIRECT(RIGHT(AG$2,LEN(AG$2)-4)&amp;"!$J:$J"),MATCH($B19,INDIRECT(RIGHT(AG$2,LEN(AG$2)-4)&amp;"!$B:$B"),0),1))),0,INDEX(INDIRECT(RIGHT(AG$2,LEN(AG$2)-4)&amp;"!$J:$J"),MATCH($B19,INDIRECT(RIGHT(AG$2,LEN(AG$2)-4)&amp;"!$B:$B"),0),1))</f>
        <v>0</v>
      </c>
      <c r="AH19" s="37">
        <f t="shared" ca="1" si="41"/>
        <v>0</v>
      </c>
      <c r="AI19" s="37">
        <f t="shared" ca="1" si="41"/>
        <v>0</v>
      </c>
      <c r="AJ19" s="37">
        <f t="shared" ca="1" si="41"/>
        <v>0</v>
      </c>
      <c r="AK19" s="37">
        <f t="shared" ca="1" si="41"/>
        <v>0</v>
      </c>
      <c r="AL19" s="37">
        <f t="shared" ca="1" si="41"/>
        <v>0</v>
      </c>
      <c r="AM19" s="37">
        <f t="shared" ca="1" si="41"/>
        <v>0</v>
      </c>
      <c r="AN19" s="37">
        <f t="shared" ca="1" si="41"/>
        <v>0</v>
      </c>
      <c r="AO19" s="37">
        <f t="shared" ca="1" si="41"/>
        <v>0</v>
      </c>
      <c r="AP19" s="37">
        <f t="shared" ca="1" si="41"/>
        <v>0</v>
      </c>
      <c r="AQ19" s="37">
        <f t="shared" ca="1" si="41"/>
        <v>0</v>
      </c>
      <c r="AR19" s="37">
        <f t="shared" ca="1" si="41"/>
        <v>0</v>
      </c>
      <c r="AS19" s="37">
        <f t="shared" ca="1" si="41"/>
        <v>0</v>
      </c>
      <c r="AT19" s="37">
        <f t="shared" ca="1" si="41"/>
        <v>0</v>
      </c>
      <c r="AU19" s="37">
        <f t="shared" ca="1" si="41"/>
        <v>1</v>
      </c>
      <c r="AV19" s="37">
        <f t="shared" ca="1" si="41"/>
        <v>0</v>
      </c>
      <c r="AW19" s="37">
        <f t="shared" ca="1" si="41"/>
        <v>0</v>
      </c>
      <c r="AX19" s="37">
        <f t="shared" ca="1" si="41"/>
        <v>0</v>
      </c>
      <c r="AY19" s="37">
        <f t="shared" ca="1" si="41"/>
        <v>0</v>
      </c>
      <c r="AZ19" s="37">
        <f t="shared" ca="1" si="41"/>
        <v>0</v>
      </c>
      <c r="BA19" s="37">
        <f t="shared" ca="1" si="41"/>
        <v>0</v>
      </c>
      <c r="BB19" s="37">
        <f t="shared" ca="1" si="41"/>
        <v>0</v>
      </c>
      <c r="BC19" s="37">
        <f t="shared" ca="1" si="41"/>
        <v>0</v>
      </c>
      <c r="BD19" s="37">
        <f t="shared" ca="1" si="41"/>
        <v>0</v>
      </c>
      <c r="BE19" s="37">
        <f t="shared" ca="1" si="41"/>
        <v>0</v>
      </c>
      <c r="BF19" s="29">
        <f t="shared" ca="1" si="38"/>
        <v>0</v>
      </c>
      <c r="BG19" s="135" t="str">
        <f>'PLANTILLA V6'!$D35</f>
        <v>pza</v>
      </c>
      <c r="BH19" s="38">
        <f t="shared" ref="BH19:CF19" ca="1" si="42">IF(OR(BH$3="",ISNA(INDEX(INDIRECT(RIGHT(BH$2,LEN(BH$2)-4)&amp;"!$J:$J"),MATCH($B19,INDIRECT(RIGHT(BH$2,LEN(BH$2)-4)&amp;"!$B:$B"),0),1)), ISERR(INDEX(INDIRECT(RIGHT(BH$2,LEN(BH$2)-4)&amp;"!$J:$J"),MATCH($B19,INDIRECT(RIGHT(BH$2,LEN(BH$2)-4)&amp;"!$B:$B"),0),1))),0,INDEX(INDIRECT(RIGHT(BH$2,LEN(BH$2)-4)&amp;"!$J:$J"),MATCH($B19,INDIRECT(RIGHT(BH$2,LEN(BH$2)-4)&amp;"!$B:$B"),0),1))</f>
        <v>0</v>
      </c>
      <c r="BI19" s="38">
        <f t="shared" ca="1" si="42"/>
        <v>0</v>
      </c>
      <c r="BJ19" s="38">
        <f t="shared" ca="1" si="42"/>
        <v>0</v>
      </c>
      <c r="BK19" s="38">
        <f t="shared" ca="1" si="42"/>
        <v>0</v>
      </c>
      <c r="BL19" s="38">
        <f t="shared" ca="1" si="42"/>
        <v>0</v>
      </c>
      <c r="BM19" s="38">
        <f t="shared" ca="1" si="42"/>
        <v>0</v>
      </c>
      <c r="BN19" s="38">
        <f t="shared" ca="1" si="42"/>
        <v>0</v>
      </c>
      <c r="BO19" s="38">
        <f t="shared" ca="1" si="42"/>
        <v>0</v>
      </c>
      <c r="BP19" s="38">
        <f t="shared" ca="1" si="42"/>
        <v>0</v>
      </c>
      <c r="BQ19" s="38">
        <f t="shared" ca="1" si="42"/>
        <v>0</v>
      </c>
      <c r="BR19" s="38">
        <f t="shared" ca="1" si="42"/>
        <v>0</v>
      </c>
      <c r="BS19" s="38">
        <f t="shared" ca="1" si="42"/>
        <v>0</v>
      </c>
      <c r="BT19" s="38">
        <f t="shared" ca="1" si="42"/>
        <v>0</v>
      </c>
      <c r="BU19" s="38">
        <f t="shared" ca="1" si="42"/>
        <v>0</v>
      </c>
      <c r="BV19" s="38">
        <f t="shared" ca="1" si="42"/>
        <v>0</v>
      </c>
      <c r="BW19" s="38">
        <f t="shared" ca="1" si="42"/>
        <v>0</v>
      </c>
      <c r="BX19" s="38">
        <f t="shared" ca="1" si="42"/>
        <v>0</v>
      </c>
      <c r="BY19" s="38">
        <f t="shared" ca="1" si="42"/>
        <v>0</v>
      </c>
      <c r="BZ19" s="38">
        <f t="shared" ca="1" si="42"/>
        <v>0</v>
      </c>
      <c r="CA19" s="38">
        <f t="shared" ca="1" si="42"/>
        <v>0</v>
      </c>
      <c r="CB19" s="38">
        <f t="shared" ca="1" si="42"/>
        <v>0</v>
      </c>
      <c r="CC19" s="38">
        <f t="shared" ca="1" si="42"/>
        <v>0</v>
      </c>
      <c r="CD19" s="38">
        <f t="shared" ca="1" si="42"/>
        <v>0</v>
      </c>
      <c r="CE19" s="38">
        <f t="shared" ca="1" si="42"/>
        <v>0</v>
      </c>
      <c r="CF19" s="38">
        <f t="shared" ca="1" si="42"/>
        <v>0</v>
      </c>
      <c r="CG19" s="29">
        <f ca="1">MAX(D19,AE19,BF19)</f>
        <v>1</v>
      </c>
      <c r="CH19" s="25" t="str">
        <f>'PLANTILLA V6'!$D35</f>
        <v>pza</v>
      </c>
    </row>
    <row r="20" spans="1:86" ht="16.5" hidden="1" x14ac:dyDescent="0.45">
      <c r="A20" s="36" t="str">
        <f>'PLANTILLA V6'!A36</f>
        <v>Ma</v>
      </c>
      <c r="B20" s="36" t="str">
        <f>'PLANTILLA V6'!B36</f>
        <v>Base para taladro</v>
      </c>
      <c r="C20" s="28">
        <f>'PLANTILLA V6'!C36</f>
        <v>1</v>
      </c>
      <c r="D20" s="29">
        <f t="shared" ca="1" si="34"/>
        <v>1</v>
      </c>
      <c r="E20" s="25" t="str">
        <f>'PLANTILLA V6'!$D36</f>
        <v>pza</v>
      </c>
      <c r="F20" s="29">
        <f t="shared" ref="F20:AD20" ca="1" si="43">IF(OR(F$3="", ISNA(INDEX(INDIRECT(RIGHT(F$2,LEN(F$2)-4)&amp;"!$J:$J"),MATCH($B20,INDIRECT(RIGHT(F$2,LEN(F$2)-4)&amp;"!$B:$B"),0),1)),ISERR(INDEX(INDIRECT(RIGHT(F$2,LEN(F$2)-4)&amp;"!$J:$J"),MATCH($B20,INDIRECT(RIGHT(F$2,LEN(F$2)-4)&amp;"!$B:$B"),0),1))),0,INDEX(INDIRECT(RIGHT(F$2,LEN(F$2)-4)&amp;"!$J:$J"),MATCH($B20,INDIRECT(RIGHT(F$2,LEN(F$2)-4)&amp;"!$B:$B"),0),1))</f>
        <v>0</v>
      </c>
      <c r="G20" s="29">
        <f t="shared" ca="1" si="43"/>
        <v>0</v>
      </c>
      <c r="H20" s="29">
        <f t="shared" ca="1" si="43"/>
        <v>0</v>
      </c>
      <c r="I20" s="29">
        <f t="shared" ca="1" si="43"/>
        <v>0</v>
      </c>
      <c r="J20" s="29">
        <f t="shared" ca="1" si="43"/>
        <v>0</v>
      </c>
      <c r="K20" s="29">
        <f t="shared" ca="1" si="43"/>
        <v>0</v>
      </c>
      <c r="L20" s="29">
        <f t="shared" ca="1" si="43"/>
        <v>0</v>
      </c>
      <c r="M20" s="29">
        <f t="shared" ca="1" si="43"/>
        <v>0</v>
      </c>
      <c r="N20" s="29">
        <f t="shared" ca="1" si="43"/>
        <v>0</v>
      </c>
      <c r="O20" s="29">
        <f t="shared" ca="1" si="43"/>
        <v>0</v>
      </c>
      <c r="P20" s="29">
        <f t="shared" ca="1" si="43"/>
        <v>0</v>
      </c>
      <c r="Q20" s="29">
        <f t="shared" ca="1" si="43"/>
        <v>0</v>
      </c>
      <c r="R20" s="29">
        <f t="shared" ca="1" si="43"/>
        <v>0</v>
      </c>
      <c r="S20" s="29">
        <f t="shared" ca="1" si="43"/>
        <v>1</v>
      </c>
      <c r="T20" s="29">
        <f t="shared" ca="1" si="43"/>
        <v>0</v>
      </c>
      <c r="U20" s="29">
        <f t="shared" ca="1" si="43"/>
        <v>0</v>
      </c>
      <c r="V20" s="29">
        <f t="shared" ca="1" si="43"/>
        <v>0</v>
      </c>
      <c r="W20" s="29">
        <f t="shared" ca="1" si="43"/>
        <v>0</v>
      </c>
      <c r="X20" s="29">
        <f t="shared" ca="1" si="43"/>
        <v>0</v>
      </c>
      <c r="Y20" s="29">
        <f t="shared" ca="1" si="43"/>
        <v>0</v>
      </c>
      <c r="Z20" s="29">
        <f t="shared" ca="1" si="43"/>
        <v>0</v>
      </c>
      <c r="AA20" s="29">
        <f t="shared" ca="1" si="43"/>
        <v>0</v>
      </c>
      <c r="AB20" s="29">
        <f t="shared" ca="1" si="43"/>
        <v>0</v>
      </c>
      <c r="AC20" s="29">
        <f t="shared" ca="1" si="43"/>
        <v>0</v>
      </c>
      <c r="AD20" s="29">
        <f t="shared" ca="1" si="43"/>
        <v>0</v>
      </c>
      <c r="AE20" s="29">
        <f t="shared" ca="1" si="36"/>
        <v>1</v>
      </c>
      <c r="AF20" s="25" t="str">
        <f>'PLANTILLA V6'!$D36</f>
        <v>pza</v>
      </c>
      <c r="AG20" s="37">
        <f t="shared" ref="AG20:BE20" ca="1" si="44">IF(OR(AG$3="",ISNA(INDEX(INDIRECT(RIGHT(AG$2,LEN(AG$2)-4)&amp;"!$J:$J"),MATCH($B20,INDIRECT(RIGHT(AG$2,LEN(AG$2)-4)&amp;"!$B:$B"),0),1)), ISERR(INDEX(INDIRECT(RIGHT(AG$2,LEN(AG$2)-4)&amp;"!$J:$J"),MATCH($B20,INDIRECT(RIGHT(AG$2,LEN(AG$2)-4)&amp;"!$B:$B"),0),1))),0,INDEX(INDIRECT(RIGHT(AG$2,LEN(AG$2)-4)&amp;"!$J:$J"),MATCH($B20,INDIRECT(RIGHT(AG$2,LEN(AG$2)-4)&amp;"!$B:$B"),0),1))</f>
        <v>0</v>
      </c>
      <c r="AH20" s="37">
        <f t="shared" ca="1" si="44"/>
        <v>0</v>
      </c>
      <c r="AI20" s="37">
        <f t="shared" ca="1" si="44"/>
        <v>0</v>
      </c>
      <c r="AJ20" s="37">
        <f t="shared" ca="1" si="44"/>
        <v>0</v>
      </c>
      <c r="AK20" s="37">
        <f t="shared" ca="1" si="44"/>
        <v>0</v>
      </c>
      <c r="AL20" s="37">
        <f t="shared" ca="1" si="44"/>
        <v>0</v>
      </c>
      <c r="AM20" s="37">
        <f t="shared" ca="1" si="44"/>
        <v>0</v>
      </c>
      <c r="AN20" s="37">
        <f t="shared" ca="1" si="44"/>
        <v>0</v>
      </c>
      <c r="AO20" s="37">
        <f t="shared" ca="1" si="44"/>
        <v>0</v>
      </c>
      <c r="AP20" s="37">
        <f t="shared" ca="1" si="44"/>
        <v>0</v>
      </c>
      <c r="AQ20" s="37">
        <f t="shared" ca="1" si="44"/>
        <v>0</v>
      </c>
      <c r="AR20" s="37">
        <f t="shared" ca="1" si="44"/>
        <v>0</v>
      </c>
      <c r="AS20" s="37">
        <f t="shared" ca="1" si="44"/>
        <v>0</v>
      </c>
      <c r="AT20" s="37">
        <f t="shared" ca="1" si="44"/>
        <v>0</v>
      </c>
      <c r="AU20" s="37">
        <f t="shared" ca="1" si="44"/>
        <v>1</v>
      </c>
      <c r="AV20" s="37">
        <f t="shared" ca="1" si="44"/>
        <v>0</v>
      </c>
      <c r="AW20" s="37">
        <f t="shared" ca="1" si="44"/>
        <v>0</v>
      </c>
      <c r="AX20" s="37">
        <f t="shared" ca="1" si="44"/>
        <v>0</v>
      </c>
      <c r="AY20" s="37">
        <f t="shared" ca="1" si="44"/>
        <v>0</v>
      </c>
      <c r="AZ20" s="37">
        <f t="shared" ca="1" si="44"/>
        <v>0</v>
      </c>
      <c r="BA20" s="37">
        <f t="shared" ca="1" si="44"/>
        <v>0</v>
      </c>
      <c r="BB20" s="37">
        <f t="shared" ca="1" si="44"/>
        <v>0</v>
      </c>
      <c r="BC20" s="37">
        <f t="shared" ca="1" si="44"/>
        <v>0</v>
      </c>
      <c r="BD20" s="37">
        <f t="shared" ca="1" si="44"/>
        <v>0</v>
      </c>
      <c r="BE20" s="37">
        <f t="shared" ca="1" si="44"/>
        <v>0</v>
      </c>
      <c r="BF20" s="29">
        <f t="shared" ca="1" si="38"/>
        <v>0</v>
      </c>
      <c r="BG20" s="135" t="str">
        <f>'PLANTILLA V6'!$D36</f>
        <v>pza</v>
      </c>
      <c r="BH20" s="41">
        <f t="shared" ref="BH20:CF20" ca="1" si="45">IF(OR(BH$3="",ISNA(INDEX(INDIRECT(RIGHT(BH$2,LEN(BH$2)-4)&amp;"!$J:$J"),MATCH($B20,INDIRECT(RIGHT(BH$2,LEN(BH$2)-4)&amp;"!$B:$B"),0),1)), ISERR(INDEX(INDIRECT(RIGHT(BH$2,LEN(BH$2)-4)&amp;"!$J:$J"),MATCH($B20,INDIRECT(RIGHT(BH$2,LEN(BH$2)-4)&amp;"!$B:$B"),0),1))),0,INDEX(INDIRECT(RIGHT(BH$2,LEN(BH$2)-4)&amp;"!$J:$J"),MATCH($B20,INDIRECT(RIGHT(BH$2,LEN(BH$2)-4)&amp;"!$B:$B"),0),1))</f>
        <v>0</v>
      </c>
      <c r="BI20" s="41">
        <f t="shared" ca="1" si="45"/>
        <v>0</v>
      </c>
      <c r="BJ20" s="41">
        <f t="shared" ca="1" si="45"/>
        <v>0</v>
      </c>
      <c r="BK20" s="41">
        <f t="shared" ca="1" si="45"/>
        <v>0</v>
      </c>
      <c r="BL20" s="41">
        <f t="shared" ca="1" si="45"/>
        <v>0</v>
      </c>
      <c r="BM20" s="41">
        <f t="shared" ca="1" si="45"/>
        <v>0</v>
      </c>
      <c r="BN20" s="41">
        <f t="shared" ca="1" si="45"/>
        <v>0</v>
      </c>
      <c r="BO20" s="41">
        <f t="shared" ca="1" si="45"/>
        <v>0</v>
      </c>
      <c r="BP20" s="41">
        <f t="shared" ca="1" si="45"/>
        <v>0</v>
      </c>
      <c r="BQ20" s="41">
        <f t="shared" ca="1" si="45"/>
        <v>0</v>
      </c>
      <c r="BR20" s="41">
        <f t="shared" ca="1" si="45"/>
        <v>0</v>
      </c>
      <c r="BS20" s="41">
        <f t="shared" ca="1" si="45"/>
        <v>0</v>
      </c>
      <c r="BT20" s="41">
        <f t="shared" ca="1" si="45"/>
        <v>0</v>
      </c>
      <c r="BU20" s="41">
        <f t="shared" ca="1" si="45"/>
        <v>0</v>
      </c>
      <c r="BV20" s="41">
        <f t="shared" ca="1" si="45"/>
        <v>0</v>
      </c>
      <c r="BW20" s="41">
        <f t="shared" ca="1" si="45"/>
        <v>0</v>
      </c>
      <c r="BX20" s="41">
        <f t="shared" ca="1" si="45"/>
        <v>0</v>
      </c>
      <c r="BY20" s="41">
        <f t="shared" ca="1" si="45"/>
        <v>0</v>
      </c>
      <c r="BZ20" s="41">
        <f t="shared" ca="1" si="45"/>
        <v>0</v>
      </c>
      <c r="CA20" s="41">
        <f t="shared" ca="1" si="45"/>
        <v>0</v>
      </c>
      <c r="CB20" s="41">
        <f t="shared" ca="1" si="45"/>
        <v>0</v>
      </c>
      <c r="CC20" s="41">
        <f t="shared" ca="1" si="45"/>
        <v>0</v>
      </c>
      <c r="CD20" s="41">
        <f t="shared" ca="1" si="45"/>
        <v>0</v>
      </c>
      <c r="CE20" s="41">
        <f t="shared" ca="1" si="45"/>
        <v>0</v>
      </c>
      <c r="CF20" s="41">
        <f t="shared" ca="1" si="45"/>
        <v>0</v>
      </c>
      <c r="CG20" s="29">
        <f ca="1">MAX(D20,AE20,BF20)</f>
        <v>1</v>
      </c>
      <c r="CH20" s="25" t="str">
        <f>'PLANTILLA V6'!$D36</f>
        <v>pza</v>
      </c>
    </row>
    <row r="21" spans="1:86" ht="16.5" hidden="1" x14ac:dyDescent="0.45">
      <c r="A21" s="40" t="str">
        <f>'PLANTILLA V6'!A37</f>
        <v>Ma</v>
      </c>
      <c r="B21" s="40" t="str">
        <f>'PLANTILLA V6'!B37</f>
        <v>Prensas de ajuste rápido de 6"</v>
      </c>
      <c r="C21" s="32">
        <f>'PLANTILLA V6'!C37</f>
        <v>4</v>
      </c>
      <c r="D21" s="29">
        <f t="shared" ca="1" si="34"/>
        <v>1</v>
      </c>
      <c r="E21" s="25" t="str">
        <f>'PLANTILLA V6'!$D37</f>
        <v>pza</v>
      </c>
      <c r="F21" s="29">
        <f t="shared" ref="F21:AD21" ca="1" si="46">IF(OR(F$3="", ISNA(INDEX(INDIRECT(RIGHT(F$2,LEN(F$2)-4)&amp;"!$J:$J"),MATCH($B21,INDIRECT(RIGHT(F$2,LEN(F$2)-4)&amp;"!$B:$B"),0),1)),ISERR(INDEX(INDIRECT(RIGHT(F$2,LEN(F$2)-4)&amp;"!$J:$J"),MATCH($B21,INDIRECT(RIGHT(F$2,LEN(F$2)-4)&amp;"!$B:$B"),0),1))),0,INDEX(INDIRECT(RIGHT(F$2,LEN(F$2)-4)&amp;"!$J:$J"),MATCH($B21,INDIRECT(RIGHT(F$2,LEN(F$2)-4)&amp;"!$B:$B"),0),1))</f>
        <v>0</v>
      </c>
      <c r="G21" s="29">
        <f t="shared" ca="1" si="46"/>
        <v>0</v>
      </c>
      <c r="H21" s="29">
        <f t="shared" ca="1" si="46"/>
        <v>0</v>
      </c>
      <c r="I21" s="29">
        <f t="shared" ca="1" si="46"/>
        <v>0</v>
      </c>
      <c r="J21" s="29">
        <f t="shared" ca="1" si="46"/>
        <v>0</v>
      </c>
      <c r="K21" s="29">
        <f t="shared" ca="1" si="46"/>
        <v>0</v>
      </c>
      <c r="L21" s="29">
        <f t="shared" ca="1" si="46"/>
        <v>0</v>
      </c>
      <c r="M21" s="29">
        <f t="shared" ca="1" si="46"/>
        <v>0</v>
      </c>
      <c r="N21" s="29">
        <f t="shared" ca="1" si="46"/>
        <v>0</v>
      </c>
      <c r="O21" s="29">
        <f t="shared" ca="1" si="46"/>
        <v>0</v>
      </c>
      <c r="P21" s="29">
        <f t="shared" ca="1" si="46"/>
        <v>0</v>
      </c>
      <c r="Q21" s="29">
        <f t="shared" ca="1" si="46"/>
        <v>0</v>
      </c>
      <c r="R21" s="29">
        <f t="shared" ca="1" si="46"/>
        <v>0</v>
      </c>
      <c r="S21" s="29">
        <f t="shared" ca="1" si="46"/>
        <v>1</v>
      </c>
      <c r="T21" s="29">
        <f t="shared" ca="1" si="46"/>
        <v>0</v>
      </c>
      <c r="U21" s="29">
        <f t="shared" ca="1" si="46"/>
        <v>0</v>
      </c>
      <c r="V21" s="29">
        <f t="shared" ca="1" si="46"/>
        <v>0</v>
      </c>
      <c r="W21" s="29">
        <f t="shared" ca="1" si="46"/>
        <v>0</v>
      </c>
      <c r="X21" s="29">
        <f t="shared" ca="1" si="46"/>
        <v>0</v>
      </c>
      <c r="Y21" s="29">
        <f t="shared" ca="1" si="46"/>
        <v>0</v>
      </c>
      <c r="Z21" s="29">
        <f t="shared" ca="1" si="46"/>
        <v>0</v>
      </c>
      <c r="AA21" s="29">
        <f t="shared" ca="1" si="46"/>
        <v>0</v>
      </c>
      <c r="AB21" s="29">
        <f t="shared" ca="1" si="46"/>
        <v>0</v>
      </c>
      <c r="AC21" s="29">
        <f t="shared" ca="1" si="46"/>
        <v>0</v>
      </c>
      <c r="AD21" s="29">
        <f t="shared" ca="1" si="46"/>
        <v>0</v>
      </c>
      <c r="AE21" s="29">
        <f t="shared" ca="1" si="36"/>
        <v>1</v>
      </c>
      <c r="AF21" s="25" t="str">
        <f>'PLANTILLA V6'!$D37</f>
        <v>pza</v>
      </c>
      <c r="AG21" s="37">
        <f t="shared" ref="AG21:BE21" ca="1" si="47">IF(OR(AG$3="",ISNA(INDEX(INDIRECT(RIGHT(AG$2,LEN(AG$2)-4)&amp;"!$J:$J"),MATCH($B21,INDIRECT(RIGHT(AG$2,LEN(AG$2)-4)&amp;"!$B:$B"),0),1)), ISERR(INDEX(INDIRECT(RIGHT(AG$2,LEN(AG$2)-4)&amp;"!$J:$J"),MATCH($B21,INDIRECT(RIGHT(AG$2,LEN(AG$2)-4)&amp;"!$B:$B"),0),1))),0,INDEX(INDIRECT(RIGHT(AG$2,LEN(AG$2)-4)&amp;"!$J:$J"),MATCH($B21,INDIRECT(RIGHT(AG$2,LEN(AG$2)-4)&amp;"!$B:$B"),0),1))</f>
        <v>0</v>
      </c>
      <c r="AH21" s="37">
        <f t="shared" ca="1" si="47"/>
        <v>0</v>
      </c>
      <c r="AI21" s="37">
        <f t="shared" ca="1" si="47"/>
        <v>0</v>
      </c>
      <c r="AJ21" s="37">
        <f t="shared" ca="1" si="47"/>
        <v>0</v>
      </c>
      <c r="AK21" s="37">
        <f t="shared" ca="1" si="47"/>
        <v>0</v>
      </c>
      <c r="AL21" s="37">
        <f t="shared" ca="1" si="47"/>
        <v>0</v>
      </c>
      <c r="AM21" s="37">
        <f t="shared" ca="1" si="47"/>
        <v>0</v>
      </c>
      <c r="AN21" s="37">
        <f t="shared" ca="1" si="47"/>
        <v>0</v>
      </c>
      <c r="AO21" s="37">
        <f t="shared" ca="1" si="47"/>
        <v>0</v>
      </c>
      <c r="AP21" s="37">
        <f t="shared" ca="1" si="47"/>
        <v>0</v>
      </c>
      <c r="AQ21" s="37">
        <f t="shared" ca="1" si="47"/>
        <v>0</v>
      </c>
      <c r="AR21" s="37">
        <f t="shared" ca="1" si="47"/>
        <v>0</v>
      </c>
      <c r="AS21" s="37">
        <f t="shared" ca="1" si="47"/>
        <v>0</v>
      </c>
      <c r="AT21" s="37">
        <f t="shared" ca="1" si="47"/>
        <v>0</v>
      </c>
      <c r="AU21" s="37">
        <f t="shared" ca="1" si="47"/>
        <v>1</v>
      </c>
      <c r="AV21" s="37">
        <f t="shared" ca="1" si="47"/>
        <v>0</v>
      </c>
      <c r="AW21" s="37">
        <f t="shared" ca="1" si="47"/>
        <v>0</v>
      </c>
      <c r="AX21" s="37">
        <f t="shared" ca="1" si="47"/>
        <v>0</v>
      </c>
      <c r="AY21" s="37">
        <f t="shared" ca="1" si="47"/>
        <v>0</v>
      </c>
      <c r="AZ21" s="37">
        <f t="shared" ca="1" si="47"/>
        <v>0</v>
      </c>
      <c r="BA21" s="37">
        <f t="shared" ca="1" si="47"/>
        <v>0</v>
      </c>
      <c r="BB21" s="37">
        <f t="shared" ca="1" si="47"/>
        <v>0</v>
      </c>
      <c r="BC21" s="37">
        <f t="shared" ca="1" si="47"/>
        <v>0</v>
      </c>
      <c r="BD21" s="37">
        <f t="shared" ca="1" si="47"/>
        <v>0</v>
      </c>
      <c r="BE21" s="37">
        <f t="shared" ca="1" si="47"/>
        <v>0</v>
      </c>
      <c r="BF21" s="29">
        <f t="shared" ca="1" si="38"/>
        <v>0</v>
      </c>
      <c r="BG21" s="135" t="str">
        <f>'PLANTILLA V6'!$D37</f>
        <v>pza</v>
      </c>
      <c r="BH21" s="38">
        <f t="shared" ref="BH21:CF21" ca="1" si="48">IF(OR(BH$3="",ISNA(INDEX(INDIRECT(RIGHT(BH$2,LEN(BH$2)-4)&amp;"!$J:$J"),MATCH($B21,INDIRECT(RIGHT(BH$2,LEN(BH$2)-4)&amp;"!$B:$B"),0),1)), ISERR(INDEX(INDIRECT(RIGHT(BH$2,LEN(BH$2)-4)&amp;"!$J:$J"),MATCH($B21,INDIRECT(RIGHT(BH$2,LEN(BH$2)-4)&amp;"!$B:$B"),0),1))),0,INDEX(INDIRECT(RIGHT(BH$2,LEN(BH$2)-4)&amp;"!$J:$J"),MATCH($B21,INDIRECT(RIGHT(BH$2,LEN(BH$2)-4)&amp;"!$B:$B"),0),1))</f>
        <v>0</v>
      </c>
      <c r="BI21" s="38">
        <f t="shared" ca="1" si="48"/>
        <v>0</v>
      </c>
      <c r="BJ21" s="38">
        <f t="shared" ca="1" si="48"/>
        <v>0</v>
      </c>
      <c r="BK21" s="38">
        <f t="shared" ca="1" si="48"/>
        <v>0</v>
      </c>
      <c r="BL21" s="38">
        <f t="shared" ca="1" si="48"/>
        <v>0</v>
      </c>
      <c r="BM21" s="38">
        <f t="shared" ca="1" si="48"/>
        <v>0</v>
      </c>
      <c r="BN21" s="38">
        <f t="shared" ca="1" si="48"/>
        <v>0</v>
      </c>
      <c r="BO21" s="38">
        <f t="shared" ca="1" si="48"/>
        <v>0</v>
      </c>
      <c r="BP21" s="38">
        <f t="shared" ca="1" si="48"/>
        <v>0</v>
      </c>
      <c r="BQ21" s="38">
        <f t="shared" ca="1" si="48"/>
        <v>0</v>
      </c>
      <c r="BR21" s="38">
        <f t="shared" ca="1" si="48"/>
        <v>0</v>
      </c>
      <c r="BS21" s="38">
        <f t="shared" ca="1" si="48"/>
        <v>0</v>
      </c>
      <c r="BT21" s="38">
        <f t="shared" ca="1" si="48"/>
        <v>0</v>
      </c>
      <c r="BU21" s="38">
        <f t="shared" ca="1" si="48"/>
        <v>0</v>
      </c>
      <c r="BV21" s="38">
        <f t="shared" ca="1" si="48"/>
        <v>0</v>
      </c>
      <c r="BW21" s="38">
        <f t="shared" ca="1" si="48"/>
        <v>0</v>
      </c>
      <c r="BX21" s="38">
        <f t="shared" ca="1" si="48"/>
        <v>0</v>
      </c>
      <c r="BY21" s="38">
        <f t="shared" ca="1" si="48"/>
        <v>0</v>
      </c>
      <c r="BZ21" s="38">
        <f t="shared" ca="1" si="48"/>
        <v>0</v>
      </c>
      <c r="CA21" s="38">
        <f t="shared" ca="1" si="48"/>
        <v>0</v>
      </c>
      <c r="CB21" s="38">
        <f t="shared" ca="1" si="48"/>
        <v>0</v>
      </c>
      <c r="CC21" s="38">
        <f t="shared" ca="1" si="48"/>
        <v>0</v>
      </c>
      <c r="CD21" s="38">
        <f t="shared" ca="1" si="48"/>
        <v>0</v>
      </c>
      <c r="CE21" s="38">
        <f t="shared" ca="1" si="48"/>
        <v>0</v>
      </c>
      <c r="CF21" s="38">
        <f t="shared" ca="1" si="48"/>
        <v>0</v>
      </c>
      <c r="CG21" s="29">
        <f ca="1">MAX(D21,AE21,BF21)</f>
        <v>1</v>
      </c>
      <c r="CH21" s="25" t="str">
        <f>'PLANTILLA V6'!$D37</f>
        <v>pza</v>
      </c>
    </row>
    <row r="22" spans="1:86" ht="49.5" hidden="1" x14ac:dyDescent="0.45">
      <c r="A22" s="44" t="str">
        <f>'PLANTILLA V6'!A38</f>
        <v>Ma</v>
      </c>
      <c r="B22" s="44" t="str">
        <f>'PLANTILLA V6'!B38</f>
        <v>Juego de 13 brocas de alta velocidad para madera (medidas: 1/16”, 5/64", 3/32", 7/64", 1/8", 9/64", 5/32", 11/64", 3/16", 13/64", 7/32", 1/4" y 5/16”)</v>
      </c>
      <c r="C22" s="45">
        <f>'PLANTILLA V6'!C38</f>
        <v>1</v>
      </c>
      <c r="D22" s="29">
        <f t="shared" ca="1" si="34"/>
        <v>1</v>
      </c>
      <c r="E22" s="25" t="str">
        <f>'PLANTILLA V6'!$D38</f>
        <v>pza</v>
      </c>
      <c r="F22" s="29">
        <f t="shared" ref="F22:AD22" ca="1" si="49">IF(OR(F$3="", ISNA(INDEX(INDIRECT(RIGHT(F$2,LEN(F$2)-4)&amp;"!$J:$J"),MATCH($B22,INDIRECT(RIGHT(F$2,LEN(F$2)-4)&amp;"!$B:$B"),0),1)),ISERR(INDEX(INDIRECT(RIGHT(F$2,LEN(F$2)-4)&amp;"!$J:$J"),MATCH($B22,INDIRECT(RIGHT(F$2,LEN(F$2)-4)&amp;"!$B:$B"),0),1))),0,INDEX(INDIRECT(RIGHT(F$2,LEN(F$2)-4)&amp;"!$J:$J"),MATCH($B22,INDIRECT(RIGHT(F$2,LEN(F$2)-4)&amp;"!$B:$B"),0),1))</f>
        <v>0</v>
      </c>
      <c r="G22" s="29">
        <f t="shared" ca="1" si="49"/>
        <v>0</v>
      </c>
      <c r="H22" s="29">
        <f t="shared" ca="1" si="49"/>
        <v>0</v>
      </c>
      <c r="I22" s="29">
        <f t="shared" ca="1" si="49"/>
        <v>0</v>
      </c>
      <c r="J22" s="29">
        <f t="shared" ca="1" si="49"/>
        <v>0</v>
      </c>
      <c r="K22" s="29">
        <f t="shared" ca="1" si="49"/>
        <v>0</v>
      </c>
      <c r="L22" s="29">
        <f t="shared" ca="1" si="49"/>
        <v>0</v>
      </c>
      <c r="M22" s="29">
        <f t="shared" ca="1" si="49"/>
        <v>0</v>
      </c>
      <c r="N22" s="29">
        <f t="shared" ca="1" si="49"/>
        <v>0</v>
      </c>
      <c r="O22" s="29">
        <f t="shared" ca="1" si="49"/>
        <v>0</v>
      </c>
      <c r="P22" s="29">
        <f t="shared" ca="1" si="49"/>
        <v>0</v>
      </c>
      <c r="Q22" s="29">
        <f t="shared" ca="1" si="49"/>
        <v>0</v>
      </c>
      <c r="R22" s="29">
        <f t="shared" ca="1" si="49"/>
        <v>0</v>
      </c>
      <c r="S22" s="29">
        <f t="shared" ca="1" si="49"/>
        <v>1</v>
      </c>
      <c r="T22" s="29">
        <f t="shared" ca="1" si="49"/>
        <v>0</v>
      </c>
      <c r="U22" s="29">
        <f t="shared" ca="1" si="49"/>
        <v>0</v>
      </c>
      <c r="V22" s="29">
        <f t="shared" ca="1" si="49"/>
        <v>0</v>
      </c>
      <c r="W22" s="29">
        <f t="shared" ca="1" si="49"/>
        <v>0</v>
      </c>
      <c r="X22" s="29">
        <f t="shared" ca="1" si="49"/>
        <v>0</v>
      </c>
      <c r="Y22" s="29">
        <f t="shared" ca="1" si="49"/>
        <v>0</v>
      </c>
      <c r="Z22" s="29">
        <f t="shared" ca="1" si="49"/>
        <v>0</v>
      </c>
      <c r="AA22" s="29">
        <f t="shared" ca="1" si="49"/>
        <v>0</v>
      </c>
      <c r="AB22" s="29">
        <f t="shared" ca="1" si="49"/>
        <v>0</v>
      </c>
      <c r="AC22" s="29">
        <f t="shared" ca="1" si="49"/>
        <v>0</v>
      </c>
      <c r="AD22" s="29">
        <f t="shared" ca="1" si="49"/>
        <v>0</v>
      </c>
      <c r="AE22" s="29">
        <f t="shared" ca="1" si="36"/>
        <v>1</v>
      </c>
      <c r="AF22" s="25" t="str">
        <f>'PLANTILLA V6'!$D38</f>
        <v>pza</v>
      </c>
      <c r="AG22" s="37">
        <f t="shared" ref="AG22:BE22" ca="1" si="50">IF(OR(AG$3="",ISNA(INDEX(INDIRECT(RIGHT(AG$2,LEN(AG$2)-4)&amp;"!$J:$J"),MATCH($B22,INDIRECT(RIGHT(AG$2,LEN(AG$2)-4)&amp;"!$B:$B"),0),1)), ISERR(INDEX(INDIRECT(RIGHT(AG$2,LEN(AG$2)-4)&amp;"!$J:$J"),MATCH($B22,INDIRECT(RIGHT(AG$2,LEN(AG$2)-4)&amp;"!$B:$B"),0),1))),0,INDEX(INDIRECT(RIGHT(AG$2,LEN(AG$2)-4)&amp;"!$J:$J"),MATCH($B22,INDIRECT(RIGHT(AG$2,LEN(AG$2)-4)&amp;"!$B:$B"),0),1))</f>
        <v>0</v>
      </c>
      <c r="AH22" s="37">
        <f t="shared" ca="1" si="50"/>
        <v>0</v>
      </c>
      <c r="AI22" s="37">
        <f t="shared" ca="1" si="50"/>
        <v>0</v>
      </c>
      <c r="AJ22" s="37">
        <f t="shared" ca="1" si="50"/>
        <v>0</v>
      </c>
      <c r="AK22" s="37">
        <f t="shared" ca="1" si="50"/>
        <v>0</v>
      </c>
      <c r="AL22" s="37">
        <f t="shared" ca="1" si="50"/>
        <v>0</v>
      </c>
      <c r="AM22" s="37">
        <f t="shared" ca="1" si="50"/>
        <v>0</v>
      </c>
      <c r="AN22" s="37">
        <f t="shared" ca="1" si="50"/>
        <v>0</v>
      </c>
      <c r="AO22" s="37">
        <f t="shared" ca="1" si="50"/>
        <v>0</v>
      </c>
      <c r="AP22" s="37">
        <f t="shared" ca="1" si="50"/>
        <v>0</v>
      </c>
      <c r="AQ22" s="37">
        <f t="shared" ca="1" si="50"/>
        <v>0</v>
      </c>
      <c r="AR22" s="37">
        <f t="shared" ca="1" si="50"/>
        <v>0</v>
      </c>
      <c r="AS22" s="37">
        <f t="shared" ca="1" si="50"/>
        <v>0</v>
      </c>
      <c r="AT22" s="37">
        <f t="shared" ca="1" si="50"/>
        <v>0</v>
      </c>
      <c r="AU22" s="37">
        <f t="shared" ca="1" si="50"/>
        <v>1</v>
      </c>
      <c r="AV22" s="37">
        <f t="shared" ca="1" si="50"/>
        <v>0</v>
      </c>
      <c r="AW22" s="37">
        <f t="shared" ca="1" si="50"/>
        <v>0</v>
      </c>
      <c r="AX22" s="37">
        <f t="shared" ca="1" si="50"/>
        <v>0</v>
      </c>
      <c r="AY22" s="37">
        <f t="shared" ca="1" si="50"/>
        <v>0</v>
      </c>
      <c r="AZ22" s="37">
        <f t="shared" ca="1" si="50"/>
        <v>0</v>
      </c>
      <c r="BA22" s="37">
        <f t="shared" ca="1" si="50"/>
        <v>0</v>
      </c>
      <c r="BB22" s="37">
        <f t="shared" ca="1" si="50"/>
        <v>0</v>
      </c>
      <c r="BC22" s="37">
        <f t="shared" ca="1" si="50"/>
        <v>0</v>
      </c>
      <c r="BD22" s="37">
        <f t="shared" ca="1" si="50"/>
        <v>0</v>
      </c>
      <c r="BE22" s="37">
        <f t="shared" ca="1" si="50"/>
        <v>0</v>
      </c>
      <c r="BF22" s="29">
        <f t="shared" ca="1" si="38"/>
        <v>0</v>
      </c>
      <c r="BG22" s="135" t="str">
        <f>'PLANTILLA V6'!$D38</f>
        <v>pza</v>
      </c>
      <c r="BH22" s="41">
        <f t="shared" ref="BH22:CF22" ca="1" si="51">IF(OR(BH$3="",ISNA(INDEX(INDIRECT(RIGHT(BH$2,LEN(BH$2)-4)&amp;"!$J:$J"),MATCH($B22,INDIRECT(RIGHT(BH$2,LEN(BH$2)-4)&amp;"!$B:$B"),0),1)), ISERR(INDEX(INDIRECT(RIGHT(BH$2,LEN(BH$2)-4)&amp;"!$J:$J"),MATCH($B22,INDIRECT(RIGHT(BH$2,LEN(BH$2)-4)&amp;"!$B:$B"),0),1))),0,INDEX(INDIRECT(RIGHT(BH$2,LEN(BH$2)-4)&amp;"!$J:$J"),MATCH($B22,INDIRECT(RIGHT(BH$2,LEN(BH$2)-4)&amp;"!$B:$B"),0),1))</f>
        <v>0</v>
      </c>
      <c r="BI22" s="41">
        <f t="shared" ca="1" si="51"/>
        <v>0</v>
      </c>
      <c r="BJ22" s="41">
        <f t="shared" ca="1" si="51"/>
        <v>0</v>
      </c>
      <c r="BK22" s="41">
        <f t="shared" ca="1" si="51"/>
        <v>0</v>
      </c>
      <c r="BL22" s="41">
        <f t="shared" ca="1" si="51"/>
        <v>0</v>
      </c>
      <c r="BM22" s="41">
        <f t="shared" ca="1" si="51"/>
        <v>0</v>
      </c>
      <c r="BN22" s="41">
        <f t="shared" ca="1" si="51"/>
        <v>0</v>
      </c>
      <c r="BO22" s="41">
        <f t="shared" ca="1" si="51"/>
        <v>0</v>
      </c>
      <c r="BP22" s="41">
        <f t="shared" ca="1" si="51"/>
        <v>0</v>
      </c>
      <c r="BQ22" s="41">
        <f t="shared" ca="1" si="51"/>
        <v>0</v>
      </c>
      <c r="BR22" s="41">
        <f t="shared" ca="1" si="51"/>
        <v>0</v>
      </c>
      <c r="BS22" s="41">
        <f t="shared" ca="1" si="51"/>
        <v>0</v>
      </c>
      <c r="BT22" s="41">
        <f t="shared" ca="1" si="51"/>
        <v>0</v>
      </c>
      <c r="BU22" s="41">
        <f t="shared" ca="1" si="51"/>
        <v>0</v>
      </c>
      <c r="BV22" s="41">
        <f t="shared" ca="1" si="51"/>
        <v>0</v>
      </c>
      <c r="BW22" s="41">
        <f t="shared" ca="1" si="51"/>
        <v>0</v>
      </c>
      <c r="BX22" s="41">
        <f t="shared" ca="1" si="51"/>
        <v>0</v>
      </c>
      <c r="BY22" s="41">
        <f t="shared" ca="1" si="51"/>
        <v>0</v>
      </c>
      <c r="BZ22" s="41">
        <f t="shared" ca="1" si="51"/>
        <v>0</v>
      </c>
      <c r="CA22" s="41">
        <f t="shared" ca="1" si="51"/>
        <v>0</v>
      </c>
      <c r="CB22" s="41">
        <f t="shared" ca="1" si="51"/>
        <v>0</v>
      </c>
      <c r="CC22" s="41">
        <f t="shared" ca="1" si="51"/>
        <v>0</v>
      </c>
      <c r="CD22" s="41">
        <f t="shared" ca="1" si="51"/>
        <v>0</v>
      </c>
      <c r="CE22" s="41">
        <f t="shared" ca="1" si="51"/>
        <v>0</v>
      </c>
      <c r="CF22" s="41">
        <f t="shared" ca="1" si="51"/>
        <v>0</v>
      </c>
      <c r="CG22" s="29">
        <f ca="1">MAX(D22,AE22,BF22)</f>
        <v>1</v>
      </c>
      <c r="CH22" s="25" t="str">
        <f>'PLANTILLA V6'!$D38</f>
        <v>pza</v>
      </c>
    </row>
    <row r="23" spans="1:86" ht="16.5" hidden="1" x14ac:dyDescent="0.45">
      <c r="A23" s="40">
        <f>'PLANTILLA V6'!A39</f>
        <v>0</v>
      </c>
      <c r="B23" s="40">
        <f>'PLANTILLA V6'!B39</f>
        <v>0</v>
      </c>
      <c r="C23" s="32"/>
      <c r="D23" s="22"/>
      <c r="E23" s="25"/>
      <c r="F23" s="29">
        <f t="shared" ref="F23:AD23" ca="1" si="52">IF(OR(F$3="", ISNA(INDEX(INDIRECT(RIGHT(F$2,LEN(F$2)-4)&amp;"!$J:$J"),MATCH($B23,INDIRECT(RIGHT(F$2,LEN(F$2)-4)&amp;"!$B:$B"),0),1)),ISERR(INDEX(INDIRECT(RIGHT(F$2,LEN(F$2)-4)&amp;"!$J:$J"),MATCH($B23,INDIRECT(RIGHT(F$2,LEN(F$2)-4)&amp;"!$B:$B"),0),1))),0,INDEX(INDIRECT(RIGHT(F$2,LEN(F$2)-4)&amp;"!$J:$J"),MATCH($B23,INDIRECT(RIGHT(F$2,LEN(F$2)-4)&amp;"!$B:$B"),0),1))</f>
        <v>0</v>
      </c>
      <c r="G23" s="29">
        <f t="shared" ca="1" si="52"/>
        <v>0</v>
      </c>
      <c r="H23" s="29">
        <f t="shared" ca="1" si="52"/>
        <v>0</v>
      </c>
      <c r="I23" s="29">
        <f t="shared" ca="1" si="52"/>
        <v>0</v>
      </c>
      <c r="J23" s="29">
        <f t="shared" ca="1" si="52"/>
        <v>0</v>
      </c>
      <c r="K23" s="29">
        <f t="shared" ca="1" si="52"/>
        <v>50</v>
      </c>
      <c r="L23" s="29">
        <f t="shared" ca="1" si="52"/>
        <v>0</v>
      </c>
      <c r="M23" s="29">
        <f t="shared" ca="1" si="52"/>
        <v>0</v>
      </c>
      <c r="N23" s="29">
        <f t="shared" ca="1" si="52"/>
        <v>0</v>
      </c>
      <c r="O23" s="29">
        <f t="shared" ca="1" si="52"/>
        <v>50</v>
      </c>
      <c r="P23" s="29">
        <f t="shared" ca="1" si="52"/>
        <v>0</v>
      </c>
      <c r="Q23" s="29">
        <f t="shared" ca="1" si="52"/>
        <v>0</v>
      </c>
      <c r="R23" s="29">
        <f t="shared" ca="1" si="52"/>
        <v>0</v>
      </c>
      <c r="S23" s="29">
        <f t="shared" ca="1" si="52"/>
        <v>0</v>
      </c>
      <c r="T23" s="29">
        <f t="shared" ca="1" si="52"/>
        <v>0</v>
      </c>
      <c r="U23" s="29">
        <f t="shared" ca="1" si="52"/>
        <v>50</v>
      </c>
      <c r="V23" s="29">
        <f t="shared" ca="1" si="52"/>
        <v>0</v>
      </c>
      <c r="W23" s="29">
        <f t="shared" ca="1" si="52"/>
        <v>0</v>
      </c>
      <c r="X23" s="29">
        <f t="shared" ca="1" si="52"/>
        <v>0</v>
      </c>
      <c r="Y23" s="29">
        <f t="shared" ca="1" si="52"/>
        <v>0</v>
      </c>
      <c r="Z23" s="29">
        <f t="shared" ca="1" si="52"/>
        <v>0</v>
      </c>
      <c r="AA23" s="29">
        <f t="shared" ca="1" si="52"/>
        <v>0</v>
      </c>
      <c r="AB23" s="29">
        <f t="shared" ca="1" si="52"/>
        <v>0</v>
      </c>
      <c r="AC23" s="29">
        <f t="shared" ca="1" si="52"/>
        <v>0</v>
      </c>
      <c r="AD23" s="29">
        <f t="shared" ca="1" si="52"/>
        <v>0</v>
      </c>
      <c r="AE23" s="2"/>
      <c r="AF23" s="25"/>
      <c r="AG23" s="37">
        <f t="shared" ref="AG23:BE23" ca="1" si="53">IF(OR(AG$3="",ISNA(INDEX(INDIRECT(RIGHT(AG$2,LEN(AG$2)-4)&amp;"!$J:$J"),MATCH($B23,INDIRECT(RIGHT(AG$2,LEN(AG$2)-4)&amp;"!$B:$B"),0),1)), ISERR(INDEX(INDIRECT(RIGHT(AG$2,LEN(AG$2)-4)&amp;"!$J:$J"),MATCH($B23,INDIRECT(RIGHT(AG$2,LEN(AG$2)-4)&amp;"!$B:$B"),0),1))),0,INDEX(INDIRECT(RIGHT(AG$2,LEN(AG$2)-4)&amp;"!$J:$J"),MATCH($B23,INDIRECT(RIGHT(AG$2,LEN(AG$2)-4)&amp;"!$B:$B"),0),1))</f>
        <v>0</v>
      </c>
      <c r="AH23" s="37">
        <f t="shared" ca="1" si="53"/>
        <v>0</v>
      </c>
      <c r="AI23" s="37">
        <f t="shared" ca="1" si="53"/>
        <v>0</v>
      </c>
      <c r="AJ23" s="37">
        <f t="shared" ca="1" si="53"/>
        <v>0</v>
      </c>
      <c r="AK23" s="37">
        <f t="shared" ca="1" si="53"/>
        <v>0</v>
      </c>
      <c r="AL23" s="37">
        <f t="shared" ca="1" si="53"/>
        <v>0</v>
      </c>
      <c r="AM23" s="37">
        <f t="shared" ca="1" si="53"/>
        <v>0</v>
      </c>
      <c r="AN23" s="37">
        <f t="shared" ca="1" si="53"/>
        <v>0</v>
      </c>
      <c r="AO23" s="37">
        <f t="shared" ca="1" si="53"/>
        <v>0</v>
      </c>
      <c r="AP23" s="37">
        <f t="shared" ca="1" si="53"/>
        <v>0</v>
      </c>
      <c r="AQ23" s="37">
        <f t="shared" ca="1" si="53"/>
        <v>50</v>
      </c>
      <c r="AR23" s="37">
        <f t="shared" ca="1" si="53"/>
        <v>0</v>
      </c>
      <c r="AS23" s="37">
        <f t="shared" ca="1" si="53"/>
        <v>0</v>
      </c>
      <c r="AT23" s="37">
        <f t="shared" ca="1" si="53"/>
        <v>0</v>
      </c>
      <c r="AU23" s="37">
        <f t="shared" ca="1" si="53"/>
        <v>50</v>
      </c>
      <c r="AV23" s="37">
        <f t="shared" ca="1" si="53"/>
        <v>0</v>
      </c>
      <c r="AW23" s="37">
        <f t="shared" ca="1" si="53"/>
        <v>20</v>
      </c>
      <c r="AX23" s="37">
        <f t="shared" ca="1" si="53"/>
        <v>0</v>
      </c>
      <c r="AY23" s="37">
        <f t="shared" ca="1" si="53"/>
        <v>0</v>
      </c>
      <c r="AZ23" s="37">
        <f t="shared" ca="1" si="53"/>
        <v>0</v>
      </c>
      <c r="BA23" s="37">
        <f t="shared" ca="1" si="53"/>
        <v>0</v>
      </c>
      <c r="BB23" s="37">
        <f t="shared" ca="1" si="53"/>
        <v>0</v>
      </c>
      <c r="BC23" s="37">
        <f t="shared" ca="1" si="53"/>
        <v>0</v>
      </c>
      <c r="BD23" s="37">
        <f t="shared" ca="1" si="53"/>
        <v>0</v>
      </c>
      <c r="BE23" s="37">
        <f t="shared" ca="1" si="53"/>
        <v>0</v>
      </c>
      <c r="BF23" s="136"/>
      <c r="BG23" s="136"/>
      <c r="BH23" s="38">
        <f t="shared" ref="BH23:CF23" ca="1" si="54">IF(OR(BH$3="",ISNA(INDEX(INDIRECT(RIGHT(BH$2,LEN(BH$2)-4)&amp;"!$J:$J"),MATCH($B23,INDIRECT(RIGHT(BH$2,LEN(BH$2)-4)&amp;"!$B:$B"),0),1)), ISERR(INDEX(INDIRECT(RIGHT(BH$2,LEN(BH$2)-4)&amp;"!$J:$J"),MATCH($B23,INDIRECT(RIGHT(BH$2,LEN(BH$2)-4)&amp;"!$B:$B"),0),1))),0,INDEX(INDIRECT(RIGHT(BH$2,LEN(BH$2)-4)&amp;"!$J:$J"),MATCH($B23,INDIRECT(RIGHT(BH$2,LEN(BH$2)-4)&amp;"!$B:$B"),0),1))</f>
        <v>0</v>
      </c>
      <c r="BI23" s="38">
        <f t="shared" ca="1" si="54"/>
        <v>0</v>
      </c>
      <c r="BJ23" s="38">
        <f t="shared" ca="1" si="54"/>
        <v>0</v>
      </c>
      <c r="BK23" s="38">
        <f t="shared" ca="1" si="54"/>
        <v>0</v>
      </c>
      <c r="BL23" s="38">
        <f t="shared" ca="1" si="54"/>
        <v>0</v>
      </c>
      <c r="BM23" s="38">
        <f t="shared" ca="1" si="54"/>
        <v>0</v>
      </c>
      <c r="BN23" s="38">
        <f t="shared" ca="1" si="54"/>
        <v>0</v>
      </c>
      <c r="BO23" s="38">
        <f t="shared" ca="1" si="54"/>
        <v>0</v>
      </c>
      <c r="BP23" s="38">
        <f t="shared" ca="1" si="54"/>
        <v>50</v>
      </c>
      <c r="BQ23" s="38">
        <f t="shared" ca="1" si="54"/>
        <v>0</v>
      </c>
      <c r="BR23" s="38">
        <f t="shared" ca="1" si="54"/>
        <v>0</v>
      </c>
      <c r="BS23" s="38">
        <f t="shared" ca="1" si="54"/>
        <v>50</v>
      </c>
      <c r="BT23" s="38">
        <f t="shared" ca="1" si="54"/>
        <v>0</v>
      </c>
      <c r="BU23" s="38">
        <f t="shared" ca="1" si="54"/>
        <v>0</v>
      </c>
      <c r="BV23" s="38">
        <f t="shared" ca="1" si="54"/>
        <v>0</v>
      </c>
      <c r="BW23" s="38">
        <f t="shared" ca="1" si="54"/>
        <v>0</v>
      </c>
      <c r="BX23" s="38">
        <f t="shared" ca="1" si="54"/>
        <v>0</v>
      </c>
      <c r="BY23" s="38">
        <f t="shared" ca="1" si="54"/>
        <v>0</v>
      </c>
      <c r="BZ23" s="38">
        <f t="shared" ca="1" si="54"/>
        <v>0</v>
      </c>
      <c r="CA23" s="38">
        <f t="shared" ca="1" si="54"/>
        <v>0</v>
      </c>
      <c r="CB23" s="38">
        <f t="shared" ca="1" si="54"/>
        <v>0</v>
      </c>
      <c r="CC23" s="38">
        <f t="shared" ca="1" si="54"/>
        <v>0</v>
      </c>
      <c r="CD23" s="38">
        <f t="shared" ca="1" si="54"/>
        <v>0</v>
      </c>
      <c r="CE23" s="38">
        <f t="shared" ca="1" si="54"/>
        <v>0</v>
      </c>
      <c r="CF23" s="38">
        <f t="shared" ca="1" si="54"/>
        <v>0</v>
      </c>
      <c r="CG23" s="22"/>
      <c r="CH23" s="25"/>
    </row>
    <row r="24" spans="1:86" ht="16.5" hidden="1" x14ac:dyDescent="0.45">
      <c r="A24" s="183" t="str">
        <f>'PLANTILLA V6'!A53</f>
        <v>Herramientas manuales</v>
      </c>
      <c r="B24" s="167"/>
      <c r="C24" s="28"/>
      <c r="D24" s="22"/>
      <c r="E24" s="25">
        <f>'PLANTILLA V6'!$D53</f>
        <v>0</v>
      </c>
      <c r="F24" s="29">
        <f t="shared" ref="F24:AD24" ca="1" si="55">IF(OR(F$3="", ISNA(INDEX(INDIRECT(RIGHT(F$2,LEN(F$2)-4)&amp;"!$J:$J"),MATCH($B24,INDIRECT(RIGHT(F$2,LEN(F$2)-4)&amp;"!$B:$B"),0),1)),ISERR(INDEX(INDIRECT(RIGHT(F$2,LEN(F$2)-4)&amp;"!$J:$J"),MATCH($B24,INDIRECT(RIGHT(F$2,LEN(F$2)-4)&amp;"!$B:$B"),0),1))),0,INDEX(INDIRECT(RIGHT(F$2,LEN(F$2)-4)&amp;"!$J:$J"),MATCH($B24,INDIRECT(RIGHT(F$2,LEN(F$2)-4)&amp;"!$B:$B"),0),1))</f>
        <v>0</v>
      </c>
      <c r="G24" s="29">
        <f t="shared" ca="1" si="55"/>
        <v>0</v>
      </c>
      <c r="H24" s="29">
        <f t="shared" ca="1" si="55"/>
        <v>0</v>
      </c>
      <c r="I24" s="29">
        <f t="shared" ca="1" si="55"/>
        <v>0</v>
      </c>
      <c r="J24" s="29">
        <f t="shared" ca="1" si="55"/>
        <v>0</v>
      </c>
      <c r="K24" s="29">
        <f t="shared" ca="1" si="55"/>
        <v>50</v>
      </c>
      <c r="L24" s="29">
        <f t="shared" ca="1" si="55"/>
        <v>0</v>
      </c>
      <c r="M24" s="29">
        <f t="shared" ca="1" si="55"/>
        <v>0</v>
      </c>
      <c r="N24" s="29">
        <f t="shared" ca="1" si="55"/>
        <v>0</v>
      </c>
      <c r="O24" s="29">
        <f t="shared" ca="1" si="55"/>
        <v>50</v>
      </c>
      <c r="P24" s="29">
        <f t="shared" ca="1" si="55"/>
        <v>0</v>
      </c>
      <c r="Q24" s="29">
        <f t="shared" ca="1" si="55"/>
        <v>0</v>
      </c>
      <c r="R24" s="29">
        <f t="shared" ca="1" si="55"/>
        <v>0</v>
      </c>
      <c r="S24" s="29">
        <f t="shared" ca="1" si="55"/>
        <v>0</v>
      </c>
      <c r="T24" s="29">
        <f t="shared" ca="1" si="55"/>
        <v>0</v>
      </c>
      <c r="U24" s="29">
        <f t="shared" ca="1" si="55"/>
        <v>50</v>
      </c>
      <c r="V24" s="29">
        <f t="shared" ca="1" si="55"/>
        <v>0</v>
      </c>
      <c r="W24" s="29">
        <f t="shared" ca="1" si="55"/>
        <v>0</v>
      </c>
      <c r="X24" s="29">
        <f t="shared" ca="1" si="55"/>
        <v>0</v>
      </c>
      <c r="Y24" s="29">
        <f t="shared" ca="1" si="55"/>
        <v>0</v>
      </c>
      <c r="Z24" s="29">
        <f t="shared" ca="1" si="55"/>
        <v>0</v>
      </c>
      <c r="AA24" s="29">
        <f t="shared" ca="1" si="55"/>
        <v>0</v>
      </c>
      <c r="AB24" s="29">
        <f t="shared" ca="1" si="55"/>
        <v>0</v>
      </c>
      <c r="AC24" s="29">
        <f t="shared" ca="1" si="55"/>
        <v>0</v>
      </c>
      <c r="AD24" s="29">
        <f t="shared" ca="1" si="55"/>
        <v>0</v>
      </c>
      <c r="AE24" s="2"/>
      <c r="AF24" s="25">
        <f>'PLANTILLA V6'!$D53</f>
        <v>0</v>
      </c>
      <c r="AG24" s="37">
        <f t="shared" ref="AG24:BE24" ca="1" si="56">IF(OR(AG$3="",ISNA(INDEX(INDIRECT(RIGHT(AG$2,LEN(AG$2)-4)&amp;"!$J:$J"),MATCH($B24,INDIRECT(RIGHT(AG$2,LEN(AG$2)-4)&amp;"!$B:$B"),0),1)), ISERR(INDEX(INDIRECT(RIGHT(AG$2,LEN(AG$2)-4)&amp;"!$J:$J"),MATCH($B24,INDIRECT(RIGHT(AG$2,LEN(AG$2)-4)&amp;"!$B:$B"),0),1))),0,INDEX(INDIRECT(RIGHT(AG$2,LEN(AG$2)-4)&amp;"!$J:$J"),MATCH($B24,INDIRECT(RIGHT(AG$2,LEN(AG$2)-4)&amp;"!$B:$B"),0),1))</f>
        <v>0</v>
      </c>
      <c r="AH24" s="37">
        <f t="shared" ca="1" si="56"/>
        <v>0</v>
      </c>
      <c r="AI24" s="37">
        <f t="shared" ca="1" si="56"/>
        <v>0</v>
      </c>
      <c r="AJ24" s="37">
        <f t="shared" ca="1" si="56"/>
        <v>0</v>
      </c>
      <c r="AK24" s="37">
        <f t="shared" ca="1" si="56"/>
        <v>0</v>
      </c>
      <c r="AL24" s="37">
        <f t="shared" ca="1" si="56"/>
        <v>0</v>
      </c>
      <c r="AM24" s="37">
        <f t="shared" ca="1" si="56"/>
        <v>0</v>
      </c>
      <c r="AN24" s="37">
        <f t="shared" ca="1" si="56"/>
        <v>0</v>
      </c>
      <c r="AO24" s="37">
        <f t="shared" ca="1" si="56"/>
        <v>0</v>
      </c>
      <c r="AP24" s="37">
        <f t="shared" ca="1" si="56"/>
        <v>0</v>
      </c>
      <c r="AQ24" s="37">
        <f t="shared" ca="1" si="56"/>
        <v>50</v>
      </c>
      <c r="AR24" s="37">
        <f t="shared" ca="1" si="56"/>
        <v>0</v>
      </c>
      <c r="AS24" s="37">
        <f t="shared" ca="1" si="56"/>
        <v>0</v>
      </c>
      <c r="AT24" s="37">
        <f t="shared" ca="1" si="56"/>
        <v>0</v>
      </c>
      <c r="AU24" s="37">
        <f t="shared" ca="1" si="56"/>
        <v>50</v>
      </c>
      <c r="AV24" s="37">
        <f t="shared" ca="1" si="56"/>
        <v>0</v>
      </c>
      <c r="AW24" s="37">
        <f t="shared" ca="1" si="56"/>
        <v>20</v>
      </c>
      <c r="AX24" s="37">
        <f t="shared" ca="1" si="56"/>
        <v>0</v>
      </c>
      <c r="AY24" s="37">
        <f t="shared" ca="1" si="56"/>
        <v>0</v>
      </c>
      <c r="AZ24" s="37">
        <f t="shared" ca="1" si="56"/>
        <v>0</v>
      </c>
      <c r="BA24" s="37">
        <f t="shared" ca="1" si="56"/>
        <v>0</v>
      </c>
      <c r="BB24" s="37">
        <f t="shared" ca="1" si="56"/>
        <v>0</v>
      </c>
      <c r="BC24" s="37">
        <f t="shared" ca="1" si="56"/>
        <v>0</v>
      </c>
      <c r="BD24" s="37">
        <f t="shared" ca="1" si="56"/>
        <v>0</v>
      </c>
      <c r="BE24" s="37">
        <f t="shared" ca="1" si="56"/>
        <v>0</v>
      </c>
      <c r="BF24" s="136"/>
      <c r="BG24" s="136">
        <f>'PLANTILLA V6'!$D53</f>
        <v>0</v>
      </c>
      <c r="BH24" s="41">
        <f t="shared" ref="BH24:CF24" ca="1" si="57">IF(OR(BH$3="",ISNA(INDEX(INDIRECT(RIGHT(BH$2,LEN(BH$2)-4)&amp;"!$J:$J"),MATCH($B24,INDIRECT(RIGHT(BH$2,LEN(BH$2)-4)&amp;"!$B:$B"),0),1)), ISERR(INDEX(INDIRECT(RIGHT(BH$2,LEN(BH$2)-4)&amp;"!$J:$J"),MATCH($B24,INDIRECT(RIGHT(BH$2,LEN(BH$2)-4)&amp;"!$B:$B"),0),1))),0,INDEX(INDIRECT(RIGHT(BH$2,LEN(BH$2)-4)&amp;"!$J:$J"),MATCH($B24,INDIRECT(RIGHT(BH$2,LEN(BH$2)-4)&amp;"!$B:$B"),0),1))</f>
        <v>0</v>
      </c>
      <c r="BI24" s="41">
        <f t="shared" ca="1" si="57"/>
        <v>0</v>
      </c>
      <c r="BJ24" s="41">
        <f t="shared" ca="1" si="57"/>
        <v>0</v>
      </c>
      <c r="BK24" s="41">
        <f t="shared" ca="1" si="57"/>
        <v>0</v>
      </c>
      <c r="BL24" s="41">
        <f t="shared" ca="1" si="57"/>
        <v>0</v>
      </c>
      <c r="BM24" s="41">
        <f t="shared" ca="1" si="57"/>
        <v>0</v>
      </c>
      <c r="BN24" s="41">
        <f t="shared" ca="1" si="57"/>
        <v>0</v>
      </c>
      <c r="BO24" s="41">
        <f t="shared" ca="1" si="57"/>
        <v>0</v>
      </c>
      <c r="BP24" s="41">
        <f t="shared" ca="1" si="57"/>
        <v>50</v>
      </c>
      <c r="BQ24" s="41">
        <f t="shared" ca="1" si="57"/>
        <v>0</v>
      </c>
      <c r="BR24" s="41">
        <f t="shared" ca="1" si="57"/>
        <v>0</v>
      </c>
      <c r="BS24" s="41">
        <f t="shared" ca="1" si="57"/>
        <v>50</v>
      </c>
      <c r="BT24" s="41">
        <f t="shared" ca="1" si="57"/>
        <v>0</v>
      </c>
      <c r="BU24" s="41">
        <f t="shared" ca="1" si="57"/>
        <v>0</v>
      </c>
      <c r="BV24" s="41">
        <f t="shared" ca="1" si="57"/>
        <v>0</v>
      </c>
      <c r="BW24" s="41">
        <f t="shared" ca="1" si="57"/>
        <v>0</v>
      </c>
      <c r="BX24" s="41">
        <f t="shared" ca="1" si="57"/>
        <v>0</v>
      </c>
      <c r="BY24" s="41">
        <f t="shared" ca="1" si="57"/>
        <v>0</v>
      </c>
      <c r="BZ24" s="41">
        <f t="shared" ca="1" si="57"/>
        <v>0</v>
      </c>
      <c r="CA24" s="41">
        <f t="shared" ca="1" si="57"/>
        <v>0</v>
      </c>
      <c r="CB24" s="41">
        <f t="shared" ca="1" si="57"/>
        <v>0</v>
      </c>
      <c r="CC24" s="41">
        <f t="shared" ca="1" si="57"/>
        <v>0</v>
      </c>
      <c r="CD24" s="41">
        <f t="shared" ca="1" si="57"/>
        <v>0</v>
      </c>
      <c r="CE24" s="41">
        <f t="shared" ca="1" si="57"/>
        <v>0</v>
      </c>
      <c r="CF24" s="41">
        <f t="shared" ca="1" si="57"/>
        <v>0</v>
      </c>
      <c r="CG24" s="139" t="s">
        <v>150</v>
      </c>
      <c r="CH24" s="25">
        <f>'PLANTILLA V6'!$D53</f>
        <v>0</v>
      </c>
    </row>
    <row r="25" spans="1:86" ht="16.5" hidden="1" x14ac:dyDescent="0.45">
      <c r="A25" s="40" t="s">
        <v>151</v>
      </c>
      <c r="B25" s="40" t="s">
        <v>152</v>
      </c>
      <c r="C25" s="32">
        <f>'PLANTILLA V6'!C54</f>
        <v>1</v>
      </c>
      <c r="D25" s="29">
        <f t="shared" ref="D25:D35" ca="1" si="58">MAX(F25:AD25)</f>
        <v>0</v>
      </c>
      <c r="E25" s="25" t="str">
        <f>'PLANTILLA V6'!$D54</f>
        <v>pza</v>
      </c>
      <c r="F25" s="29">
        <f t="shared" ref="F25:AD25" ca="1" si="59">IF(OR(F$3="", ISNA(INDEX(INDIRECT(RIGHT(F$2,LEN(F$2)-4)&amp;"!$J:$J"),MATCH($B25,INDIRECT(RIGHT(F$2,LEN(F$2)-4)&amp;"!$B:$B"),0),1)),ISERR(INDEX(INDIRECT(RIGHT(F$2,LEN(F$2)-4)&amp;"!$J:$J"),MATCH($B25,INDIRECT(RIGHT(F$2,LEN(F$2)-4)&amp;"!$B:$B"),0),1))),0,INDEX(INDIRECT(RIGHT(F$2,LEN(F$2)-4)&amp;"!$J:$J"),MATCH($B25,INDIRECT(RIGHT(F$2,LEN(F$2)-4)&amp;"!$B:$B"),0),1))</f>
        <v>0</v>
      </c>
      <c r="G25" s="29">
        <f t="shared" ca="1" si="59"/>
        <v>0</v>
      </c>
      <c r="H25" s="29">
        <f t="shared" ca="1" si="59"/>
        <v>0</v>
      </c>
      <c r="I25" s="29">
        <f t="shared" ca="1" si="59"/>
        <v>0</v>
      </c>
      <c r="J25" s="29">
        <f t="shared" ca="1" si="59"/>
        <v>0</v>
      </c>
      <c r="K25" s="29">
        <f t="shared" ca="1" si="59"/>
        <v>0</v>
      </c>
      <c r="L25" s="29">
        <f t="shared" ca="1" si="59"/>
        <v>0</v>
      </c>
      <c r="M25" s="29">
        <f t="shared" ca="1" si="59"/>
        <v>0</v>
      </c>
      <c r="N25" s="29">
        <f t="shared" ca="1" si="59"/>
        <v>0</v>
      </c>
      <c r="O25" s="29">
        <f t="shared" ca="1" si="59"/>
        <v>0</v>
      </c>
      <c r="P25" s="29">
        <f t="shared" ca="1" si="59"/>
        <v>0</v>
      </c>
      <c r="Q25" s="29">
        <f t="shared" ca="1" si="59"/>
        <v>0</v>
      </c>
      <c r="R25" s="29">
        <f t="shared" ca="1" si="59"/>
        <v>0</v>
      </c>
      <c r="S25" s="29">
        <f t="shared" ca="1" si="59"/>
        <v>0</v>
      </c>
      <c r="T25" s="29">
        <f t="shared" ca="1" si="59"/>
        <v>0</v>
      </c>
      <c r="U25" s="29">
        <f t="shared" ca="1" si="59"/>
        <v>0</v>
      </c>
      <c r="V25" s="29">
        <f t="shared" ca="1" si="59"/>
        <v>0</v>
      </c>
      <c r="W25" s="29">
        <f t="shared" ca="1" si="59"/>
        <v>0</v>
      </c>
      <c r="X25" s="29">
        <f t="shared" ca="1" si="59"/>
        <v>0</v>
      </c>
      <c r="Y25" s="29">
        <f t="shared" ca="1" si="59"/>
        <v>0</v>
      </c>
      <c r="Z25" s="29">
        <f t="shared" ca="1" si="59"/>
        <v>0</v>
      </c>
      <c r="AA25" s="29">
        <f t="shared" ca="1" si="59"/>
        <v>0</v>
      </c>
      <c r="AB25" s="29">
        <f t="shared" ca="1" si="59"/>
        <v>0</v>
      </c>
      <c r="AC25" s="29">
        <f t="shared" ca="1" si="59"/>
        <v>0</v>
      </c>
      <c r="AD25" s="29">
        <f t="shared" ca="1" si="59"/>
        <v>0</v>
      </c>
      <c r="AE25" s="29">
        <f t="shared" ref="AE25:AE35" ca="1" si="60">MAX(AG25:BE25)</f>
        <v>0</v>
      </c>
      <c r="AF25" s="25" t="str">
        <f>'PLANTILLA V6'!$D54</f>
        <v>pza</v>
      </c>
      <c r="AG25" s="37">
        <f t="shared" ref="AG25:BE25" ca="1" si="61">IF(OR(AG$3="",ISNA(INDEX(INDIRECT(RIGHT(AG$2,LEN(AG$2)-4)&amp;"!$J:$J"),MATCH($B25,INDIRECT(RIGHT(AG$2,LEN(AG$2)-4)&amp;"!$B:$B"),0),1)), ISERR(INDEX(INDIRECT(RIGHT(AG$2,LEN(AG$2)-4)&amp;"!$J:$J"),MATCH($B25,INDIRECT(RIGHT(AG$2,LEN(AG$2)-4)&amp;"!$B:$B"),0),1))),0,INDEX(INDIRECT(RIGHT(AG$2,LEN(AG$2)-4)&amp;"!$J:$J"),MATCH($B25,INDIRECT(RIGHT(AG$2,LEN(AG$2)-4)&amp;"!$B:$B"),0),1))</f>
        <v>0</v>
      </c>
      <c r="AH25" s="37">
        <f t="shared" ca="1" si="61"/>
        <v>0</v>
      </c>
      <c r="AI25" s="37">
        <f t="shared" ca="1" si="61"/>
        <v>0</v>
      </c>
      <c r="AJ25" s="37">
        <f t="shared" ca="1" si="61"/>
        <v>0</v>
      </c>
      <c r="AK25" s="37">
        <f t="shared" ca="1" si="61"/>
        <v>0</v>
      </c>
      <c r="AL25" s="37">
        <f t="shared" ca="1" si="61"/>
        <v>0</v>
      </c>
      <c r="AM25" s="37">
        <f t="shared" ca="1" si="61"/>
        <v>0</v>
      </c>
      <c r="AN25" s="37">
        <f t="shared" ca="1" si="61"/>
        <v>0</v>
      </c>
      <c r="AO25" s="37">
        <f t="shared" ca="1" si="61"/>
        <v>0</v>
      </c>
      <c r="AP25" s="37">
        <f t="shared" ca="1" si="61"/>
        <v>0</v>
      </c>
      <c r="AQ25" s="37">
        <f t="shared" ca="1" si="61"/>
        <v>0</v>
      </c>
      <c r="AR25" s="37">
        <f t="shared" ca="1" si="61"/>
        <v>0</v>
      </c>
      <c r="AS25" s="37">
        <f t="shared" ca="1" si="61"/>
        <v>0</v>
      </c>
      <c r="AT25" s="37">
        <f t="shared" ca="1" si="61"/>
        <v>0</v>
      </c>
      <c r="AU25" s="37">
        <f t="shared" ca="1" si="61"/>
        <v>0</v>
      </c>
      <c r="AV25" s="37">
        <f t="shared" ca="1" si="61"/>
        <v>0</v>
      </c>
      <c r="AW25" s="37">
        <f t="shared" ca="1" si="61"/>
        <v>0</v>
      </c>
      <c r="AX25" s="37">
        <f t="shared" ca="1" si="61"/>
        <v>0</v>
      </c>
      <c r="AY25" s="37">
        <f t="shared" ca="1" si="61"/>
        <v>0</v>
      </c>
      <c r="AZ25" s="37">
        <f t="shared" ca="1" si="61"/>
        <v>0</v>
      </c>
      <c r="BA25" s="37">
        <f t="shared" ca="1" si="61"/>
        <v>0</v>
      </c>
      <c r="BB25" s="37">
        <f t="shared" ca="1" si="61"/>
        <v>0</v>
      </c>
      <c r="BC25" s="37">
        <f t="shared" ca="1" si="61"/>
        <v>0</v>
      </c>
      <c r="BD25" s="37">
        <f t="shared" ca="1" si="61"/>
        <v>0</v>
      </c>
      <c r="BE25" s="37">
        <f t="shared" ca="1" si="61"/>
        <v>0</v>
      </c>
      <c r="BF25" s="29">
        <f t="shared" ref="BF25:BF35" ca="1" si="62">MAX(BH25:CF25)</f>
        <v>0</v>
      </c>
      <c r="BG25" s="135" t="str">
        <f>'PLANTILLA V6'!$D54</f>
        <v>pza</v>
      </c>
      <c r="BH25" s="38">
        <f t="shared" ref="BH25:CF25" ca="1" si="63">IF(OR(BH$3="",ISNA(INDEX(INDIRECT(RIGHT(BH$2,LEN(BH$2)-4)&amp;"!$J:$J"),MATCH($B25,INDIRECT(RIGHT(BH$2,LEN(BH$2)-4)&amp;"!$B:$B"),0),1)), ISERR(INDEX(INDIRECT(RIGHT(BH$2,LEN(BH$2)-4)&amp;"!$J:$J"),MATCH($B25,INDIRECT(RIGHT(BH$2,LEN(BH$2)-4)&amp;"!$B:$B"),0),1))),0,INDEX(INDIRECT(RIGHT(BH$2,LEN(BH$2)-4)&amp;"!$J:$J"),MATCH($B25,INDIRECT(RIGHT(BH$2,LEN(BH$2)-4)&amp;"!$B:$B"),0),1))</f>
        <v>0</v>
      </c>
      <c r="BI25" s="38">
        <f t="shared" ca="1" si="63"/>
        <v>0</v>
      </c>
      <c r="BJ25" s="38">
        <f t="shared" ca="1" si="63"/>
        <v>0</v>
      </c>
      <c r="BK25" s="38">
        <f t="shared" ca="1" si="63"/>
        <v>0</v>
      </c>
      <c r="BL25" s="38">
        <f t="shared" ca="1" si="63"/>
        <v>0</v>
      </c>
      <c r="BM25" s="38">
        <f t="shared" ca="1" si="63"/>
        <v>0</v>
      </c>
      <c r="BN25" s="38">
        <f t="shared" ca="1" si="63"/>
        <v>0</v>
      </c>
      <c r="BO25" s="38">
        <f t="shared" ca="1" si="63"/>
        <v>0</v>
      </c>
      <c r="BP25" s="38">
        <f t="shared" ca="1" si="63"/>
        <v>0</v>
      </c>
      <c r="BQ25" s="38">
        <f t="shared" ca="1" si="63"/>
        <v>0</v>
      </c>
      <c r="BR25" s="38">
        <f t="shared" ca="1" si="63"/>
        <v>0</v>
      </c>
      <c r="BS25" s="38">
        <f t="shared" ca="1" si="63"/>
        <v>0</v>
      </c>
      <c r="BT25" s="38">
        <f t="shared" ca="1" si="63"/>
        <v>0</v>
      </c>
      <c r="BU25" s="38">
        <f t="shared" ca="1" si="63"/>
        <v>0</v>
      </c>
      <c r="BV25" s="38">
        <f t="shared" ca="1" si="63"/>
        <v>0</v>
      </c>
      <c r="BW25" s="38">
        <f t="shared" ca="1" si="63"/>
        <v>0</v>
      </c>
      <c r="BX25" s="38">
        <f t="shared" ca="1" si="63"/>
        <v>0</v>
      </c>
      <c r="BY25" s="38">
        <f t="shared" ca="1" si="63"/>
        <v>0</v>
      </c>
      <c r="BZ25" s="38">
        <f t="shared" ca="1" si="63"/>
        <v>0</v>
      </c>
      <c r="CA25" s="38">
        <f t="shared" ca="1" si="63"/>
        <v>0</v>
      </c>
      <c r="CB25" s="38">
        <f t="shared" ca="1" si="63"/>
        <v>0</v>
      </c>
      <c r="CC25" s="38">
        <f t="shared" ca="1" si="63"/>
        <v>0</v>
      </c>
      <c r="CD25" s="38">
        <f t="shared" ca="1" si="63"/>
        <v>0</v>
      </c>
      <c r="CE25" s="38">
        <f t="shared" ca="1" si="63"/>
        <v>0</v>
      </c>
      <c r="CF25" s="38">
        <f t="shared" ca="1" si="63"/>
        <v>0</v>
      </c>
      <c r="CG25" s="29">
        <f t="shared" ref="CG25:CG35" ca="1" si="64">MAX(D25,AE25,BF25)</f>
        <v>0</v>
      </c>
      <c r="CH25" s="25" t="str">
        <f>'PLANTILLA V6'!$D54</f>
        <v>pza</v>
      </c>
    </row>
    <row r="26" spans="1:86" ht="16.5" hidden="1" x14ac:dyDescent="0.45">
      <c r="A26" s="36" t="s">
        <v>151</v>
      </c>
      <c r="B26" s="36" t="s">
        <v>153</v>
      </c>
      <c r="C26" s="28">
        <f>'PLANTILLA V6'!C55</f>
        <v>1</v>
      </c>
      <c r="D26" s="29">
        <f t="shared" ca="1" si="58"/>
        <v>0</v>
      </c>
      <c r="E26" s="25" t="str">
        <f>'PLANTILLA V6'!$D55</f>
        <v>pza</v>
      </c>
      <c r="F26" s="29">
        <f t="shared" ref="F26:AD26" ca="1" si="65">IF(OR(F$3="", ISNA(INDEX(INDIRECT(RIGHT(F$2,LEN(F$2)-4)&amp;"!$J:$J"),MATCH($B26,INDIRECT(RIGHT(F$2,LEN(F$2)-4)&amp;"!$B:$B"),0),1)),ISERR(INDEX(INDIRECT(RIGHT(F$2,LEN(F$2)-4)&amp;"!$J:$J"),MATCH($B26,INDIRECT(RIGHT(F$2,LEN(F$2)-4)&amp;"!$B:$B"),0),1))),0,INDEX(INDIRECT(RIGHT(F$2,LEN(F$2)-4)&amp;"!$J:$J"),MATCH($B26,INDIRECT(RIGHT(F$2,LEN(F$2)-4)&amp;"!$B:$B"),0),1))</f>
        <v>0</v>
      </c>
      <c r="G26" s="29">
        <f t="shared" ca="1" si="65"/>
        <v>0</v>
      </c>
      <c r="H26" s="29">
        <f t="shared" ca="1" si="65"/>
        <v>0</v>
      </c>
      <c r="I26" s="29">
        <f t="shared" ca="1" si="65"/>
        <v>0</v>
      </c>
      <c r="J26" s="29">
        <f t="shared" ca="1" si="65"/>
        <v>0</v>
      </c>
      <c r="K26" s="29">
        <f t="shared" ca="1" si="65"/>
        <v>0</v>
      </c>
      <c r="L26" s="29">
        <f t="shared" ca="1" si="65"/>
        <v>0</v>
      </c>
      <c r="M26" s="29">
        <f t="shared" ca="1" si="65"/>
        <v>0</v>
      </c>
      <c r="N26" s="29">
        <f t="shared" ca="1" si="65"/>
        <v>0</v>
      </c>
      <c r="O26" s="29">
        <f t="shared" ca="1" si="65"/>
        <v>0</v>
      </c>
      <c r="P26" s="29">
        <f t="shared" ca="1" si="65"/>
        <v>0</v>
      </c>
      <c r="Q26" s="29">
        <f t="shared" ca="1" si="65"/>
        <v>0</v>
      </c>
      <c r="R26" s="29">
        <f t="shared" ca="1" si="65"/>
        <v>0</v>
      </c>
      <c r="S26" s="29">
        <f t="shared" ca="1" si="65"/>
        <v>0</v>
      </c>
      <c r="T26" s="29">
        <f t="shared" ca="1" si="65"/>
        <v>0</v>
      </c>
      <c r="U26" s="29">
        <f t="shared" ca="1" si="65"/>
        <v>0</v>
      </c>
      <c r="V26" s="29">
        <f t="shared" ca="1" si="65"/>
        <v>0</v>
      </c>
      <c r="W26" s="29">
        <f t="shared" ca="1" si="65"/>
        <v>0</v>
      </c>
      <c r="X26" s="29">
        <f t="shared" ca="1" si="65"/>
        <v>0</v>
      </c>
      <c r="Y26" s="29">
        <f t="shared" ca="1" si="65"/>
        <v>0</v>
      </c>
      <c r="Z26" s="29">
        <f t="shared" ca="1" si="65"/>
        <v>0</v>
      </c>
      <c r="AA26" s="29">
        <f t="shared" ca="1" si="65"/>
        <v>0</v>
      </c>
      <c r="AB26" s="29">
        <f t="shared" ca="1" si="65"/>
        <v>0</v>
      </c>
      <c r="AC26" s="29">
        <f t="shared" ca="1" si="65"/>
        <v>0</v>
      </c>
      <c r="AD26" s="29">
        <f t="shared" ca="1" si="65"/>
        <v>0</v>
      </c>
      <c r="AE26" s="29">
        <f t="shared" ca="1" si="60"/>
        <v>5</v>
      </c>
      <c r="AF26" s="25" t="str">
        <f>'PLANTILLA V6'!$D55</f>
        <v>pza</v>
      </c>
      <c r="AG26" s="37">
        <f t="shared" ref="AG26:BE26" ca="1" si="66">IF(OR(AG$3="",ISNA(INDEX(INDIRECT(RIGHT(AG$2,LEN(AG$2)-4)&amp;"!$J:$J"),MATCH($B26,INDIRECT(RIGHT(AG$2,LEN(AG$2)-4)&amp;"!$B:$B"),0),1)), ISERR(INDEX(INDIRECT(RIGHT(AG$2,LEN(AG$2)-4)&amp;"!$J:$J"),MATCH($B26,INDIRECT(RIGHT(AG$2,LEN(AG$2)-4)&amp;"!$B:$B"),0),1))),0,INDEX(INDIRECT(RIGHT(AG$2,LEN(AG$2)-4)&amp;"!$J:$J"),MATCH($B26,INDIRECT(RIGHT(AG$2,LEN(AG$2)-4)&amp;"!$B:$B"),0),1))</f>
        <v>0</v>
      </c>
      <c r="AH26" s="37">
        <f t="shared" ca="1" si="66"/>
        <v>0</v>
      </c>
      <c r="AI26" s="37">
        <f t="shared" ca="1" si="66"/>
        <v>0</v>
      </c>
      <c r="AJ26" s="37">
        <f t="shared" ca="1" si="66"/>
        <v>0</v>
      </c>
      <c r="AK26" s="37">
        <f t="shared" ca="1" si="66"/>
        <v>0</v>
      </c>
      <c r="AL26" s="37">
        <f t="shared" ca="1" si="66"/>
        <v>0</v>
      </c>
      <c r="AM26" s="37">
        <f t="shared" ca="1" si="66"/>
        <v>0</v>
      </c>
      <c r="AN26" s="37">
        <f t="shared" ca="1" si="66"/>
        <v>0</v>
      </c>
      <c r="AO26" s="37">
        <f t="shared" ca="1" si="66"/>
        <v>0</v>
      </c>
      <c r="AP26" s="37">
        <f t="shared" ca="1" si="66"/>
        <v>0</v>
      </c>
      <c r="AQ26" s="37">
        <f t="shared" ca="1" si="66"/>
        <v>0</v>
      </c>
      <c r="AR26" s="37">
        <f t="shared" ca="1" si="66"/>
        <v>0</v>
      </c>
      <c r="AS26" s="37">
        <f t="shared" ca="1" si="66"/>
        <v>0</v>
      </c>
      <c r="AT26" s="37">
        <f t="shared" ca="1" si="66"/>
        <v>0</v>
      </c>
      <c r="AU26" s="37">
        <f t="shared" ca="1" si="66"/>
        <v>0</v>
      </c>
      <c r="AV26" s="37">
        <f t="shared" ca="1" si="66"/>
        <v>0</v>
      </c>
      <c r="AW26" s="37">
        <f t="shared" ca="1" si="66"/>
        <v>5</v>
      </c>
      <c r="AX26" s="37">
        <f t="shared" ca="1" si="66"/>
        <v>0</v>
      </c>
      <c r="AY26" s="37">
        <f t="shared" ca="1" si="66"/>
        <v>0</v>
      </c>
      <c r="AZ26" s="37">
        <f t="shared" ca="1" si="66"/>
        <v>0</v>
      </c>
      <c r="BA26" s="37">
        <f t="shared" ca="1" si="66"/>
        <v>0</v>
      </c>
      <c r="BB26" s="37">
        <f t="shared" ca="1" si="66"/>
        <v>0</v>
      </c>
      <c r="BC26" s="37">
        <f t="shared" ca="1" si="66"/>
        <v>0</v>
      </c>
      <c r="BD26" s="37">
        <f t="shared" ca="1" si="66"/>
        <v>0</v>
      </c>
      <c r="BE26" s="37">
        <f t="shared" ca="1" si="66"/>
        <v>0</v>
      </c>
      <c r="BF26" s="29">
        <f t="shared" ca="1" si="62"/>
        <v>0</v>
      </c>
      <c r="BG26" s="135" t="str">
        <f>'PLANTILLA V6'!$D55</f>
        <v>pza</v>
      </c>
      <c r="BH26" s="41">
        <f t="shared" ref="BH26:CF26" ca="1" si="67">IF(OR(BH$3="",ISNA(INDEX(INDIRECT(RIGHT(BH$2,LEN(BH$2)-4)&amp;"!$J:$J"),MATCH($B26,INDIRECT(RIGHT(BH$2,LEN(BH$2)-4)&amp;"!$B:$B"),0),1)), ISERR(INDEX(INDIRECT(RIGHT(BH$2,LEN(BH$2)-4)&amp;"!$J:$J"),MATCH($B26,INDIRECT(RIGHT(BH$2,LEN(BH$2)-4)&amp;"!$B:$B"),0),1))),0,INDEX(INDIRECT(RIGHT(BH$2,LEN(BH$2)-4)&amp;"!$J:$J"),MATCH($B26,INDIRECT(RIGHT(BH$2,LEN(BH$2)-4)&amp;"!$B:$B"),0),1))</f>
        <v>0</v>
      </c>
      <c r="BI26" s="41">
        <f t="shared" ca="1" si="67"/>
        <v>0</v>
      </c>
      <c r="BJ26" s="41">
        <f t="shared" ca="1" si="67"/>
        <v>0</v>
      </c>
      <c r="BK26" s="41">
        <f t="shared" ca="1" si="67"/>
        <v>0</v>
      </c>
      <c r="BL26" s="41">
        <f t="shared" ca="1" si="67"/>
        <v>0</v>
      </c>
      <c r="BM26" s="41">
        <f t="shared" ca="1" si="67"/>
        <v>0</v>
      </c>
      <c r="BN26" s="41">
        <f t="shared" ca="1" si="67"/>
        <v>0</v>
      </c>
      <c r="BO26" s="41">
        <f t="shared" ca="1" si="67"/>
        <v>0</v>
      </c>
      <c r="BP26" s="41">
        <f t="shared" ca="1" si="67"/>
        <v>0</v>
      </c>
      <c r="BQ26" s="41">
        <f t="shared" ca="1" si="67"/>
        <v>0</v>
      </c>
      <c r="BR26" s="41">
        <f t="shared" ca="1" si="67"/>
        <v>0</v>
      </c>
      <c r="BS26" s="41">
        <f t="shared" ca="1" si="67"/>
        <v>0</v>
      </c>
      <c r="BT26" s="41">
        <f t="shared" ca="1" si="67"/>
        <v>0</v>
      </c>
      <c r="BU26" s="41">
        <f t="shared" ca="1" si="67"/>
        <v>0</v>
      </c>
      <c r="BV26" s="41">
        <f t="shared" ca="1" si="67"/>
        <v>0</v>
      </c>
      <c r="BW26" s="41">
        <f t="shared" ca="1" si="67"/>
        <v>0</v>
      </c>
      <c r="BX26" s="41">
        <f t="shared" ca="1" si="67"/>
        <v>0</v>
      </c>
      <c r="BY26" s="41">
        <f t="shared" ca="1" si="67"/>
        <v>0</v>
      </c>
      <c r="BZ26" s="41">
        <f t="shared" ca="1" si="67"/>
        <v>0</v>
      </c>
      <c r="CA26" s="41">
        <f t="shared" ca="1" si="67"/>
        <v>0</v>
      </c>
      <c r="CB26" s="41">
        <f t="shared" ca="1" si="67"/>
        <v>0</v>
      </c>
      <c r="CC26" s="41">
        <f t="shared" ca="1" si="67"/>
        <v>0</v>
      </c>
      <c r="CD26" s="41">
        <f t="shared" ca="1" si="67"/>
        <v>0</v>
      </c>
      <c r="CE26" s="41">
        <f t="shared" ca="1" si="67"/>
        <v>0</v>
      </c>
      <c r="CF26" s="41">
        <f t="shared" ca="1" si="67"/>
        <v>0</v>
      </c>
      <c r="CG26" s="29">
        <f t="shared" ca="1" si="64"/>
        <v>5</v>
      </c>
      <c r="CH26" s="25" t="str">
        <f>'PLANTILLA V6'!$D55</f>
        <v>pza</v>
      </c>
    </row>
    <row r="27" spans="1:86" ht="16.5" hidden="1" x14ac:dyDescent="0.45">
      <c r="A27" s="40" t="s">
        <v>151</v>
      </c>
      <c r="B27" s="40" t="s">
        <v>154</v>
      </c>
      <c r="C27" s="32">
        <f>'PLANTILLA V6'!C56</f>
        <v>1</v>
      </c>
      <c r="D27" s="29">
        <f t="shared" ca="1" si="58"/>
        <v>0</v>
      </c>
      <c r="E27" s="25" t="str">
        <f>'PLANTILLA V6'!$D56</f>
        <v>pza</v>
      </c>
      <c r="F27" s="29">
        <f t="shared" ref="F27:AD27" ca="1" si="68">IF(OR(F$3="", ISNA(INDEX(INDIRECT(RIGHT(F$2,LEN(F$2)-4)&amp;"!$J:$J"),MATCH($B27,INDIRECT(RIGHT(F$2,LEN(F$2)-4)&amp;"!$B:$B"),0),1)),ISERR(INDEX(INDIRECT(RIGHT(F$2,LEN(F$2)-4)&amp;"!$J:$J"),MATCH($B27,INDIRECT(RIGHT(F$2,LEN(F$2)-4)&amp;"!$B:$B"),0),1))),0,INDEX(INDIRECT(RIGHT(F$2,LEN(F$2)-4)&amp;"!$J:$J"),MATCH($B27,INDIRECT(RIGHT(F$2,LEN(F$2)-4)&amp;"!$B:$B"),0),1))</f>
        <v>0</v>
      </c>
      <c r="G27" s="29">
        <f t="shared" ca="1" si="68"/>
        <v>0</v>
      </c>
      <c r="H27" s="29">
        <f t="shared" ca="1" si="68"/>
        <v>0</v>
      </c>
      <c r="I27" s="29">
        <f t="shared" ca="1" si="68"/>
        <v>0</v>
      </c>
      <c r="J27" s="29">
        <f t="shared" ca="1" si="68"/>
        <v>0</v>
      </c>
      <c r="K27" s="29">
        <f t="shared" ca="1" si="68"/>
        <v>0</v>
      </c>
      <c r="L27" s="29">
        <f t="shared" ca="1" si="68"/>
        <v>0</v>
      </c>
      <c r="M27" s="29">
        <f t="shared" ca="1" si="68"/>
        <v>0</v>
      </c>
      <c r="N27" s="29">
        <f t="shared" ca="1" si="68"/>
        <v>0</v>
      </c>
      <c r="O27" s="29">
        <f t="shared" ca="1" si="68"/>
        <v>0</v>
      </c>
      <c r="P27" s="29">
        <f t="shared" ca="1" si="68"/>
        <v>0</v>
      </c>
      <c r="Q27" s="29">
        <f t="shared" ca="1" si="68"/>
        <v>0</v>
      </c>
      <c r="R27" s="29">
        <f t="shared" ca="1" si="68"/>
        <v>0</v>
      </c>
      <c r="S27" s="29">
        <f t="shared" ca="1" si="68"/>
        <v>0</v>
      </c>
      <c r="T27" s="29">
        <f t="shared" ca="1" si="68"/>
        <v>0</v>
      </c>
      <c r="U27" s="29">
        <f t="shared" ca="1" si="68"/>
        <v>0</v>
      </c>
      <c r="V27" s="29">
        <f t="shared" ca="1" si="68"/>
        <v>0</v>
      </c>
      <c r="W27" s="29">
        <f t="shared" ca="1" si="68"/>
        <v>0</v>
      </c>
      <c r="X27" s="29">
        <f t="shared" ca="1" si="68"/>
        <v>0</v>
      </c>
      <c r="Y27" s="29">
        <f t="shared" ca="1" si="68"/>
        <v>0</v>
      </c>
      <c r="Z27" s="29">
        <f t="shared" ca="1" si="68"/>
        <v>0</v>
      </c>
      <c r="AA27" s="29">
        <f t="shared" ca="1" si="68"/>
        <v>0</v>
      </c>
      <c r="AB27" s="29">
        <f t="shared" ca="1" si="68"/>
        <v>0</v>
      </c>
      <c r="AC27" s="29">
        <f t="shared" ca="1" si="68"/>
        <v>0</v>
      </c>
      <c r="AD27" s="29">
        <f t="shared" ca="1" si="68"/>
        <v>0</v>
      </c>
      <c r="AE27" s="29">
        <f t="shared" ca="1" si="60"/>
        <v>5</v>
      </c>
      <c r="AF27" s="25" t="str">
        <f>'PLANTILLA V6'!$D56</f>
        <v>pza</v>
      </c>
      <c r="AG27" s="37">
        <f t="shared" ref="AG27:BE27" ca="1" si="69">IF(OR(AG$3="",ISNA(INDEX(INDIRECT(RIGHT(AG$2,LEN(AG$2)-4)&amp;"!$J:$J"),MATCH($B27,INDIRECT(RIGHT(AG$2,LEN(AG$2)-4)&amp;"!$B:$B"),0),1)), ISERR(INDEX(INDIRECT(RIGHT(AG$2,LEN(AG$2)-4)&amp;"!$J:$J"),MATCH($B27,INDIRECT(RIGHT(AG$2,LEN(AG$2)-4)&amp;"!$B:$B"),0),1))),0,INDEX(INDIRECT(RIGHT(AG$2,LEN(AG$2)-4)&amp;"!$J:$J"),MATCH($B27,INDIRECT(RIGHT(AG$2,LEN(AG$2)-4)&amp;"!$B:$B"),0),1))</f>
        <v>0</v>
      </c>
      <c r="AH27" s="37">
        <f t="shared" ca="1" si="69"/>
        <v>0</v>
      </c>
      <c r="AI27" s="37">
        <f t="shared" ca="1" si="69"/>
        <v>0</v>
      </c>
      <c r="AJ27" s="37">
        <f t="shared" ca="1" si="69"/>
        <v>0</v>
      </c>
      <c r="AK27" s="37">
        <f t="shared" ca="1" si="69"/>
        <v>0</v>
      </c>
      <c r="AL27" s="37">
        <f t="shared" ca="1" si="69"/>
        <v>0</v>
      </c>
      <c r="AM27" s="37">
        <f t="shared" ca="1" si="69"/>
        <v>0</v>
      </c>
      <c r="AN27" s="37">
        <f t="shared" ca="1" si="69"/>
        <v>0</v>
      </c>
      <c r="AO27" s="37">
        <f t="shared" ca="1" si="69"/>
        <v>0</v>
      </c>
      <c r="AP27" s="37">
        <f t="shared" ca="1" si="69"/>
        <v>0</v>
      </c>
      <c r="AQ27" s="37">
        <f t="shared" ca="1" si="69"/>
        <v>0</v>
      </c>
      <c r="AR27" s="37">
        <f t="shared" ca="1" si="69"/>
        <v>0</v>
      </c>
      <c r="AS27" s="37">
        <f t="shared" ca="1" si="69"/>
        <v>0</v>
      </c>
      <c r="AT27" s="37">
        <f t="shared" ca="1" si="69"/>
        <v>0</v>
      </c>
      <c r="AU27" s="37">
        <f t="shared" ca="1" si="69"/>
        <v>0</v>
      </c>
      <c r="AV27" s="37">
        <f t="shared" ca="1" si="69"/>
        <v>0</v>
      </c>
      <c r="AW27" s="37">
        <f t="shared" ca="1" si="69"/>
        <v>5</v>
      </c>
      <c r="AX27" s="37">
        <f t="shared" ca="1" si="69"/>
        <v>0</v>
      </c>
      <c r="AY27" s="37">
        <f t="shared" ca="1" si="69"/>
        <v>0</v>
      </c>
      <c r="AZ27" s="37">
        <f t="shared" ca="1" si="69"/>
        <v>0</v>
      </c>
      <c r="BA27" s="37">
        <f t="shared" ca="1" si="69"/>
        <v>0</v>
      </c>
      <c r="BB27" s="37">
        <f t="shared" ca="1" si="69"/>
        <v>0</v>
      </c>
      <c r="BC27" s="37">
        <f t="shared" ca="1" si="69"/>
        <v>0</v>
      </c>
      <c r="BD27" s="37">
        <f t="shared" ca="1" si="69"/>
        <v>0</v>
      </c>
      <c r="BE27" s="37">
        <f t="shared" ca="1" si="69"/>
        <v>0</v>
      </c>
      <c r="BF27" s="29">
        <f t="shared" ca="1" si="62"/>
        <v>0</v>
      </c>
      <c r="BG27" s="135" t="str">
        <f>'PLANTILLA V6'!$D56</f>
        <v>pza</v>
      </c>
      <c r="BH27" s="38">
        <f t="shared" ref="BH27:CF27" ca="1" si="70">IF(OR(BH$3="",ISNA(INDEX(INDIRECT(RIGHT(BH$2,LEN(BH$2)-4)&amp;"!$J:$J"),MATCH($B27,INDIRECT(RIGHT(BH$2,LEN(BH$2)-4)&amp;"!$B:$B"),0),1)), ISERR(INDEX(INDIRECT(RIGHT(BH$2,LEN(BH$2)-4)&amp;"!$J:$J"),MATCH($B27,INDIRECT(RIGHT(BH$2,LEN(BH$2)-4)&amp;"!$B:$B"),0),1))),0,INDEX(INDIRECT(RIGHT(BH$2,LEN(BH$2)-4)&amp;"!$J:$J"),MATCH($B27,INDIRECT(RIGHT(BH$2,LEN(BH$2)-4)&amp;"!$B:$B"),0),1))</f>
        <v>0</v>
      </c>
      <c r="BI27" s="38">
        <f t="shared" ca="1" si="70"/>
        <v>0</v>
      </c>
      <c r="BJ27" s="38">
        <f t="shared" ca="1" si="70"/>
        <v>0</v>
      </c>
      <c r="BK27" s="38">
        <f t="shared" ca="1" si="70"/>
        <v>0</v>
      </c>
      <c r="BL27" s="38">
        <f t="shared" ca="1" si="70"/>
        <v>0</v>
      </c>
      <c r="BM27" s="38">
        <f t="shared" ca="1" si="70"/>
        <v>0</v>
      </c>
      <c r="BN27" s="38">
        <f t="shared" ca="1" si="70"/>
        <v>0</v>
      </c>
      <c r="BO27" s="38">
        <f t="shared" ca="1" si="70"/>
        <v>0</v>
      </c>
      <c r="BP27" s="38">
        <f t="shared" ca="1" si="70"/>
        <v>0</v>
      </c>
      <c r="BQ27" s="38">
        <f t="shared" ca="1" si="70"/>
        <v>0</v>
      </c>
      <c r="BR27" s="38">
        <f t="shared" ca="1" si="70"/>
        <v>0</v>
      </c>
      <c r="BS27" s="38">
        <f t="shared" ca="1" si="70"/>
        <v>0</v>
      </c>
      <c r="BT27" s="38">
        <f t="shared" ca="1" si="70"/>
        <v>0</v>
      </c>
      <c r="BU27" s="38">
        <f t="shared" ca="1" si="70"/>
        <v>0</v>
      </c>
      <c r="BV27" s="38">
        <f t="shared" ca="1" si="70"/>
        <v>0</v>
      </c>
      <c r="BW27" s="38">
        <f t="shared" ca="1" si="70"/>
        <v>0</v>
      </c>
      <c r="BX27" s="38">
        <f t="shared" ca="1" si="70"/>
        <v>0</v>
      </c>
      <c r="BY27" s="38">
        <f t="shared" ca="1" si="70"/>
        <v>0</v>
      </c>
      <c r="BZ27" s="38">
        <f t="shared" ca="1" si="70"/>
        <v>0</v>
      </c>
      <c r="CA27" s="38">
        <f t="shared" ca="1" si="70"/>
        <v>0</v>
      </c>
      <c r="CB27" s="38">
        <f t="shared" ca="1" si="70"/>
        <v>0</v>
      </c>
      <c r="CC27" s="38">
        <f t="shared" ca="1" si="70"/>
        <v>0</v>
      </c>
      <c r="CD27" s="38">
        <f t="shared" ca="1" si="70"/>
        <v>0</v>
      </c>
      <c r="CE27" s="38">
        <f t="shared" ca="1" si="70"/>
        <v>0</v>
      </c>
      <c r="CF27" s="38">
        <f t="shared" ca="1" si="70"/>
        <v>0</v>
      </c>
      <c r="CG27" s="29">
        <f t="shared" ca="1" si="64"/>
        <v>5</v>
      </c>
      <c r="CH27" s="25" t="str">
        <f>'PLANTILLA V6'!$D56</f>
        <v>pza</v>
      </c>
    </row>
    <row r="28" spans="1:86" ht="16.5" hidden="1" x14ac:dyDescent="0.45">
      <c r="A28" s="36" t="s">
        <v>151</v>
      </c>
      <c r="B28" s="36" t="s">
        <v>155</v>
      </c>
      <c r="C28" s="28">
        <f>'PLANTILLA V6'!C57</f>
        <v>1</v>
      </c>
      <c r="D28" s="29">
        <f t="shared" ca="1" si="58"/>
        <v>0</v>
      </c>
      <c r="E28" s="25" t="str">
        <f>'PLANTILLA V6'!$D57</f>
        <v>pza</v>
      </c>
      <c r="F28" s="29">
        <f t="shared" ref="F28:AD28" ca="1" si="71">IF(OR(F$3="", ISNA(INDEX(INDIRECT(RIGHT(F$2,LEN(F$2)-4)&amp;"!$J:$J"),MATCH($B28,INDIRECT(RIGHT(F$2,LEN(F$2)-4)&amp;"!$B:$B"),0),1)),ISERR(INDEX(INDIRECT(RIGHT(F$2,LEN(F$2)-4)&amp;"!$J:$J"),MATCH($B28,INDIRECT(RIGHT(F$2,LEN(F$2)-4)&amp;"!$B:$B"),0),1))),0,INDEX(INDIRECT(RIGHT(F$2,LEN(F$2)-4)&amp;"!$J:$J"),MATCH($B28,INDIRECT(RIGHT(F$2,LEN(F$2)-4)&amp;"!$B:$B"),0),1))</f>
        <v>0</v>
      </c>
      <c r="G28" s="29">
        <f t="shared" ca="1" si="71"/>
        <v>0</v>
      </c>
      <c r="H28" s="29">
        <f t="shared" ca="1" si="71"/>
        <v>0</v>
      </c>
      <c r="I28" s="29">
        <f t="shared" ca="1" si="71"/>
        <v>0</v>
      </c>
      <c r="J28" s="29">
        <f t="shared" ca="1" si="71"/>
        <v>0</v>
      </c>
      <c r="K28" s="29">
        <f t="shared" ca="1" si="71"/>
        <v>0</v>
      </c>
      <c r="L28" s="29">
        <f t="shared" ca="1" si="71"/>
        <v>0</v>
      </c>
      <c r="M28" s="29">
        <f t="shared" ca="1" si="71"/>
        <v>0</v>
      </c>
      <c r="N28" s="29">
        <f t="shared" ca="1" si="71"/>
        <v>0</v>
      </c>
      <c r="O28" s="29">
        <f t="shared" ca="1" si="71"/>
        <v>0</v>
      </c>
      <c r="P28" s="29">
        <f t="shared" ca="1" si="71"/>
        <v>0</v>
      </c>
      <c r="Q28" s="29">
        <f t="shared" ca="1" si="71"/>
        <v>0</v>
      </c>
      <c r="R28" s="29">
        <f t="shared" ca="1" si="71"/>
        <v>0</v>
      </c>
      <c r="S28" s="29">
        <f t="shared" ca="1" si="71"/>
        <v>0</v>
      </c>
      <c r="T28" s="29">
        <f t="shared" ca="1" si="71"/>
        <v>0</v>
      </c>
      <c r="U28" s="29">
        <f t="shared" ca="1" si="71"/>
        <v>0</v>
      </c>
      <c r="V28" s="29">
        <f t="shared" ca="1" si="71"/>
        <v>0</v>
      </c>
      <c r="W28" s="29">
        <f t="shared" ca="1" si="71"/>
        <v>0</v>
      </c>
      <c r="X28" s="29">
        <f t="shared" ca="1" si="71"/>
        <v>0</v>
      </c>
      <c r="Y28" s="29">
        <f t="shared" ca="1" si="71"/>
        <v>0</v>
      </c>
      <c r="Z28" s="29">
        <f t="shared" ca="1" si="71"/>
        <v>0</v>
      </c>
      <c r="AA28" s="29">
        <f t="shared" ca="1" si="71"/>
        <v>0</v>
      </c>
      <c r="AB28" s="29">
        <f t="shared" ca="1" si="71"/>
        <v>0</v>
      </c>
      <c r="AC28" s="29">
        <f t="shared" ca="1" si="71"/>
        <v>0</v>
      </c>
      <c r="AD28" s="29">
        <f t="shared" ca="1" si="71"/>
        <v>0</v>
      </c>
      <c r="AE28" s="29">
        <f t="shared" ca="1" si="60"/>
        <v>0</v>
      </c>
      <c r="AF28" s="25" t="str">
        <f>'PLANTILLA V6'!$D57</f>
        <v>pza</v>
      </c>
      <c r="AG28" s="37">
        <f t="shared" ref="AG28:BE28" ca="1" si="72">IF(OR(AG$3="",ISNA(INDEX(INDIRECT(RIGHT(AG$2,LEN(AG$2)-4)&amp;"!$J:$J"),MATCH($B28,INDIRECT(RIGHT(AG$2,LEN(AG$2)-4)&amp;"!$B:$B"),0),1)), ISERR(INDEX(INDIRECT(RIGHT(AG$2,LEN(AG$2)-4)&amp;"!$J:$J"),MATCH($B28,INDIRECT(RIGHT(AG$2,LEN(AG$2)-4)&amp;"!$B:$B"),0),1))),0,INDEX(INDIRECT(RIGHT(AG$2,LEN(AG$2)-4)&amp;"!$J:$J"),MATCH($B28,INDIRECT(RIGHT(AG$2,LEN(AG$2)-4)&amp;"!$B:$B"),0),1))</f>
        <v>0</v>
      </c>
      <c r="AH28" s="37">
        <f t="shared" ca="1" si="72"/>
        <v>0</v>
      </c>
      <c r="AI28" s="37">
        <f t="shared" ca="1" si="72"/>
        <v>0</v>
      </c>
      <c r="AJ28" s="37">
        <f t="shared" ca="1" si="72"/>
        <v>0</v>
      </c>
      <c r="AK28" s="37">
        <f t="shared" ca="1" si="72"/>
        <v>0</v>
      </c>
      <c r="AL28" s="37">
        <f t="shared" ca="1" si="72"/>
        <v>0</v>
      </c>
      <c r="AM28" s="37">
        <f t="shared" ca="1" si="72"/>
        <v>0</v>
      </c>
      <c r="AN28" s="37">
        <f t="shared" ca="1" si="72"/>
        <v>0</v>
      </c>
      <c r="AO28" s="37">
        <f t="shared" ca="1" si="72"/>
        <v>0</v>
      </c>
      <c r="AP28" s="37">
        <f t="shared" ca="1" si="72"/>
        <v>0</v>
      </c>
      <c r="AQ28" s="37">
        <f t="shared" ca="1" si="72"/>
        <v>0</v>
      </c>
      <c r="AR28" s="37">
        <f t="shared" ca="1" si="72"/>
        <v>0</v>
      </c>
      <c r="AS28" s="37">
        <f t="shared" ca="1" si="72"/>
        <v>0</v>
      </c>
      <c r="AT28" s="37">
        <f t="shared" ca="1" si="72"/>
        <v>0</v>
      </c>
      <c r="AU28" s="37">
        <f t="shared" ca="1" si="72"/>
        <v>0</v>
      </c>
      <c r="AV28" s="37">
        <f t="shared" ca="1" si="72"/>
        <v>0</v>
      </c>
      <c r="AW28" s="37">
        <f t="shared" ca="1" si="72"/>
        <v>0</v>
      </c>
      <c r="AX28" s="37">
        <f t="shared" ca="1" si="72"/>
        <v>0</v>
      </c>
      <c r="AY28" s="37">
        <f t="shared" ca="1" si="72"/>
        <v>0</v>
      </c>
      <c r="AZ28" s="37">
        <f t="shared" ca="1" si="72"/>
        <v>0</v>
      </c>
      <c r="BA28" s="37">
        <f t="shared" ca="1" si="72"/>
        <v>0</v>
      </c>
      <c r="BB28" s="37">
        <f t="shared" ca="1" si="72"/>
        <v>0</v>
      </c>
      <c r="BC28" s="37">
        <f t="shared" ca="1" si="72"/>
        <v>0</v>
      </c>
      <c r="BD28" s="37">
        <f t="shared" ca="1" si="72"/>
        <v>0</v>
      </c>
      <c r="BE28" s="37">
        <f t="shared" ca="1" si="72"/>
        <v>0</v>
      </c>
      <c r="BF28" s="29">
        <f t="shared" ca="1" si="62"/>
        <v>0</v>
      </c>
      <c r="BG28" s="135" t="str">
        <f>'PLANTILLA V6'!$D57</f>
        <v>pza</v>
      </c>
      <c r="BH28" s="41">
        <f t="shared" ref="BH28:CF28" ca="1" si="73">IF(OR(BH$3="",ISNA(INDEX(INDIRECT(RIGHT(BH$2,LEN(BH$2)-4)&amp;"!$J:$J"),MATCH($B28,INDIRECT(RIGHT(BH$2,LEN(BH$2)-4)&amp;"!$B:$B"),0),1)), ISERR(INDEX(INDIRECT(RIGHT(BH$2,LEN(BH$2)-4)&amp;"!$J:$J"),MATCH($B28,INDIRECT(RIGHT(BH$2,LEN(BH$2)-4)&amp;"!$B:$B"),0),1))),0,INDEX(INDIRECT(RIGHT(BH$2,LEN(BH$2)-4)&amp;"!$J:$J"),MATCH($B28,INDIRECT(RIGHT(BH$2,LEN(BH$2)-4)&amp;"!$B:$B"),0),1))</f>
        <v>0</v>
      </c>
      <c r="BI28" s="41">
        <f t="shared" ca="1" si="73"/>
        <v>0</v>
      </c>
      <c r="BJ28" s="41">
        <f t="shared" ca="1" si="73"/>
        <v>0</v>
      </c>
      <c r="BK28" s="41">
        <f t="shared" ca="1" si="73"/>
        <v>0</v>
      </c>
      <c r="BL28" s="41">
        <f t="shared" ca="1" si="73"/>
        <v>0</v>
      </c>
      <c r="BM28" s="41">
        <f t="shared" ca="1" si="73"/>
        <v>0</v>
      </c>
      <c r="BN28" s="41">
        <f t="shared" ca="1" si="73"/>
        <v>0</v>
      </c>
      <c r="BO28" s="41">
        <f t="shared" ca="1" si="73"/>
        <v>0</v>
      </c>
      <c r="BP28" s="41">
        <f t="shared" ca="1" si="73"/>
        <v>0</v>
      </c>
      <c r="BQ28" s="41">
        <f t="shared" ca="1" si="73"/>
        <v>0</v>
      </c>
      <c r="BR28" s="41">
        <f t="shared" ca="1" si="73"/>
        <v>0</v>
      </c>
      <c r="BS28" s="41">
        <f t="shared" ca="1" si="73"/>
        <v>0</v>
      </c>
      <c r="BT28" s="41">
        <f t="shared" ca="1" si="73"/>
        <v>0</v>
      </c>
      <c r="BU28" s="41">
        <f t="shared" ca="1" si="73"/>
        <v>0</v>
      </c>
      <c r="BV28" s="41">
        <f t="shared" ca="1" si="73"/>
        <v>0</v>
      </c>
      <c r="BW28" s="41">
        <f t="shared" ca="1" si="73"/>
        <v>0</v>
      </c>
      <c r="BX28" s="41">
        <f t="shared" ca="1" si="73"/>
        <v>0</v>
      </c>
      <c r="BY28" s="41">
        <f t="shared" ca="1" si="73"/>
        <v>0</v>
      </c>
      <c r="BZ28" s="41">
        <f t="shared" ca="1" si="73"/>
        <v>0</v>
      </c>
      <c r="CA28" s="41">
        <f t="shared" ca="1" si="73"/>
        <v>0</v>
      </c>
      <c r="CB28" s="41">
        <f t="shared" ca="1" si="73"/>
        <v>0</v>
      </c>
      <c r="CC28" s="41">
        <f t="shared" ca="1" si="73"/>
        <v>0</v>
      </c>
      <c r="CD28" s="41">
        <f t="shared" ca="1" si="73"/>
        <v>0</v>
      </c>
      <c r="CE28" s="41">
        <f t="shared" ca="1" si="73"/>
        <v>0</v>
      </c>
      <c r="CF28" s="41">
        <f t="shared" ca="1" si="73"/>
        <v>0</v>
      </c>
      <c r="CG28" s="29">
        <f t="shared" ca="1" si="64"/>
        <v>0</v>
      </c>
      <c r="CH28" s="25" t="str">
        <f>'PLANTILLA V6'!$D57</f>
        <v>pza</v>
      </c>
    </row>
    <row r="29" spans="1:86" ht="16.5" hidden="1" x14ac:dyDescent="0.45">
      <c r="A29" s="40" t="s">
        <v>151</v>
      </c>
      <c r="B29" s="40" t="s">
        <v>156</v>
      </c>
      <c r="C29" s="32">
        <f>'PLANTILLA V6'!C58</f>
        <v>1</v>
      </c>
      <c r="D29" s="29">
        <f t="shared" ca="1" si="58"/>
        <v>0</v>
      </c>
      <c r="E29" s="25" t="str">
        <f>'PLANTILLA V6'!$D58</f>
        <v>pza</v>
      </c>
      <c r="F29" s="29">
        <f t="shared" ref="F29:AD29" ca="1" si="74">IF(OR(F$3="", ISNA(INDEX(INDIRECT(RIGHT(F$2,LEN(F$2)-4)&amp;"!$J:$J"),MATCH($B29,INDIRECT(RIGHT(F$2,LEN(F$2)-4)&amp;"!$B:$B"),0),1)),ISERR(INDEX(INDIRECT(RIGHT(F$2,LEN(F$2)-4)&amp;"!$J:$J"),MATCH($B29,INDIRECT(RIGHT(F$2,LEN(F$2)-4)&amp;"!$B:$B"),0),1))),0,INDEX(INDIRECT(RIGHT(F$2,LEN(F$2)-4)&amp;"!$J:$J"),MATCH($B29,INDIRECT(RIGHT(F$2,LEN(F$2)-4)&amp;"!$B:$B"),0),1))</f>
        <v>0</v>
      </c>
      <c r="G29" s="29">
        <f t="shared" ca="1" si="74"/>
        <v>0</v>
      </c>
      <c r="H29" s="29">
        <f t="shared" ca="1" si="74"/>
        <v>0</v>
      </c>
      <c r="I29" s="29">
        <f t="shared" ca="1" si="74"/>
        <v>0</v>
      </c>
      <c r="J29" s="29">
        <f t="shared" ca="1" si="74"/>
        <v>0</v>
      </c>
      <c r="K29" s="29">
        <f t="shared" ca="1" si="74"/>
        <v>0</v>
      </c>
      <c r="L29" s="29">
        <f t="shared" ca="1" si="74"/>
        <v>0</v>
      </c>
      <c r="M29" s="29">
        <f t="shared" ca="1" si="74"/>
        <v>0</v>
      </c>
      <c r="N29" s="29">
        <f t="shared" ca="1" si="74"/>
        <v>0</v>
      </c>
      <c r="O29" s="29">
        <f t="shared" ca="1" si="74"/>
        <v>0</v>
      </c>
      <c r="P29" s="29">
        <f t="shared" ca="1" si="74"/>
        <v>0</v>
      </c>
      <c r="Q29" s="29">
        <f t="shared" ca="1" si="74"/>
        <v>0</v>
      </c>
      <c r="R29" s="29">
        <f t="shared" ca="1" si="74"/>
        <v>0</v>
      </c>
      <c r="S29" s="29">
        <f t="shared" ca="1" si="74"/>
        <v>0</v>
      </c>
      <c r="T29" s="29">
        <f t="shared" ca="1" si="74"/>
        <v>0</v>
      </c>
      <c r="U29" s="29">
        <f t="shared" ca="1" si="74"/>
        <v>0</v>
      </c>
      <c r="V29" s="29">
        <f t="shared" ca="1" si="74"/>
        <v>0</v>
      </c>
      <c r="W29" s="29">
        <f t="shared" ca="1" si="74"/>
        <v>0</v>
      </c>
      <c r="X29" s="29">
        <f t="shared" ca="1" si="74"/>
        <v>0</v>
      </c>
      <c r="Y29" s="29">
        <f t="shared" ca="1" si="74"/>
        <v>0</v>
      </c>
      <c r="Z29" s="29">
        <f t="shared" ca="1" si="74"/>
        <v>0</v>
      </c>
      <c r="AA29" s="29">
        <f t="shared" ca="1" si="74"/>
        <v>0</v>
      </c>
      <c r="AB29" s="29">
        <f t="shared" ca="1" si="74"/>
        <v>0</v>
      </c>
      <c r="AC29" s="29">
        <f t="shared" ca="1" si="74"/>
        <v>0</v>
      </c>
      <c r="AD29" s="29">
        <f t="shared" ca="1" si="74"/>
        <v>0</v>
      </c>
      <c r="AE29" s="29">
        <f t="shared" ca="1" si="60"/>
        <v>0</v>
      </c>
      <c r="AF29" s="25" t="str">
        <f>'PLANTILLA V6'!$D58</f>
        <v>pza</v>
      </c>
      <c r="AG29" s="37">
        <f t="shared" ref="AG29:BE29" ca="1" si="75">IF(OR(AG$3="",ISNA(INDEX(INDIRECT(RIGHT(AG$2,LEN(AG$2)-4)&amp;"!$J:$J"),MATCH($B29,INDIRECT(RIGHT(AG$2,LEN(AG$2)-4)&amp;"!$B:$B"),0),1)), ISERR(INDEX(INDIRECT(RIGHT(AG$2,LEN(AG$2)-4)&amp;"!$J:$J"),MATCH($B29,INDIRECT(RIGHT(AG$2,LEN(AG$2)-4)&amp;"!$B:$B"),0),1))),0,INDEX(INDIRECT(RIGHT(AG$2,LEN(AG$2)-4)&amp;"!$J:$J"),MATCH($B29,INDIRECT(RIGHT(AG$2,LEN(AG$2)-4)&amp;"!$B:$B"),0),1))</f>
        <v>0</v>
      </c>
      <c r="AH29" s="37">
        <f t="shared" ca="1" si="75"/>
        <v>0</v>
      </c>
      <c r="AI29" s="37">
        <f t="shared" ca="1" si="75"/>
        <v>0</v>
      </c>
      <c r="AJ29" s="37">
        <f t="shared" ca="1" si="75"/>
        <v>0</v>
      </c>
      <c r="AK29" s="37">
        <f t="shared" ca="1" si="75"/>
        <v>0</v>
      </c>
      <c r="AL29" s="37">
        <f t="shared" ca="1" si="75"/>
        <v>0</v>
      </c>
      <c r="AM29" s="37">
        <f t="shared" ca="1" si="75"/>
        <v>0</v>
      </c>
      <c r="AN29" s="37">
        <f t="shared" ca="1" si="75"/>
        <v>0</v>
      </c>
      <c r="AO29" s="37">
        <f t="shared" ca="1" si="75"/>
        <v>0</v>
      </c>
      <c r="AP29" s="37">
        <f t="shared" ca="1" si="75"/>
        <v>0</v>
      </c>
      <c r="AQ29" s="37">
        <f t="shared" ca="1" si="75"/>
        <v>0</v>
      </c>
      <c r="AR29" s="37">
        <f t="shared" ca="1" si="75"/>
        <v>0</v>
      </c>
      <c r="AS29" s="37">
        <f t="shared" ca="1" si="75"/>
        <v>0</v>
      </c>
      <c r="AT29" s="37">
        <f t="shared" ca="1" si="75"/>
        <v>0</v>
      </c>
      <c r="AU29" s="37">
        <f t="shared" ca="1" si="75"/>
        <v>0</v>
      </c>
      <c r="AV29" s="37">
        <f t="shared" ca="1" si="75"/>
        <v>0</v>
      </c>
      <c r="AW29" s="37">
        <f t="shared" ca="1" si="75"/>
        <v>0</v>
      </c>
      <c r="AX29" s="37">
        <f t="shared" ca="1" si="75"/>
        <v>0</v>
      </c>
      <c r="AY29" s="37">
        <f t="shared" ca="1" si="75"/>
        <v>0</v>
      </c>
      <c r="AZ29" s="37">
        <f t="shared" ca="1" si="75"/>
        <v>0</v>
      </c>
      <c r="BA29" s="37">
        <f t="shared" ca="1" si="75"/>
        <v>0</v>
      </c>
      <c r="BB29" s="37">
        <f t="shared" ca="1" si="75"/>
        <v>0</v>
      </c>
      <c r="BC29" s="37">
        <f t="shared" ca="1" si="75"/>
        <v>0</v>
      </c>
      <c r="BD29" s="37">
        <f t="shared" ca="1" si="75"/>
        <v>0</v>
      </c>
      <c r="BE29" s="37">
        <f t="shared" ca="1" si="75"/>
        <v>0</v>
      </c>
      <c r="BF29" s="29">
        <f t="shared" ca="1" si="62"/>
        <v>0</v>
      </c>
      <c r="BG29" s="135" t="str">
        <f>'PLANTILLA V6'!$D58</f>
        <v>pza</v>
      </c>
      <c r="BH29" s="38">
        <f t="shared" ref="BH29:CF29" ca="1" si="76">IF(OR(BH$3="",ISNA(INDEX(INDIRECT(RIGHT(BH$2,LEN(BH$2)-4)&amp;"!$J:$J"),MATCH($B29,INDIRECT(RIGHT(BH$2,LEN(BH$2)-4)&amp;"!$B:$B"),0),1)), ISERR(INDEX(INDIRECT(RIGHT(BH$2,LEN(BH$2)-4)&amp;"!$J:$J"),MATCH($B29,INDIRECT(RIGHT(BH$2,LEN(BH$2)-4)&amp;"!$B:$B"),0),1))),0,INDEX(INDIRECT(RIGHT(BH$2,LEN(BH$2)-4)&amp;"!$J:$J"),MATCH($B29,INDIRECT(RIGHT(BH$2,LEN(BH$2)-4)&amp;"!$B:$B"),0),1))</f>
        <v>0</v>
      </c>
      <c r="BI29" s="38">
        <f t="shared" ca="1" si="76"/>
        <v>0</v>
      </c>
      <c r="BJ29" s="38">
        <f t="shared" ca="1" si="76"/>
        <v>0</v>
      </c>
      <c r="BK29" s="38">
        <f t="shared" ca="1" si="76"/>
        <v>0</v>
      </c>
      <c r="BL29" s="38">
        <f t="shared" ca="1" si="76"/>
        <v>0</v>
      </c>
      <c r="BM29" s="38">
        <f t="shared" ca="1" si="76"/>
        <v>0</v>
      </c>
      <c r="BN29" s="38">
        <f t="shared" ca="1" si="76"/>
        <v>0</v>
      </c>
      <c r="BO29" s="38">
        <f t="shared" ca="1" si="76"/>
        <v>0</v>
      </c>
      <c r="BP29" s="38">
        <f t="shared" ca="1" si="76"/>
        <v>0</v>
      </c>
      <c r="BQ29" s="38">
        <f t="shared" ca="1" si="76"/>
        <v>0</v>
      </c>
      <c r="BR29" s="38">
        <f t="shared" ca="1" si="76"/>
        <v>0</v>
      </c>
      <c r="BS29" s="38">
        <f t="shared" ca="1" si="76"/>
        <v>0</v>
      </c>
      <c r="BT29" s="38">
        <f t="shared" ca="1" si="76"/>
        <v>0</v>
      </c>
      <c r="BU29" s="38">
        <f t="shared" ca="1" si="76"/>
        <v>0</v>
      </c>
      <c r="BV29" s="38">
        <f t="shared" ca="1" si="76"/>
        <v>0</v>
      </c>
      <c r="BW29" s="38">
        <f t="shared" ca="1" si="76"/>
        <v>0</v>
      </c>
      <c r="BX29" s="38">
        <f t="shared" ca="1" si="76"/>
        <v>0</v>
      </c>
      <c r="BY29" s="38">
        <f t="shared" ca="1" si="76"/>
        <v>0</v>
      </c>
      <c r="BZ29" s="38">
        <f t="shared" ca="1" si="76"/>
        <v>0</v>
      </c>
      <c r="CA29" s="38">
        <f t="shared" ca="1" si="76"/>
        <v>0</v>
      </c>
      <c r="CB29" s="38">
        <f t="shared" ca="1" si="76"/>
        <v>0</v>
      </c>
      <c r="CC29" s="38">
        <f t="shared" ca="1" si="76"/>
        <v>0</v>
      </c>
      <c r="CD29" s="38">
        <f t="shared" ca="1" si="76"/>
        <v>0</v>
      </c>
      <c r="CE29" s="38">
        <f t="shared" ca="1" si="76"/>
        <v>0</v>
      </c>
      <c r="CF29" s="38">
        <f t="shared" ca="1" si="76"/>
        <v>0</v>
      </c>
      <c r="CG29" s="29">
        <f t="shared" ca="1" si="64"/>
        <v>0</v>
      </c>
      <c r="CH29" s="25" t="str">
        <f>'PLANTILLA V6'!$D58</f>
        <v>pza</v>
      </c>
    </row>
    <row r="30" spans="1:86" ht="16.5" hidden="1" x14ac:dyDescent="0.45">
      <c r="A30" s="36" t="s">
        <v>151</v>
      </c>
      <c r="B30" s="36" t="s">
        <v>157</v>
      </c>
      <c r="C30" s="28">
        <f>'PLANTILLA V6'!C59</f>
        <v>1</v>
      </c>
      <c r="D30" s="29">
        <f t="shared" ca="1" si="58"/>
        <v>0</v>
      </c>
      <c r="E30" s="25" t="str">
        <f>'PLANTILLA V6'!$D59</f>
        <v>juego</v>
      </c>
      <c r="F30" s="29">
        <f t="shared" ref="F30:AD30" ca="1" si="77">IF(OR(F$3="", ISNA(INDEX(INDIRECT(RIGHT(F$2,LEN(F$2)-4)&amp;"!$J:$J"),MATCH($B30,INDIRECT(RIGHT(F$2,LEN(F$2)-4)&amp;"!$B:$B"),0),1)),ISERR(INDEX(INDIRECT(RIGHT(F$2,LEN(F$2)-4)&amp;"!$J:$J"),MATCH($B30,INDIRECT(RIGHT(F$2,LEN(F$2)-4)&amp;"!$B:$B"),0),1))),0,INDEX(INDIRECT(RIGHT(F$2,LEN(F$2)-4)&amp;"!$J:$J"),MATCH($B30,INDIRECT(RIGHT(F$2,LEN(F$2)-4)&amp;"!$B:$B"),0),1))</f>
        <v>0</v>
      </c>
      <c r="G30" s="29">
        <f t="shared" ca="1" si="77"/>
        <v>0</v>
      </c>
      <c r="H30" s="29">
        <f t="shared" ca="1" si="77"/>
        <v>0</v>
      </c>
      <c r="I30" s="29">
        <f t="shared" ca="1" si="77"/>
        <v>0</v>
      </c>
      <c r="J30" s="29">
        <f t="shared" ca="1" si="77"/>
        <v>0</v>
      </c>
      <c r="K30" s="29">
        <f t="shared" ca="1" si="77"/>
        <v>0</v>
      </c>
      <c r="L30" s="29">
        <f t="shared" ca="1" si="77"/>
        <v>0</v>
      </c>
      <c r="M30" s="29">
        <f t="shared" ca="1" si="77"/>
        <v>0</v>
      </c>
      <c r="N30" s="29">
        <f t="shared" ca="1" si="77"/>
        <v>0</v>
      </c>
      <c r="O30" s="29">
        <f t="shared" ca="1" si="77"/>
        <v>0</v>
      </c>
      <c r="P30" s="29">
        <f t="shared" ca="1" si="77"/>
        <v>0</v>
      </c>
      <c r="Q30" s="29">
        <f t="shared" ca="1" si="77"/>
        <v>0</v>
      </c>
      <c r="R30" s="29">
        <f t="shared" ca="1" si="77"/>
        <v>0</v>
      </c>
      <c r="S30" s="29">
        <f t="shared" ca="1" si="77"/>
        <v>0</v>
      </c>
      <c r="T30" s="29">
        <f t="shared" ca="1" si="77"/>
        <v>0</v>
      </c>
      <c r="U30" s="29">
        <f t="shared" ca="1" si="77"/>
        <v>0</v>
      </c>
      <c r="V30" s="29">
        <f t="shared" ca="1" si="77"/>
        <v>0</v>
      </c>
      <c r="W30" s="29">
        <f t="shared" ca="1" si="77"/>
        <v>0</v>
      </c>
      <c r="X30" s="29">
        <f t="shared" ca="1" si="77"/>
        <v>0</v>
      </c>
      <c r="Y30" s="29">
        <f t="shared" ca="1" si="77"/>
        <v>0</v>
      </c>
      <c r="Z30" s="29">
        <f t="shared" ca="1" si="77"/>
        <v>0</v>
      </c>
      <c r="AA30" s="29">
        <f t="shared" ca="1" si="77"/>
        <v>0</v>
      </c>
      <c r="AB30" s="29">
        <f t="shared" ca="1" si="77"/>
        <v>0</v>
      </c>
      <c r="AC30" s="29">
        <f t="shared" ca="1" si="77"/>
        <v>0</v>
      </c>
      <c r="AD30" s="29">
        <f t="shared" ca="1" si="77"/>
        <v>0</v>
      </c>
      <c r="AE30" s="29">
        <f t="shared" ca="1" si="60"/>
        <v>0</v>
      </c>
      <c r="AF30" s="25" t="str">
        <f>'PLANTILLA V6'!$D59</f>
        <v>juego</v>
      </c>
      <c r="AG30" s="37">
        <f t="shared" ref="AG30:BE30" ca="1" si="78">IF(OR(AG$3="",ISNA(INDEX(INDIRECT(RIGHT(AG$2,LEN(AG$2)-4)&amp;"!$J:$J"),MATCH($B30,INDIRECT(RIGHT(AG$2,LEN(AG$2)-4)&amp;"!$B:$B"),0),1)), ISERR(INDEX(INDIRECT(RIGHT(AG$2,LEN(AG$2)-4)&amp;"!$J:$J"),MATCH($B30,INDIRECT(RIGHT(AG$2,LEN(AG$2)-4)&amp;"!$B:$B"),0),1))),0,INDEX(INDIRECT(RIGHT(AG$2,LEN(AG$2)-4)&amp;"!$J:$J"),MATCH($B30,INDIRECT(RIGHT(AG$2,LEN(AG$2)-4)&amp;"!$B:$B"),0),1))</f>
        <v>0</v>
      </c>
      <c r="AH30" s="37">
        <f t="shared" ca="1" si="78"/>
        <v>0</v>
      </c>
      <c r="AI30" s="37">
        <f t="shared" ca="1" si="78"/>
        <v>0</v>
      </c>
      <c r="AJ30" s="37">
        <f t="shared" ca="1" si="78"/>
        <v>0</v>
      </c>
      <c r="AK30" s="37">
        <f t="shared" ca="1" si="78"/>
        <v>0</v>
      </c>
      <c r="AL30" s="37">
        <f t="shared" ca="1" si="78"/>
        <v>0</v>
      </c>
      <c r="AM30" s="37">
        <f t="shared" ca="1" si="78"/>
        <v>0</v>
      </c>
      <c r="AN30" s="37">
        <f t="shared" ca="1" si="78"/>
        <v>0</v>
      </c>
      <c r="AO30" s="37">
        <f t="shared" ca="1" si="78"/>
        <v>0</v>
      </c>
      <c r="AP30" s="37">
        <f t="shared" ca="1" si="78"/>
        <v>0</v>
      </c>
      <c r="AQ30" s="37">
        <f t="shared" ca="1" si="78"/>
        <v>0</v>
      </c>
      <c r="AR30" s="37">
        <f t="shared" ca="1" si="78"/>
        <v>0</v>
      </c>
      <c r="AS30" s="37">
        <f t="shared" ca="1" si="78"/>
        <v>0</v>
      </c>
      <c r="AT30" s="37">
        <f t="shared" ca="1" si="78"/>
        <v>0</v>
      </c>
      <c r="AU30" s="37">
        <f t="shared" ca="1" si="78"/>
        <v>0</v>
      </c>
      <c r="AV30" s="37">
        <f t="shared" ca="1" si="78"/>
        <v>0</v>
      </c>
      <c r="AW30" s="37">
        <f t="shared" ca="1" si="78"/>
        <v>0</v>
      </c>
      <c r="AX30" s="37">
        <f t="shared" ca="1" si="78"/>
        <v>0</v>
      </c>
      <c r="AY30" s="37">
        <f t="shared" ca="1" si="78"/>
        <v>0</v>
      </c>
      <c r="AZ30" s="37">
        <f t="shared" ca="1" si="78"/>
        <v>0</v>
      </c>
      <c r="BA30" s="37">
        <f t="shared" ca="1" si="78"/>
        <v>0</v>
      </c>
      <c r="BB30" s="37">
        <f t="shared" ca="1" si="78"/>
        <v>0</v>
      </c>
      <c r="BC30" s="37">
        <f t="shared" ca="1" si="78"/>
        <v>0</v>
      </c>
      <c r="BD30" s="37">
        <f t="shared" ca="1" si="78"/>
        <v>0</v>
      </c>
      <c r="BE30" s="37">
        <f t="shared" ca="1" si="78"/>
        <v>0</v>
      </c>
      <c r="BF30" s="29">
        <f t="shared" ca="1" si="62"/>
        <v>0</v>
      </c>
      <c r="BG30" s="135" t="str">
        <f>'PLANTILLA V6'!$D59</f>
        <v>juego</v>
      </c>
      <c r="BH30" s="41">
        <f t="shared" ref="BH30:CF30" ca="1" si="79">IF(OR(BH$3="",ISNA(INDEX(INDIRECT(RIGHT(BH$2,LEN(BH$2)-4)&amp;"!$J:$J"),MATCH($B30,INDIRECT(RIGHT(BH$2,LEN(BH$2)-4)&amp;"!$B:$B"),0),1)), ISERR(INDEX(INDIRECT(RIGHT(BH$2,LEN(BH$2)-4)&amp;"!$J:$J"),MATCH($B30,INDIRECT(RIGHT(BH$2,LEN(BH$2)-4)&amp;"!$B:$B"),0),1))),0,INDEX(INDIRECT(RIGHT(BH$2,LEN(BH$2)-4)&amp;"!$J:$J"),MATCH($B30,INDIRECT(RIGHT(BH$2,LEN(BH$2)-4)&amp;"!$B:$B"),0),1))</f>
        <v>0</v>
      </c>
      <c r="BI30" s="41">
        <f t="shared" ca="1" si="79"/>
        <v>0</v>
      </c>
      <c r="BJ30" s="41">
        <f t="shared" ca="1" si="79"/>
        <v>0</v>
      </c>
      <c r="BK30" s="41">
        <f t="shared" ca="1" si="79"/>
        <v>0</v>
      </c>
      <c r="BL30" s="41">
        <f t="shared" ca="1" si="79"/>
        <v>0</v>
      </c>
      <c r="BM30" s="41">
        <f t="shared" ca="1" si="79"/>
        <v>0</v>
      </c>
      <c r="BN30" s="41">
        <f t="shared" ca="1" si="79"/>
        <v>0</v>
      </c>
      <c r="BO30" s="41">
        <f t="shared" ca="1" si="79"/>
        <v>0</v>
      </c>
      <c r="BP30" s="41">
        <f t="shared" ca="1" si="79"/>
        <v>0</v>
      </c>
      <c r="BQ30" s="41">
        <f t="shared" ca="1" si="79"/>
        <v>0</v>
      </c>
      <c r="BR30" s="41">
        <f t="shared" ca="1" si="79"/>
        <v>0</v>
      </c>
      <c r="BS30" s="41">
        <f t="shared" ca="1" si="79"/>
        <v>0</v>
      </c>
      <c r="BT30" s="41">
        <f t="shared" ca="1" si="79"/>
        <v>0</v>
      </c>
      <c r="BU30" s="41">
        <f t="shared" ca="1" si="79"/>
        <v>0</v>
      </c>
      <c r="BV30" s="41">
        <f t="shared" ca="1" si="79"/>
        <v>0</v>
      </c>
      <c r="BW30" s="41">
        <f t="shared" ca="1" si="79"/>
        <v>0</v>
      </c>
      <c r="BX30" s="41">
        <f t="shared" ca="1" si="79"/>
        <v>0</v>
      </c>
      <c r="BY30" s="41">
        <f t="shared" ca="1" si="79"/>
        <v>0</v>
      </c>
      <c r="BZ30" s="41">
        <f t="shared" ca="1" si="79"/>
        <v>0</v>
      </c>
      <c r="CA30" s="41">
        <f t="shared" ca="1" si="79"/>
        <v>0</v>
      </c>
      <c r="CB30" s="41">
        <f t="shared" ca="1" si="79"/>
        <v>0</v>
      </c>
      <c r="CC30" s="41">
        <f t="shared" ca="1" si="79"/>
        <v>0</v>
      </c>
      <c r="CD30" s="41">
        <f t="shared" ca="1" si="79"/>
        <v>0</v>
      </c>
      <c r="CE30" s="41">
        <f t="shared" ca="1" si="79"/>
        <v>0</v>
      </c>
      <c r="CF30" s="41">
        <f t="shared" ca="1" si="79"/>
        <v>0</v>
      </c>
      <c r="CG30" s="29">
        <f t="shared" ca="1" si="64"/>
        <v>0</v>
      </c>
      <c r="CH30" s="25" t="str">
        <f>'PLANTILLA V6'!$D59</f>
        <v>juego</v>
      </c>
    </row>
    <row r="31" spans="1:86" ht="16.5" hidden="1" x14ac:dyDescent="0.45">
      <c r="A31" s="40" t="s">
        <v>151</v>
      </c>
      <c r="B31" s="40" t="s">
        <v>158</v>
      </c>
      <c r="C31" s="32">
        <f>'PLANTILLA V6'!C60</f>
        <v>1</v>
      </c>
      <c r="D31" s="29">
        <f t="shared" ca="1" si="58"/>
        <v>5</v>
      </c>
      <c r="E31" s="25" t="str">
        <f>'PLANTILLA V6'!$D60</f>
        <v>pza</v>
      </c>
      <c r="F31" s="29">
        <f t="shared" ref="F31:AD31" ca="1" si="80">IF(OR(F$3="", ISNA(INDEX(INDIRECT(RIGHT(F$2,LEN(F$2)-4)&amp;"!$J:$J"),MATCH($B31,INDIRECT(RIGHT(F$2,LEN(F$2)-4)&amp;"!$B:$B"),0),1)),ISERR(INDEX(INDIRECT(RIGHT(F$2,LEN(F$2)-4)&amp;"!$J:$J"),MATCH($B31,INDIRECT(RIGHT(F$2,LEN(F$2)-4)&amp;"!$B:$B"),0),1))),0,INDEX(INDIRECT(RIGHT(F$2,LEN(F$2)-4)&amp;"!$J:$J"),MATCH($B31,INDIRECT(RIGHT(F$2,LEN(F$2)-4)&amp;"!$B:$B"),0),1))</f>
        <v>0</v>
      </c>
      <c r="G31" s="29">
        <f t="shared" ca="1" si="80"/>
        <v>0</v>
      </c>
      <c r="H31" s="29">
        <f t="shared" ca="1" si="80"/>
        <v>0</v>
      </c>
      <c r="I31" s="29">
        <f t="shared" ca="1" si="80"/>
        <v>0</v>
      </c>
      <c r="J31" s="29">
        <f t="shared" ca="1" si="80"/>
        <v>0</v>
      </c>
      <c r="K31" s="29">
        <f t="shared" ca="1" si="80"/>
        <v>0</v>
      </c>
      <c r="L31" s="29">
        <f t="shared" ca="1" si="80"/>
        <v>0</v>
      </c>
      <c r="M31" s="29">
        <f t="shared" ca="1" si="80"/>
        <v>0</v>
      </c>
      <c r="N31" s="29">
        <f t="shared" ca="1" si="80"/>
        <v>0</v>
      </c>
      <c r="O31" s="29">
        <f t="shared" ca="1" si="80"/>
        <v>0</v>
      </c>
      <c r="P31" s="29">
        <f t="shared" ca="1" si="80"/>
        <v>0</v>
      </c>
      <c r="Q31" s="29">
        <f t="shared" ca="1" si="80"/>
        <v>0</v>
      </c>
      <c r="R31" s="29">
        <f t="shared" ca="1" si="80"/>
        <v>0</v>
      </c>
      <c r="S31" s="29">
        <f t="shared" ca="1" si="80"/>
        <v>0</v>
      </c>
      <c r="T31" s="29">
        <f t="shared" ca="1" si="80"/>
        <v>0</v>
      </c>
      <c r="U31" s="29">
        <f t="shared" ca="1" si="80"/>
        <v>5</v>
      </c>
      <c r="V31" s="29">
        <f t="shared" ca="1" si="80"/>
        <v>0</v>
      </c>
      <c r="W31" s="29">
        <f t="shared" ca="1" si="80"/>
        <v>0</v>
      </c>
      <c r="X31" s="29">
        <f t="shared" ca="1" si="80"/>
        <v>0</v>
      </c>
      <c r="Y31" s="29">
        <f t="shared" ca="1" si="80"/>
        <v>0</v>
      </c>
      <c r="Z31" s="29">
        <f t="shared" ca="1" si="80"/>
        <v>0</v>
      </c>
      <c r="AA31" s="29">
        <f t="shared" ca="1" si="80"/>
        <v>0</v>
      </c>
      <c r="AB31" s="29">
        <f t="shared" ca="1" si="80"/>
        <v>0</v>
      </c>
      <c r="AC31" s="29">
        <f t="shared" ca="1" si="80"/>
        <v>0</v>
      </c>
      <c r="AD31" s="29">
        <f t="shared" ca="1" si="80"/>
        <v>0</v>
      </c>
      <c r="AE31" s="29">
        <f t="shared" ca="1" si="60"/>
        <v>0</v>
      </c>
      <c r="AF31" s="25" t="str">
        <f>'PLANTILLA V6'!$D60</f>
        <v>pza</v>
      </c>
      <c r="AG31" s="37">
        <f t="shared" ref="AG31:BE31" ca="1" si="81">IF(OR(AG$3="",ISNA(INDEX(INDIRECT(RIGHT(AG$2,LEN(AG$2)-4)&amp;"!$J:$J"),MATCH($B31,INDIRECT(RIGHT(AG$2,LEN(AG$2)-4)&amp;"!$B:$B"),0),1)), ISERR(INDEX(INDIRECT(RIGHT(AG$2,LEN(AG$2)-4)&amp;"!$J:$J"),MATCH($B31,INDIRECT(RIGHT(AG$2,LEN(AG$2)-4)&amp;"!$B:$B"),0),1))),0,INDEX(INDIRECT(RIGHT(AG$2,LEN(AG$2)-4)&amp;"!$J:$J"),MATCH($B31,INDIRECT(RIGHT(AG$2,LEN(AG$2)-4)&amp;"!$B:$B"),0),1))</f>
        <v>0</v>
      </c>
      <c r="AH31" s="37">
        <f t="shared" ca="1" si="81"/>
        <v>0</v>
      </c>
      <c r="AI31" s="37">
        <f t="shared" ca="1" si="81"/>
        <v>0</v>
      </c>
      <c r="AJ31" s="37">
        <f t="shared" ca="1" si="81"/>
        <v>0</v>
      </c>
      <c r="AK31" s="37">
        <f t="shared" ca="1" si="81"/>
        <v>0</v>
      </c>
      <c r="AL31" s="37">
        <f t="shared" ca="1" si="81"/>
        <v>0</v>
      </c>
      <c r="AM31" s="37">
        <f t="shared" ca="1" si="81"/>
        <v>0</v>
      </c>
      <c r="AN31" s="37">
        <f t="shared" ca="1" si="81"/>
        <v>0</v>
      </c>
      <c r="AO31" s="37">
        <f t="shared" ca="1" si="81"/>
        <v>0</v>
      </c>
      <c r="AP31" s="37">
        <f t="shared" ca="1" si="81"/>
        <v>0</v>
      </c>
      <c r="AQ31" s="37">
        <f t="shared" ca="1" si="81"/>
        <v>0</v>
      </c>
      <c r="AR31" s="37">
        <f t="shared" ca="1" si="81"/>
        <v>0</v>
      </c>
      <c r="AS31" s="37">
        <f t="shared" ca="1" si="81"/>
        <v>0</v>
      </c>
      <c r="AT31" s="37">
        <f t="shared" ca="1" si="81"/>
        <v>0</v>
      </c>
      <c r="AU31" s="37">
        <f t="shared" ca="1" si="81"/>
        <v>0</v>
      </c>
      <c r="AV31" s="37">
        <f t="shared" ca="1" si="81"/>
        <v>0</v>
      </c>
      <c r="AW31" s="37">
        <f t="shared" ca="1" si="81"/>
        <v>0</v>
      </c>
      <c r="AX31" s="37">
        <f t="shared" ca="1" si="81"/>
        <v>0</v>
      </c>
      <c r="AY31" s="37">
        <f t="shared" ca="1" si="81"/>
        <v>0</v>
      </c>
      <c r="AZ31" s="37">
        <f t="shared" ca="1" si="81"/>
        <v>0</v>
      </c>
      <c r="BA31" s="37">
        <f t="shared" ca="1" si="81"/>
        <v>0</v>
      </c>
      <c r="BB31" s="37">
        <f t="shared" ca="1" si="81"/>
        <v>0</v>
      </c>
      <c r="BC31" s="37">
        <f t="shared" ca="1" si="81"/>
        <v>0</v>
      </c>
      <c r="BD31" s="37">
        <f t="shared" ca="1" si="81"/>
        <v>0</v>
      </c>
      <c r="BE31" s="37">
        <f t="shared" ca="1" si="81"/>
        <v>0</v>
      </c>
      <c r="BF31" s="29">
        <f t="shared" ca="1" si="62"/>
        <v>0</v>
      </c>
      <c r="BG31" s="135" t="str">
        <f>'PLANTILLA V6'!$D60</f>
        <v>pza</v>
      </c>
      <c r="BH31" s="38">
        <f t="shared" ref="BH31:CF31" ca="1" si="82">IF(OR(BH$3="",ISNA(INDEX(INDIRECT(RIGHT(BH$2,LEN(BH$2)-4)&amp;"!$J:$J"),MATCH($B31,INDIRECT(RIGHT(BH$2,LEN(BH$2)-4)&amp;"!$B:$B"),0),1)), ISERR(INDEX(INDIRECT(RIGHT(BH$2,LEN(BH$2)-4)&amp;"!$J:$J"),MATCH($B31,INDIRECT(RIGHT(BH$2,LEN(BH$2)-4)&amp;"!$B:$B"),0),1))),0,INDEX(INDIRECT(RIGHT(BH$2,LEN(BH$2)-4)&amp;"!$J:$J"),MATCH($B31,INDIRECT(RIGHT(BH$2,LEN(BH$2)-4)&amp;"!$B:$B"),0),1))</f>
        <v>0</v>
      </c>
      <c r="BI31" s="38">
        <f t="shared" ca="1" si="82"/>
        <v>0</v>
      </c>
      <c r="BJ31" s="38">
        <f t="shared" ca="1" si="82"/>
        <v>0</v>
      </c>
      <c r="BK31" s="38">
        <f t="shared" ca="1" si="82"/>
        <v>0</v>
      </c>
      <c r="BL31" s="38">
        <f t="shared" ca="1" si="82"/>
        <v>0</v>
      </c>
      <c r="BM31" s="38">
        <f t="shared" ca="1" si="82"/>
        <v>0</v>
      </c>
      <c r="BN31" s="38">
        <f t="shared" ca="1" si="82"/>
        <v>0</v>
      </c>
      <c r="BO31" s="38">
        <f t="shared" ca="1" si="82"/>
        <v>0</v>
      </c>
      <c r="BP31" s="38">
        <f t="shared" ca="1" si="82"/>
        <v>0</v>
      </c>
      <c r="BQ31" s="38">
        <f t="shared" ca="1" si="82"/>
        <v>0</v>
      </c>
      <c r="BR31" s="38">
        <f t="shared" ca="1" si="82"/>
        <v>0</v>
      </c>
      <c r="BS31" s="38">
        <f t="shared" ca="1" si="82"/>
        <v>0</v>
      </c>
      <c r="BT31" s="38">
        <f t="shared" ca="1" si="82"/>
        <v>0</v>
      </c>
      <c r="BU31" s="38">
        <f t="shared" ca="1" si="82"/>
        <v>0</v>
      </c>
      <c r="BV31" s="38">
        <f t="shared" ca="1" si="82"/>
        <v>0</v>
      </c>
      <c r="BW31" s="38">
        <f t="shared" ca="1" si="82"/>
        <v>0</v>
      </c>
      <c r="BX31" s="38">
        <f t="shared" ca="1" si="82"/>
        <v>0</v>
      </c>
      <c r="BY31" s="38">
        <f t="shared" ca="1" si="82"/>
        <v>0</v>
      </c>
      <c r="BZ31" s="38">
        <f t="shared" ca="1" si="82"/>
        <v>0</v>
      </c>
      <c r="CA31" s="38">
        <f t="shared" ca="1" si="82"/>
        <v>0</v>
      </c>
      <c r="CB31" s="38">
        <f t="shared" ca="1" si="82"/>
        <v>0</v>
      </c>
      <c r="CC31" s="38">
        <f t="shared" ca="1" si="82"/>
        <v>0</v>
      </c>
      <c r="CD31" s="38">
        <f t="shared" ca="1" si="82"/>
        <v>0</v>
      </c>
      <c r="CE31" s="38">
        <f t="shared" ca="1" si="82"/>
        <v>0</v>
      </c>
      <c r="CF31" s="38">
        <f t="shared" ca="1" si="82"/>
        <v>0</v>
      </c>
      <c r="CG31" s="29">
        <f t="shared" ca="1" si="64"/>
        <v>5</v>
      </c>
      <c r="CH31" s="25" t="str">
        <f>'PLANTILLA V6'!$D60</f>
        <v>pza</v>
      </c>
    </row>
    <row r="32" spans="1:86" ht="16.5" hidden="1" x14ac:dyDescent="0.45">
      <c r="A32" s="36" t="s">
        <v>151</v>
      </c>
      <c r="B32" s="36" t="s">
        <v>159</v>
      </c>
      <c r="C32" s="28">
        <f>'PLANTILLA V6'!C61</f>
        <v>1</v>
      </c>
      <c r="D32" s="29">
        <f t="shared" ca="1" si="58"/>
        <v>5</v>
      </c>
      <c r="E32" s="25" t="str">
        <f>'PLANTILLA V6'!$D61</f>
        <v>pza</v>
      </c>
      <c r="F32" s="29">
        <f t="shared" ref="F32:AD32" ca="1" si="83">IF(OR(F$3="", ISNA(INDEX(INDIRECT(RIGHT(F$2,LEN(F$2)-4)&amp;"!$J:$J"),MATCH($B32,INDIRECT(RIGHT(F$2,LEN(F$2)-4)&amp;"!$B:$B"),0),1)),ISERR(INDEX(INDIRECT(RIGHT(F$2,LEN(F$2)-4)&amp;"!$J:$J"),MATCH($B32,INDIRECT(RIGHT(F$2,LEN(F$2)-4)&amp;"!$B:$B"),0),1))),0,INDEX(INDIRECT(RIGHT(F$2,LEN(F$2)-4)&amp;"!$J:$J"),MATCH($B32,INDIRECT(RIGHT(F$2,LEN(F$2)-4)&amp;"!$B:$B"),0),1))</f>
        <v>0</v>
      </c>
      <c r="G32" s="29">
        <f t="shared" ca="1" si="83"/>
        <v>0</v>
      </c>
      <c r="H32" s="29">
        <f t="shared" ca="1" si="83"/>
        <v>0</v>
      </c>
      <c r="I32" s="29">
        <f t="shared" ca="1" si="83"/>
        <v>0</v>
      </c>
      <c r="J32" s="29">
        <f t="shared" ca="1" si="83"/>
        <v>0</v>
      </c>
      <c r="K32" s="29">
        <f t="shared" ca="1" si="83"/>
        <v>0</v>
      </c>
      <c r="L32" s="29">
        <f t="shared" ca="1" si="83"/>
        <v>0</v>
      </c>
      <c r="M32" s="29">
        <f t="shared" ca="1" si="83"/>
        <v>0</v>
      </c>
      <c r="N32" s="29">
        <f t="shared" ca="1" si="83"/>
        <v>0</v>
      </c>
      <c r="O32" s="29">
        <f t="shared" ca="1" si="83"/>
        <v>0</v>
      </c>
      <c r="P32" s="29">
        <f t="shared" ca="1" si="83"/>
        <v>0</v>
      </c>
      <c r="Q32" s="29">
        <f t="shared" ca="1" si="83"/>
        <v>0</v>
      </c>
      <c r="R32" s="29">
        <f t="shared" ca="1" si="83"/>
        <v>0</v>
      </c>
      <c r="S32" s="29">
        <f t="shared" ca="1" si="83"/>
        <v>0</v>
      </c>
      <c r="T32" s="29">
        <f t="shared" ca="1" si="83"/>
        <v>0</v>
      </c>
      <c r="U32" s="29">
        <f t="shared" ca="1" si="83"/>
        <v>5</v>
      </c>
      <c r="V32" s="29">
        <f t="shared" ca="1" si="83"/>
        <v>0</v>
      </c>
      <c r="W32" s="29">
        <f t="shared" ca="1" si="83"/>
        <v>0</v>
      </c>
      <c r="X32" s="29">
        <f t="shared" ca="1" si="83"/>
        <v>0</v>
      </c>
      <c r="Y32" s="29">
        <f t="shared" ca="1" si="83"/>
        <v>0</v>
      </c>
      <c r="Z32" s="29">
        <f t="shared" ca="1" si="83"/>
        <v>0</v>
      </c>
      <c r="AA32" s="29">
        <f t="shared" ca="1" si="83"/>
        <v>0</v>
      </c>
      <c r="AB32" s="29">
        <f t="shared" ca="1" si="83"/>
        <v>0</v>
      </c>
      <c r="AC32" s="29">
        <f t="shared" ca="1" si="83"/>
        <v>0</v>
      </c>
      <c r="AD32" s="29">
        <f t="shared" ca="1" si="83"/>
        <v>0</v>
      </c>
      <c r="AE32" s="29">
        <f t="shared" ca="1" si="60"/>
        <v>0</v>
      </c>
      <c r="AF32" s="25" t="str">
        <f>'PLANTILLA V6'!$D61</f>
        <v>pza</v>
      </c>
      <c r="AG32" s="37">
        <f t="shared" ref="AG32:BE32" ca="1" si="84">IF(OR(AG$3="",ISNA(INDEX(INDIRECT(RIGHT(AG$2,LEN(AG$2)-4)&amp;"!$J:$J"),MATCH($B32,INDIRECT(RIGHT(AG$2,LEN(AG$2)-4)&amp;"!$B:$B"),0),1)), ISERR(INDEX(INDIRECT(RIGHT(AG$2,LEN(AG$2)-4)&amp;"!$J:$J"),MATCH($B32,INDIRECT(RIGHT(AG$2,LEN(AG$2)-4)&amp;"!$B:$B"),0),1))),0,INDEX(INDIRECT(RIGHT(AG$2,LEN(AG$2)-4)&amp;"!$J:$J"),MATCH($B32,INDIRECT(RIGHT(AG$2,LEN(AG$2)-4)&amp;"!$B:$B"),0),1))</f>
        <v>0</v>
      </c>
      <c r="AH32" s="37">
        <f t="shared" ca="1" si="84"/>
        <v>0</v>
      </c>
      <c r="AI32" s="37">
        <f t="shared" ca="1" si="84"/>
        <v>0</v>
      </c>
      <c r="AJ32" s="37">
        <f t="shared" ca="1" si="84"/>
        <v>0</v>
      </c>
      <c r="AK32" s="37">
        <f t="shared" ca="1" si="84"/>
        <v>0</v>
      </c>
      <c r="AL32" s="37">
        <f t="shared" ca="1" si="84"/>
        <v>0</v>
      </c>
      <c r="AM32" s="37">
        <f t="shared" ca="1" si="84"/>
        <v>0</v>
      </c>
      <c r="AN32" s="37">
        <f t="shared" ca="1" si="84"/>
        <v>0</v>
      </c>
      <c r="AO32" s="37">
        <f t="shared" ca="1" si="84"/>
        <v>0</v>
      </c>
      <c r="AP32" s="37">
        <f t="shared" ca="1" si="84"/>
        <v>0</v>
      </c>
      <c r="AQ32" s="37">
        <f t="shared" ca="1" si="84"/>
        <v>0</v>
      </c>
      <c r="AR32" s="37">
        <f t="shared" ca="1" si="84"/>
        <v>0</v>
      </c>
      <c r="AS32" s="37">
        <f t="shared" ca="1" si="84"/>
        <v>0</v>
      </c>
      <c r="AT32" s="37">
        <f t="shared" ca="1" si="84"/>
        <v>0</v>
      </c>
      <c r="AU32" s="37">
        <f t="shared" ca="1" si="84"/>
        <v>0</v>
      </c>
      <c r="AV32" s="37">
        <f t="shared" ca="1" si="84"/>
        <v>0</v>
      </c>
      <c r="AW32" s="37">
        <f t="shared" ca="1" si="84"/>
        <v>0</v>
      </c>
      <c r="AX32" s="37">
        <f t="shared" ca="1" si="84"/>
        <v>0</v>
      </c>
      <c r="AY32" s="37">
        <f t="shared" ca="1" si="84"/>
        <v>0</v>
      </c>
      <c r="AZ32" s="37">
        <f t="shared" ca="1" si="84"/>
        <v>0</v>
      </c>
      <c r="BA32" s="37">
        <f t="shared" ca="1" si="84"/>
        <v>0</v>
      </c>
      <c r="BB32" s="37">
        <f t="shared" ca="1" si="84"/>
        <v>0</v>
      </c>
      <c r="BC32" s="37">
        <f t="shared" ca="1" si="84"/>
        <v>0</v>
      </c>
      <c r="BD32" s="37">
        <f t="shared" ca="1" si="84"/>
        <v>0</v>
      </c>
      <c r="BE32" s="37">
        <f t="shared" ca="1" si="84"/>
        <v>0</v>
      </c>
      <c r="BF32" s="29">
        <f t="shared" ca="1" si="62"/>
        <v>0</v>
      </c>
      <c r="BG32" s="135" t="str">
        <f>'PLANTILLA V6'!$D61</f>
        <v>pza</v>
      </c>
      <c r="BH32" s="41">
        <f t="shared" ref="BH32:CF32" ca="1" si="85">IF(OR(BH$3="",ISNA(INDEX(INDIRECT(RIGHT(BH$2,LEN(BH$2)-4)&amp;"!$J:$J"),MATCH($B32,INDIRECT(RIGHT(BH$2,LEN(BH$2)-4)&amp;"!$B:$B"),0),1)), ISERR(INDEX(INDIRECT(RIGHT(BH$2,LEN(BH$2)-4)&amp;"!$J:$J"),MATCH($B32,INDIRECT(RIGHT(BH$2,LEN(BH$2)-4)&amp;"!$B:$B"),0),1))),0,INDEX(INDIRECT(RIGHT(BH$2,LEN(BH$2)-4)&amp;"!$J:$J"),MATCH($B32,INDIRECT(RIGHT(BH$2,LEN(BH$2)-4)&amp;"!$B:$B"),0),1))</f>
        <v>0</v>
      </c>
      <c r="BI32" s="41">
        <f t="shared" ca="1" si="85"/>
        <v>0</v>
      </c>
      <c r="BJ32" s="41">
        <f t="shared" ca="1" si="85"/>
        <v>0</v>
      </c>
      <c r="BK32" s="41">
        <f t="shared" ca="1" si="85"/>
        <v>0</v>
      </c>
      <c r="BL32" s="41">
        <f t="shared" ca="1" si="85"/>
        <v>0</v>
      </c>
      <c r="BM32" s="41">
        <f t="shared" ca="1" si="85"/>
        <v>0</v>
      </c>
      <c r="BN32" s="41">
        <f t="shared" ca="1" si="85"/>
        <v>0</v>
      </c>
      <c r="BO32" s="41">
        <f t="shared" ca="1" si="85"/>
        <v>0</v>
      </c>
      <c r="BP32" s="41">
        <f t="shared" ca="1" si="85"/>
        <v>0</v>
      </c>
      <c r="BQ32" s="41">
        <f t="shared" ca="1" si="85"/>
        <v>0</v>
      </c>
      <c r="BR32" s="41">
        <f t="shared" ca="1" si="85"/>
        <v>0</v>
      </c>
      <c r="BS32" s="41">
        <f t="shared" ca="1" si="85"/>
        <v>0</v>
      </c>
      <c r="BT32" s="41">
        <f t="shared" ca="1" si="85"/>
        <v>0</v>
      </c>
      <c r="BU32" s="41">
        <f t="shared" ca="1" si="85"/>
        <v>0</v>
      </c>
      <c r="BV32" s="41">
        <f t="shared" ca="1" si="85"/>
        <v>0</v>
      </c>
      <c r="BW32" s="41">
        <f t="shared" ca="1" si="85"/>
        <v>0</v>
      </c>
      <c r="BX32" s="41">
        <f t="shared" ca="1" si="85"/>
        <v>0</v>
      </c>
      <c r="BY32" s="41">
        <f t="shared" ca="1" si="85"/>
        <v>0</v>
      </c>
      <c r="BZ32" s="41">
        <f t="shared" ca="1" si="85"/>
        <v>0</v>
      </c>
      <c r="CA32" s="41">
        <f t="shared" ca="1" si="85"/>
        <v>0</v>
      </c>
      <c r="CB32" s="41">
        <f t="shared" ca="1" si="85"/>
        <v>0</v>
      </c>
      <c r="CC32" s="41">
        <f t="shared" ca="1" si="85"/>
        <v>0</v>
      </c>
      <c r="CD32" s="41">
        <f t="shared" ca="1" si="85"/>
        <v>0</v>
      </c>
      <c r="CE32" s="41">
        <f t="shared" ca="1" si="85"/>
        <v>0</v>
      </c>
      <c r="CF32" s="41">
        <f t="shared" ca="1" si="85"/>
        <v>0</v>
      </c>
      <c r="CG32" s="29">
        <f t="shared" ca="1" si="64"/>
        <v>5</v>
      </c>
      <c r="CH32" s="25" t="str">
        <f>'PLANTILLA V6'!$D61</f>
        <v>pza</v>
      </c>
    </row>
    <row r="33" spans="1:86" ht="16.5" hidden="1" x14ac:dyDescent="0.45">
      <c r="A33" s="40" t="s">
        <v>151</v>
      </c>
      <c r="B33" s="40" t="s">
        <v>160</v>
      </c>
      <c r="C33" s="32">
        <f>'PLANTILLA V6'!C62</f>
        <v>1</v>
      </c>
      <c r="D33" s="29">
        <f t="shared" ca="1" si="58"/>
        <v>0</v>
      </c>
      <c r="E33" s="25" t="str">
        <f>'PLANTILLA V6'!$D62</f>
        <v>juego</v>
      </c>
      <c r="F33" s="29">
        <f t="shared" ref="F33:AD33" ca="1" si="86">IF(OR(F$3="", ISNA(INDEX(INDIRECT(RIGHT(F$2,LEN(F$2)-4)&amp;"!$J:$J"),MATCH($B33,INDIRECT(RIGHT(F$2,LEN(F$2)-4)&amp;"!$B:$B"),0),1)),ISERR(INDEX(INDIRECT(RIGHT(F$2,LEN(F$2)-4)&amp;"!$J:$J"),MATCH($B33,INDIRECT(RIGHT(F$2,LEN(F$2)-4)&amp;"!$B:$B"),0),1))),0,INDEX(INDIRECT(RIGHT(F$2,LEN(F$2)-4)&amp;"!$J:$J"),MATCH($B33,INDIRECT(RIGHT(F$2,LEN(F$2)-4)&amp;"!$B:$B"),0),1))</f>
        <v>0</v>
      </c>
      <c r="G33" s="29">
        <f t="shared" ca="1" si="86"/>
        <v>0</v>
      </c>
      <c r="H33" s="29">
        <f t="shared" ca="1" si="86"/>
        <v>0</v>
      </c>
      <c r="I33" s="29">
        <f t="shared" ca="1" si="86"/>
        <v>0</v>
      </c>
      <c r="J33" s="29">
        <f t="shared" ca="1" si="86"/>
        <v>0</v>
      </c>
      <c r="K33" s="29">
        <f t="shared" ca="1" si="86"/>
        <v>0</v>
      </c>
      <c r="L33" s="29">
        <f t="shared" ca="1" si="86"/>
        <v>0</v>
      </c>
      <c r="M33" s="29">
        <f t="shared" ca="1" si="86"/>
        <v>0</v>
      </c>
      <c r="N33" s="29">
        <f t="shared" ca="1" si="86"/>
        <v>0</v>
      </c>
      <c r="O33" s="29">
        <f t="shared" ca="1" si="86"/>
        <v>0</v>
      </c>
      <c r="P33" s="29">
        <f t="shared" ca="1" si="86"/>
        <v>0</v>
      </c>
      <c r="Q33" s="29">
        <f t="shared" ca="1" si="86"/>
        <v>0</v>
      </c>
      <c r="R33" s="29">
        <f t="shared" ca="1" si="86"/>
        <v>0</v>
      </c>
      <c r="S33" s="29">
        <f t="shared" ca="1" si="86"/>
        <v>0</v>
      </c>
      <c r="T33" s="29">
        <f t="shared" ca="1" si="86"/>
        <v>0</v>
      </c>
      <c r="U33" s="29">
        <f t="shared" ca="1" si="86"/>
        <v>0</v>
      </c>
      <c r="V33" s="29">
        <f t="shared" ca="1" si="86"/>
        <v>0</v>
      </c>
      <c r="W33" s="29">
        <f t="shared" ca="1" si="86"/>
        <v>0</v>
      </c>
      <c r="X33" s="29">
        <f t="shared" ca="1" si="86"/>
        <v>0</v>
      </c>
      <c r="Y33" s="29">
        <f t="shared" ca="1" si="86"/>
        <v>0</v>
      </c>
      <c r="Z33" s="29">
        <f t="shared" ca="1" si="86"/>
        <v>0</v>
      </c>
      <c r="AA33" s="29">
        <f t="shared" ca="1" si="86"/>
        <v>0</v>
      </c>
      <c r="AB33" s="29">
        <f t="shared" ca="1" si="86"/>
        <v>0</v>
      </c>
      <c r="AC33" s="29">
        <f t="shared" ca="1" si="86"/>
        <v>0</v>
      </c>
      <c r="AD33" s="29">
        <f t="shared" ca="1" si="86"/>
        <v>0</v>
      </c>
      <c r="AE33" s="29">
        <f t="shared" ca="1" si="60"/>
        <v>0</v>
      </c>
      <c r="AF33" s="25" t="str">
        <f>'PLANTILLA V6'!$D62</f>
        <v>juego</v>
      </c>
      <c r="AG33" s="37">
        <f t="shared" ref="AG33:BE33" ca="1" si="87">IF(OR(AG$3="",ISNA(INDEX(INDIRECT(RIGHT(AG$2,LEN(AG$2)-4)&amp;"!$J:$J"),MATCH($B33,INDIRECT(RIGHT(AG$2,LEN(AG$2)-4)&amp;"!$B:$B"),0),1)), ISERR(INDEX(INDIRECT(RIGHT(AG$2,LEN(AG$2)-4)&amp;"!$J:$J"),MATCH($B33,INDIRECT(RIGHT(AG$2,LEN(AG$2)-4)&amp;"!$B:$B"),0),1))),0,INDEX(INDIRECT(RIGHT(AG$2,LEN(AG$2)-4)&amp;"!$J:$J"),MATCH($B33,INDIRECT(RIGHT(AG$2,LEN(AG$2)-4)&amp;"!$B:$B"),0),1))</f>
        <v>0</v>
      </c>
      <c r="AH33" s="37">
        <f t="shared" ca="1" si="87"/>
        <v>0</v>
      </c>
      <c r="AI33" s="37">
        <f t="shared" ca="1" si="87"/>
        <v>0</v>
      </c>
      <c r="AJ33" s="37">
        <f t="shared" ca="1" si="87"/>
        <v>0</v>
      </c>
      <c r="AK33" s="37">
        <f t="shared" ca="1" si="87"/>
        <v>0</v>
      </c>
      <c r="AL33" s="37">
        <f t="shared" ca="1" si="87"/>
        <v>0</v>
      </c>
      <c r="AM33" s="37">
        <f t="shared" ca="1" si="87"/>
        <v>0</v>
      </c>
      <c r="AN33" s="37">
        <f t="shared" ca="1" si="87"/>
        <v>0</v>
      </c>
      <c r="AO33" s="37">
        <f t="shared" ca="1" si="87"/>
        <v>0</v>
      </c>
      <c r="AP33" s="37">
        <f t="shared" ca="1" si="87"/>
        <v>0</v>
      </c>
      <c r="AQ33" s="37">
        <f t="shared" ca="1" si="87"/>
        <v>0</v>
      </c>
      <c r="AR33" s="37">
        <f t="shared" ca="1" si="87"/>
        <v>0</v>
      </c>
      <c r="AS33" s="37">
        <f t="shared" ca="1" si="87"/>
        <v>0</v>
      </c>
      <c r="AT33" s="37">
        <f t="shared" ca="1" si="87"/>
        <v>0</v>
      </c>
      <c r="AU33" s="37">
        <f t="shared" ca="1" si="87"/>
        <v>0</v>
      </c>
      <c r="AV33" s="37">
        <f t="shared" ca="1" si="87"/>
        <v>0</v>
      </c>
      <c r="AW33" s="37">
        <f t="shared" ca="1" si="87"/>
        <v>0</v>
      </c>
      <c r="AX33" s="37">
        <f t="shared" ca="1" si="87"/>
        <v>0</v>
      </c>
      <c r="AY33" s="37">
        <f t="shared" ca="1" si="87"/>
        <v>0</v>
      </c>
      <c r="AZ33" s="37">
        <f t="shared" ca="1" si="87"/>
        <v>0</v>
      </c>
      <c r="BA33" s="37">
        <f t="shared" ca="1" si="87"/>
        <v>0</v>
      </c>
      <c r="BB33" s="37">
        <f t="shared" ca="1" si="87"/>
        <v>0</v>
      </c>
      <c r="BC33" s="37">
        <f t="shared" ca="1" si="87"/>
        <v>0</v>
      </c>
      <c r="BD33" s="37">
        <f t="shared" ca="1" si="87"/>
        <v>0</v>
      </c>
      <c r="BE33" s="37">
        <f t="shared" ca="1" si="87"/>
        <v>0</v>
      </c>
      <c r="BF33" s="29">
        <f t="shared" ca="1" si="62"/>
        <v>0</v>
      </c>
      <c r="BG33" s="135" t="str">
        <f>'PLANTILLA V6'!$D62</f>
        <v>juego</v>
      </c>
      <c r="BH33" s="38">
        <f t="shared" ref="BH33:CF33" ca="1" si="88">IF(OR(BH$3="",ISNA(INDEX(INDIRECT(RIGHT(BH$2,LEN(BH$2)-4)&amp;"!$J:$J"),MATCH($B33,INDIRECT(RIGHT(BH$2,LEN(BH$2)-4)&amp;"!$B:$B"),0),1)), ISERR(INDEX(INDIRECT(RIGHT(BH$2,LEN(BH$2)-4)&amp;"!$J:$J"),MATCH($B33,INDIRECT(RIGHT(BH$2,LEN(BH$2)-4)&amp;"!$B:$B"),0),1))),0,INDEX(INDIRECT(RIGHT(BH$2,LEN(BH$2)-4)&amp;"!$J:$J"),MATCH($B33,INDIRECT(RIGHT(BH$2,LEN(BH$2)-4)&amp;"!$B:$B"),0),1))</f>
        <v>0</v>
      </c>
      <c r="BI33" s="38">
        <f t="shared" ca="1" si="88"/>
        <v>0</v>
      </c>
      <c r="BJ33" s="38">
        <f t="shared" ca="1" si="88"/>
        <v>0</v>
      </c>
      <c r="BK33" s="38">
        <f t="shared" ca="1" si="88"/>
        <v>0</v>
      </c>
      <c r="BL33" s="38">
        <f t="shared" ca="1" si="88"/>
        <v>0</v>
      </c>
      <c r="BM33" s="38">
        <f t="shared" ca="1" si="88"/>
        <v>0</v>
      </c>
      <c r="BN33" s="38">
        <f t="shared" ca="1" si="88"/>
        <v>0</v>
      </c>
      <c r="BO33" s="38">
        <f t="shared" ca="1" si="88"/>
        <v>0</v>
      </c>
      <c r="BP33" s="38">
        <f t="shared" ca="1" si="88"/>
        <v>0</v>
      </c>
      <c r="BQ33" s="38">
        <f t="shared" ca="1" si="88"/>
        <v>0</v>
      </c>
      <c r="BR33" s="38">
        <f t="shared" ca="1" si="88"/>
        <v>0</v>
      </c>
      <c r="BS33" s="38">
        <f t="shared" ca="1" si="88"/>
        <v>0</v>
      </c>
      <c r="BT33" s="38">
        <f t="shared" ca="1" si="88"/>
        <v>0</v>
      </c>
      <c r="BU33" s="38">
        <f t="shared" ca="1" si="88"/>
        <v>0</v>
      </c>
      <c r="BV33" s="38">
        <f t="shared" ca="1" si="88"/>
        <v>0</v>
      </c>
      <c r="BW33" s="38">
        <f t="shared" ca="1" si="88"/>
        <v>0</v>
      </c>
      <c r="BX33" s="38">
        <f t="shared" ca="1" si="88"/>
        <v>0</v>
      </c>
      <c r="BY33" s="38">
        <f t="shared" ca="1" si="88"/>
        <v>0</v>
      </c>
      <c r="BZ33" s="38">
        <f t="shared" ca="1" si="88"/>
        <v>0</v>
      </c>
      <c r="CA33" s="38">
        <f t="shared" ca="1" si="88"/>
        <v>0</v>
      </c>
      <c r="CB33" s="38">
        <f t="shared" ca="1" si="88"/>
        <v>0</v>
      </c>
      <c r="CC33" s="38">
        <f t="shared" ca="1" si="88"/>
        <v>0</v>
      </c>
      <c r="CD33" s="38">
        <f t="shared" ca="1" si="88"/>
        <v>0</v>
      </c>
      <c r="CE33" s="38">
        <f t="shared" ca="1" si="88"/>
        <v>0</v>
      </c>
      <c r="CF33" s="38">
        <f t="shared" ca="1" si="88"/>
        <v>0</v>
      </c>
      <c r="CG33" s="29">
        <f t="shared" ca="1" si="64"/>
        <v>0</v>
      </c>
      <c r="CH33" s="25" t="str">
        <f>'PLANTILLA V6'!$D62</f>
        <v>juego</v>
      </c>
    </row>
    <row r="34" spans="1:86" ht="16.5" hidden="1" x14ac:dyDescent="0.45">
      <c r="A34" s="36" t="s">
        <v>151</v>
      </c>
      <c r="B34" s="36" t="s">
        <v>161</v>
      </c>
      <c r="C34" s="28"/>
      <c r="D34" s="29">
        <f t="shared" ca="1" si="58"/>
        <v>2</v>
      </c>
      <c r="E34" s="25" t="str">
        <f>'PLANTILLA V6'!$D63</f>
        <v>pza</v>
      </c>
      <c r="F34" s="29">
        <f t="shared" ref="F34:AD34" ca="1" si="89">IF(OR(F$3="", ISNA(INDEX(INDIRECT(RIGHT(F$2,LEN(F$2)-4)&amp;"!$J:$J"),MATCH($B34,INDIRECT(RIGHT(F$2,LEN(F$2)-4)&amp;"!$B:$B"),0),1)),ISERR(INDEX(INDIRECT(RIGHT(F$2,LEN(F$2)-4)&amp;"!$J:$J"),MATCH($B34,INDIRECT(RIGHT(F$2,LEN(F$2)-4)&amp;"!$B:$B"),0),1))),0,INDEX(INDIRECT(RIGHT(F$2,LEN(F$2)-4)&amp;"!$J:$J"),MATCH($B34,INDIRECT(RIGHT(F$2,LEN(F$2)-4)&amp;"!$B:$B"),0),1))</f>
        <v>0</v>
      </c>
      <c r="G34" s="29">
        <f t="shared" ca="1" si="89"/>
        <v>0</v>
      </c>
      <c r="H34" s="29">
        <f t="shared" ca="1" si="89"/>
        <v>0</v>
      </c>
      <c r="I34" s="29">
        <f t="shared" ca="1" si="89"/>
        <v>0</v>
      </c>
      <c r="J34" s="29">
        <f t="shared" ca="1" si="89"/>
        <v>0</v>
      </c>
      <c r="K34" s="29">
        <f t="shared" ca="1" si="89"/>
        <v>0</v>
      </c>
      <c r="L34" s="29">
        <f t="shared" ca="1" si="89"/>
        <v>0</v>
      </c>
      <c r="M34" s="29">
        <f t="shared" ca="1" si="89"/>
        <v>0</v>
      </c>
      <c r="N34" s="29">
        <f t="shared" ca="1" si="89"/>
        <v>0</v>
      </c>
      <c r="O34" s="29">
        <f t="shared" ca="1" si="89"/>
        <v>0</v>
      </c>
      <c r="P34" s="29">
        <f t="shared" ca="1" si="89"/>
        <v>0</v>
      </c>
      <c r="Q34" s="29">
        <f t="shared" ca="1" si="89"/>
        <v>0</v>
      </c>
      <c r="R34" s="29">
        <f t="shared" ca="1" si="89"/>
        <v>0</v>
      </c>
      <c r="S34" s="29">
        <f t="shared" ca="1" si="89"/>
        <v>0</v>
      </c>
      <c r="T34" s="29">
        <f t="shared" ca="1" si="89"/>
        <v>0</v>
      </c>
      <c r="U34" s="29">
        <f t="shared" ca="1" si="89"/>
        <v>2</v>
      </c>
      <c r="V34" s="29">
        <f t="shared" ca="1" si="89"/>
        <v>0</v>
      </c>
      <c r="W34" s="29">
        <f t="shared" ca="1" si="89"/>
        <v>0</v>
      </c>
      <c r="X34" s="29">
        <f t="shared" ca="1" si="89"/>
        <v>0</v>
      </c>
      <c r="Y34" s="29">
        <f t="shared" ca="1" si="89"/>
        <v>0</v>
      </c>
      <c r="Z34" s="29">
        <f t="shared" ca="1" si="89"/>
        <v>0</v>
      </c>
      <c r="AA34" s="29">
        <f t="shared" ca="1" si="89"/>
        <v>0</v>
      </c>
      <c r="AB34" s="29">
        <f t="shared" ca="1" si="89"/>
        <v>0</v>
      </c>
      <c r="AC34" s="29">
        <f t="shared" ca="1" si="89"/>
        <v>0</v>
      </c>
      <c r="AD34" s="29">
        <f t="shared" ca="1" si="89"/>
        <v>0</v>
      </c>
      <c r="AE34" s="29">
        <f t="shared" ca="1" si="60"/>
        <v>0</v>
      </c>
      <c r="AF34" s="25" t="str">
        <f>'PLANTILLA V6'!$D63</f>
        <v>pza</v>
      </c>
      <c r="AG34" s="37">
        <f t="shared" ref="AG34:BE34" ca="1" si="90">IF(OR(AG$3="",ISNA(INDEX(INDIRECT(RIGHT(AG$2,LEN(AG$2)-4)&amp;"!$J:$J"),MATCH($B34,INDIRECT(RIGHT(AG$2,LEN(AG$2)-4)&amp;"!$B:$B"),0),1)), ISERR(INDEX(INDIRECT(RIGHT(AG$2,LEN(AG$2)-4)&amp;"!$J:$J"),MATCH($B34,INDIRECT(RIGHT(AG$2,LEN(AG$2)-4)&amp;"!$B:$B"),0),1))),0,INDEX(INDIRECT(RIGHT(AG$2,LEN(AG$2)-4)&amp;"!$J:$J"),MATCH($B34,INDIRECT(RIGHT(AG$2,LEN(AG$2)-4)&amp;"!$B:$B"),0),1))</f>
        <v>0</v>
      </c>
      <c r="AH34" s="37">
        <f t="shared" ca="1" si="90"/>
        <v>0</v>
      </c>
      <c r="AI34" s="37">
        <f t="shared" ca="1" si="90"/>
        <v>0</v>
      </c>
      <c r="AJ34" s="37">
        <f t="shared" ca="1" si="90"/>
        <v>0</v>
      </c>
      <c r="AK34" s="37">
        <f t="shared" ca="1" si="90"/>
        <v>0</v>
      </c>
      <c r="AL34" s="37">
        <f t="shared" ca="1" si="90"/>
        <v>0</v>
      </c>
      <c r="AM34" s="37">
        <f t="shared" ca="1" si="90"/>
        <v>0</v>
      </c>
      <c r="AN34" s="37">
        <f t="shared" ca="1" si="90"/>
        <v>0</v>
      </c>
      <c r="AO34" s="37">
        <f t="shared" ca="1" si="90"/>
        <v>0</v>
      </c>
      <c r="AP34" s="37">
        <f t="shared" ca="1" si="90"/>
        <v>0</v>
      </c>
      <c r="AQ34" s="37">
        <f t="shared" ca="1" si="90"/>
        <v>0</v>
      </c>
      <c r="AR34" s="37">
        <f t="shared" ca="1" si="90"/>
        <v>0</v>
      </c>
      <c r="AS34" s="37">
        <f t="shared" ca="1" si="90"/>
        <v>0</v>
      </c>
      <c r="AT34" s="37">
        <f t="shared" ca="1" si="90"/>
        <v>0</v>
      </c>
      <c r="AU34" s="37">
        <f t="shared" ca="1" si="90"/>
        <v>0</v>
      </c>
      <c r="AV34" s="37">
        <f t="shared" ca="1" si="90"/>
        <v>0</v>
      </c>
      <c r="AW34" s="37">
        <f t="shared" ca="1" si="90"/>
        <v>0</v>
      </c>
      <c r="AX34" s="37">
        <f t="shared" ca="1" si="90"/>
        <v>0</v>
      </c>
      <c r="AY34" s="37">
        <f t="shared" ca="1" si="90"/>
        <v>0</v>
      </c>
      <c r="AZ34" s="37">
        <f t="shared" ca="1" si="90"/>
        <v>0</v>
      </c>
      <c r="BA34" s="37">
        <f t="shared" ca="1" si="90"/>
        <v>0</v>
      </c>
      <c r="BB34" s="37">
        <f t="shared" ca="1" si="90"/>
        <v>0</v>
      </c>
      <c r="BC34" s="37">
        <f t="shared" ca="1" si="90"/>
        <v>0</v>
      </c>
      <c r="BD34" s="37">
        <f t="shared" ca="1" si="90"/>
        <v>0</v>
      </c>
      <c r="BE34" s="37">
        <f t="shared" ca="1" si="90"/>
        <v>0</v>
      </c>
      <c r="BF34" s="29">
        <f t="shared" ca="1" si="62"/>
        <v>0</v>
      </c>
      <c r="BG34" s="135" t="str">
        <f>'PLANTILLA V6'!$D63</f>
        <v>pza</v>
      </c>
      <c r="BH34" s="38">
        <f t="shared" ref="BH34:CF34" ca="1" si="91">IF(OR(BH$3="",ISNA(INDEX(INDIRECT(RIGHT(BH$2,LEN(BH$2)-4)&amp;"!$J:$J"),MATCH($B34,INDIRECT(RIGHT(BH$2,LEN(BH$2)-4)&amp;"!$B:$B"),0),1)), ISERR(INDEX(INDIRECT(RIGHT(BH$2,LEN(BH$2)-4)&amp;"!$J:$J"),MATCH($B34,INDIRECT(RIGHT(BH$2,LEN(BH$2)-4)&amp;"!$B:$B"),0),1))),0,INDEX(INDIRECT(RIGHT(BH$2,LEN(BH$2)-4)&amp;"!$J:$J"),MATCH($B34,INDIRECT(RIGHT(BH$2,LEN(BH$2)-4)&amp;"!$B:$B"),0),1))</f>
        <v>0</v>
      </c>
      <c r="BI34" s="38">
        <f t="shared" ca="1" si="91"/>
        <v>0</v>
      </c>
      <c r="BJ34" s="38">
        <f t="shared" ca="1" si="91"/>
        <v>0</v>
      </c>
      <c r="BK34" s="38">
        <f t="shared" ca="1" si="91"/>
        <v>0</v>
      </c>
      <c r="BL34" s="38">
        <f t="shared" ca="1" si="91"/>
        <v>0</v>
      </c>
      <c r="BM34" s="38">
        <f t="shared" ca="1" si="91"/>
        <v>0</v>
      </c>
      <c r="BN34" s="38">
        <f t="shared" ca="1" si="91"/>
        <v>0</v>
      </c>
      <c r="BO34" s="38">
        <f t="shared" ca="1" si="91"/>
        <v>0</v>
      </c>
      <c r="BP34" s="38">
        <f t="shared" ca="1" si="91"/>
        <v>0</v>
      </c>
      <c r="BQ34" s="38">
        <f t="shared" ca="1" si="91"/>
        <v>0</v>
      </c>
      <c r="BR34" s="38">
        <f t="shared" ca="1" si="91"/>
        <v>0</v>
      </c>
      <c r="BS34" s="38">
        <f t="shared" ca="1" si="91"/>
        <v>0</v>
      </c>
      <c r="BT34" s="38">
        <f t="shared" ca="1" si="91"/>
        <v>0</v>
      </c>
      <c r="BU34" s="38">
        <f t="shared" ca="1" si="91"/>
        <v>0</v>
      </c>
      <c r="BV34" s="38">
        <f t="shared" ca="1" si="91"/>
        <v>0</v>
      </c>
      <c r="BW34" s="38">
        <f t="shared" ca="1" si="91"/>
        <v>0</v>
      </c>
      <c r="BX34" s="38">
        <f t="shared" ca="1" si="91"/>
        <v>0</v>
      </c>
      <c r="BY34" s="38">
        <f t="shared" ca="1" si="91"/>
        <v>0</v>
      </c>
      <c r="BZ34" s="38">
        <f t="shared" ca="1" si="91"/>
        <v>0</v>
      </c>
      <c r="CA34" s="38">
        <f t="shared" ca="1" si="91"/>
        <v>0</v>
      </c>
      <c r="CB34" s="38">
        <f t="shared" ca="1" si="91"/>
        <v>0</v>
      </c>
      <c r="CC34" s="38">
        <f t="shared" ca="1" si="91"/>
        <v>0</v>
      </c>
      <c r="CD34" s="38">
        <f t="shared" ca="1" si="91"/>
        <v>0</v>
      </c>
      <c r="CE34" s="38">
        <f t="shared" ca="1" si="91"/>
        <v>0</v>
      </c>
      <c r="CF34" s="38">
        <f t="shared" ca="1" si="91"/>
        <v>0</v>
      </c>
      <c r="CG34" s="29">
        <f t="shared" ca="1" si="64"/>
        <v>2</v>
      </c>
      <c r="CH34" s="25" t="str">
        <f>'PLANTILLA V6'!$D63</f>
        <v>pza</v>
      </c>
    </row>
    <row r="35" spans="1:86" ht="16.5" hidden="1" x14ac:dyDescent="0.45">
      <c r="A35" s="40" t="s">
        <v>151</v>
      </c>
      <c r="B35" s="40" t="s">
        <v>162</v>
      </c>
      <c r="C35" s="32"/>
      <c r="D35" s="29">
        <f t="shared" ca="1" si="58"/>
        <v>0</v>
      </c>
      <c r="E35" s="25" t="str">
        <f>'PLANTILLA V6'!$D64</f>
        <v>pza</v>
      </c>
      <c r="F35" s="29">
        <f t="shared" ref="F35:AD35" ca="1" si="92">IF(OR(F$3="", ISNA(INDEX(INDIRECT(RIGHT(F$2,LEN(F$2)-4)&amp;"!$J:$J"),MATCH($B35,INDIRECT(RIGHT(F$2,LEN(F$2)-4)&amp;"!$B:$B"),0),1)),ISERR(INDEX(INDIRECT(RIGHT(F$2,LEN(F$2)-4)&amp;"!$J:$J"),MATCH($B35,INDIRECT(RIGHT(F$2,LEN(F$2)-4)&amp;"!$B:$B"),0),1))),0,INDEX(INDIRECT(RIGHT(F$2,LEN(F$2)-4)&amp;"!$J:$J"),MATCH($B35,INDIRECT(RIGHT(F$2,LEN(F$2)-4)&amp;"!$B:$B"),0),1))</f>
        <v>0</v>
      </c>
      <c r="G35" s="29">
        <f t="shared" ca="1" si="92"/>
        <v>0</v>
      </c>
      <c r="H35" s="29">
        <f t="shared" ca="1" si="92"/>
        <v>0</v>
      </c>
      <c r="I35" s="29">
        <f t="shared" ca="1" si="92"/>
        <v>0</v>
      </c>
      <c r="J35" s="29">
        <f t="shared" ca="1" si="92"/>
        <v>0</v>
      </c>
      <c r="K35" s="29">
        <f t="shared" ca="1" si="92"/>
        <v>0</v>
      </c>
      <c r="L35" s="29">
        <f t="shared" ca="1" si="92"/>
        <v>0</v>
      </c>
      <c r="M35" s="29">
        <f t="shared" ca="1" si="92"/>
        <v>0</v>
      </c>
      <c r="N35" s="29">
        <f t="shared" ca="1" si="92"/>
        <v>0</v>
      </c>
      <c r="O35" s="29">
        <f t="shared" ca="1" si="92"/>
        <v>0</v>
      </c>
      <c r="P35" s="29">
        <f t="shared" ca="1" si="92"/>
        <v>0</v>
      </c>
      <c r="Q35" s="29">
        <f t="shared" ca="1" si="92"/>
        <v>0</v>
      </c>
      <c r="R35" s="29">
        <f t="shared" ca="1" si="92"/>
        <v>0</v>
      </c>
      <c r="S35" s="29">
        <f t="shared" ca="1" si="92"/>
        <v>0</v>
      </c>
      <c r="T35" s="29">
        <f t="shared" ca="1" si="92"/>
        <v>0</v>
      </c>
      <c r="U35" s="29">
        <f t="shared" ca="1" si="92"/>
        <v>0</v>
      </c>
      <c r="V35" s="29">
        <f t="shared" ca="1" si="92"/>
        <v>0</v>
      </c>
      <c r="W35" s="29">
        <f t="shared" ca="1" si="92"/>
        <v>0</v>
      </c>
      <c r="X35" s="29">
        <f t="shared" ca="1" si="92"/>
        <v>0</v>
      </c>
      <c r="Y35" s="29">
        <f t="shared" ca="1" si="92"/>
        <v>0</v>
      </c>
      <c r="Z35" s="29">
        <f t="shared" ca="1" si="92"/>
        <v>0</v>
      </c>
      <c r="AA35" s="29">
        <f t="shared" ca="1" si="92"/>
        <v>0</v>
      </c>
      <c r="AB35" s="29">
        <f t="shared" ca="1" si="92"/>
        <v>0</v>
      </c>
      <c r="AC35" s="29">
        <f t="shared" ca="1" si="92"/>
        <v>0</v>
      </c>
      <c r="AD35" s="29">
        <f t="shared" ca="1" si="92"/>
        <v>0</v>
      </c>
      <c r="AE35" s="29">
        <f t="shared" ca="1" si="60"/>
        <v>1</v>
      </c>
      <c r="AF35" s="25" t="str">
        <f>'PLANTILLA V6'!$D64</f>
        <v>pza</v>
      </c>
      <c r="AG35" s="37">
        <f t="shared" ref="AG35:BE35" ca="1" si="93">IF(OR(AG$3="",ISNA(INDEX(INDIRECT(RIGHT(AG$2,LEN(AG$2)-4)&amp;"!$J:$J"),MATCH($B35,INDIRECT(RIGHT(AG$2,LEN(AG$2)-4)&amp;"!$B:$B"),0),1)), ISERR(INDEX(INDIRECT(RIGHT(AG$2,LEN(AG$2)-4)&amp;"!$J:$J"),MATCH($B35,INDIRECT(RIGHT(AG$2,LEN(AG$2)-4)&amp;"!$B:$B"),0),1))),0,INDEX(INDIRECT(RIGHT(AG$2,LEN(AG$2)-4)&amp;"!$J:$J"),MATCH($B35,INDIRECT(RIGHT(AG$2,LEN(AG$2)-4)&amp;"!$B:$B"),0),1))</f>
        <v>0</v>
      </c>
      <c r="AH35" s="37">
        <f t="shared" ca="1" si="93"/>
        <v>0</v>
      </c>
      <c r="AI35" s="37">
        <f t="shared" ca="1" si="93"/>
        <v>0</v>
      </c>
      <c r="AJ35" s="37">
        <f t="shared" ca="1" si="93"/>
        <v>0</v>
      </c>
      <c r="AK35" s="37">
        <f t="shared" ca="1" si="93"/>
        <v>0</v>
      </c>
      <c r="AL35" s="37">
        <f t="shared" ca="1" si="93"/>
        <v>0</v>
      </c>
      <c r="AM35" s="37">
        <f t="shared" ca="1" si="93"/>
        <v>0</v>
      </c>
      <c r="AN35" s="37">
        <f t="shared" ca="1" si="93"/>
        <v>0</v>
      </c>
      <c r="AO35" s="37">
        <f t="shared" ca="1" si="93"/>
        <v>0</v>
      </c>
      <c r="AP35" s="37">
        <f t="shared" ca="1" si="93"/>
        <v>0</v>
      </c>
      <c r="AQ35" s="37">
        <f t="shared" ca="1" si="93"/>
        <v>0</v>
      </c>
      <c r="AR35" s="37">
        <f t="shared" ca="1" si="93"/>
        <v>0</v>
      </c>
      <c r="AS35" s="37">
        <f t="shared" ca="1" si="93"/>
        <v>0</v>
      </c>
      <c r="AT35" s="37">
        <f t="shared" ca="1" si="93"/>
        <v>0</v>
      </c>
      <c r="AU35" s="37">
        <f t="shared" ca="1" si="93"/>
        <v>1</v>
      </c>
      <c r="AV35" s="37">
        <f t="shared" ca="1" si="93"/>
        <v>0</v>
      </c>
      <c r="AW35" s="37">
        <f t="shared" ca="1" si="93"/>
        <v>0</v>
      </c>
      <c r="AX35" s="37">
        <f t="shared" ca="1" si="93"/>
        <v>0</v>
      </c>
      <c r="AY35" s="37">
        <f t="shared" ca="1" si="93"/>
        <v>0</v>
      </c>
      <c r="AZ35" s="37">
        <f t="shared" ca="1" si="93"/>
        <v>0</v>
      </c>
      <c r="BA35" s="37">
        <f t="shared" ca="1" si="93"/>
        <v>0</v>
      </c>
      <c r="BB35" s="37">
        <f t="shared" ca="1" si="93"/>
        <v>0</v>
      </c>
      <c r="BC35" s="37">
        <f t="shared" ca="1" si="93"/>
        <v>0</v>
      </c>
      <c r="BD35" s="37">
        <f t="shared" ca="1" si="93"/>
        <v>0</v>
      </c>
      <c r="BE35" s="37">
        <f t="shared" ca="1" si="93"/>
        <v>0</v>
      </c>
      <c r="BF35" s="29">
        <f t="shared" ca="1" si="62"/>
        <v>0</v>
      </c>
      <c r="BG35" s="135" t="str">
        <f>'PLANTILLA V6'!$D64</f>
        <v>pza</v>
      </c>
      <c r="BH35" s="38">
        <f t="shared" ref="BH35:CF35" ca="1" si="94">IF(OR(BH$3="",ISNA(INDEX(INDIRECT(RIGHT(BH$2,LEN(BH$2)-4)&amp;"!$J:$J"),MATCH($B35,INDIRECT(RIGHT(BH$2,LEN(BH$2)-4)&amp;"!$B:$B"),0),1)), ISERR(INDEX(INDIRECT(RIGHT(BH$2,LEN(BH$2)-4)&amp;"!$J:$J"),MATCH($B35,INDIRECT(RIGHT(BH$2,LEN(BH$2)-4)&amp;"!$B:$B"),0),1))),0,INDEX(INDIRECT(RIGHT(BH$2,LEN(BH$2)-4)&amp;"!$J:$J"),MATCH($B35,INDIRECT(RIGHT(BH$2,LEN(BH$2)-4)&amp;"!$B:$B"),0),1))</f>
        <v>0</v>
      </c>
      <c r="BI35" s="38">
        <f t="shared" ca="1" si="94"/>
        <v>0</v>
      </c>
      <c r="BJ35" s="38">
        <f t="shared" ca="1" si="94"/>
        <v>0</v>
      </c>
      <c r="BK35" s="38">
        <f t="shared" ca="1" si="94"/>
        <v>0</v>
      </c>
      <c r="BL35" s="38">
        <f t="shared" ca="1" si="94"/>
        <v>0</v>
      </c>
      <c r="BM35" s="38">
        <f t="shared" ca="1" si="94"/>
        <v>0</v>
      </c>
      <c r="BN35" s="38">
        <f t="shared" ca="1" si="94"/>
        <v>0</v>
      </c>
      <c r="BO35" s="38">
        <f t="shared" ca="1" si="94"/>
        <v>0</v>
      </c>
      <c r="BP35" s="38">
        <f t="shared" ca="1" si="94"/>
        <v>0</v>
      </c>
      <c r="BQ35" s="38">
        <f t="shared" ca="1" si="94"/>
        <v>0</v>
      </c>
      <c r="BR35" s="38">
        <f t="shared" ca="1" si="94"/>
        <v>0</v>
      </c>
      <c r="BS35" s="38">
        <f t="shared" ca="1" si="94"/>
        <v>0</v>
      </c>
      <c r="BT35" s="38">
        <f t="shared" ca="1" si="94"/>
        <v>0</v>
      </c>
      <c r="BU35" s="38">
        <f t="shared" ca="1" si="94"/>
        <v>0</v>
      </c>
      <c r="BV35" s="38">
        <f t="shared" ca="1" si="94"/>
        <v>0</v>
      </c>
      <c r="BW35" s="38">
        <f t="shared" ca="1" si="94"/>
        <v>0</v>
      </c>
      <c r="BX35" s="38">
        <f t="shared" ca="1" si="94"/>
        <v>0</v>
      </c>
      <c r="BY35" s="38">
        <f t="shared" ca="1" si="94"/>
        <v>0</v>
      </c>
      <c r="BZ35" s="38">
        <f t="shared" ca="1" si="94"/>
        <v>0</v>
      </c>
      <c r="CA35" s="38">
        <f t="shared" ca="1" si="94"/>
        <v>0</v>
      </c>
      <c r="CB35" s="38">
        <f t="shared" ca="1" si="94"/>
        <v>0</v>
      </c>
      <c r="CC35" s="38">
        <f t="shared" ca="1" si="94"/>
        <v>0</v>
      </c>
      <c r="CD35" s="38">
        <f t="shared" ca="1" si="94"/>
        <v>0</v>
      </c>
      <c r="CE35" s="38">
        <f t="shared" ca="1" si="94"/>
        <v>0</v>
      </c>
      <c r="CF35" s="38">
        <f t="shared" ca="1" si="94"/>
        <v>0</v>
      </c>
      <c r="CG35" s="29">
        <f t="shared" ca="1" si="64"/>
        <v>1</v>
      </c>
      <c r="CH35" s="25" t="str">
        <f>'PLANTILLA V6'!$D64</f>
        <v>pza</v>
      </c>
    </row>
    <row r="36" spans="1:86" ht="16.5" hidden="1" x14ac:dyDescent="0.45">
      <c r="A36" s="46">
        <f>'PLANTILLA V6'!A76</f>
        <v>0</v>
      </c>
      <c r="B36" s="35">
        <f>'PLANTILLA V6'!B76</f>
        <v>0</v>
      </c>
      <c r="C36" s="35">
        <f>'PLANTILLA V6'!C76</f>
        <v>1</v>
      </c>
      <c r="D36" s="22"/>
      <c r="E36" s="25"/>
      <c r="F36" s="29">
        <f t="shared" ref="F36:AD36" ca="1" si="95">IF(OR(F$3="", ISNA(INDEX(INDIRECT(RIGHT(F$2,LEN(F$2)-4)&amp;"!$J:$J"),MATCH($B36,INDIRECT(RIGHT(F$2,LEN(F$2)-4)&amp;"!$B:$B"),0),1)),ISERR(INDEX(INDIRECT(RIGHT(F$2,LEN(F$2)-4)&amp;"!$J:$J"),MATCH($B36,INDIRECT(RIGHT(F$2,LEN(F$2)-4)&amp;"!$B:$B"),0),1))),0,INDEX(INDIRECT(RIGHT(F$2,LEN(F$2)-4)&amp;"!$J:$J"),MATCH($B36,INDIRECT(RIGHT(F$2,LEN(F$2)-4)&amp;"!$B:$B"),0),1))</f>
        <v>0</v>
      </c>
      <c r="G36" s="29">
        <f t="shared" ca="1" si="95"/>
        <v>0</v>
      </c>
      <c r="H36" s="29">
        <f t="shared" ca="1" si="95"/>
        <v>0</v>
      </c>
      <c r="I36" s="29">
        <f t="shared" ca="1" si="95"/>
        <v>0</v>
      </c>
      <c r="J36" s="29">
        <f t="shared" ca="1" si="95"/>
        <v>0</v>
      </c>
      <c r="K36" s="29">
        <f t="shared" ca="1" si="95"/>
        <v>50</v>
      </c>
      <c r="L36" s="29">
        <f t="shared" ca="1" si="95"/>
        <v>0</v>
      </c>
      <c r="M36" s="29">
        <f t="shared" ca="1" si="95"/>
        <v>0</v>
      </c>
      <c r="N36" s="29">
        <f t="shared" ca="1" si="95"/>
        <v>0</v>
      </c>
      <c r="O36" s="29">
        <f t="shared" ca="1" si="95"/>
        <v>50</v>
      </c>
      <c r="P36" s="29">
        <f t="shared" ca="1" si="95"/>
        <v>0</v>
      </c>
      <c r="Q36" s="29">
        <f t="shared" ca="1" si="95"/>
        <v>0</v>
      </c>
      <c r="R36" s="29">
        <f t="shared" ca="1" si="95"/>
        <v>0</v>
      </c>
      <c r="S36" s="29">
        <f t="shared" ca="1" si="95"/>
        <v>0</v>
      </c>
      <c r="T36" s="29">
        <f t="shared" ca="1" si="95"/>
        <v>0</v>
      </c>
      <c r="U36" s="29">
        <f t="shared" ca="1" si="95"/>
        <v>50</v>
      </c>
      <c r="V36" s="29">
        <f t="shared" ca="1" si="95"/>
        <v>0</v>
      </c>
      <c r="W36" s="29">
        <f t="shared" ca="1" si="95"/>
        <v>0</v>
      </c>
      <c r="X36" s="29">
        <f t="shared" ca="1" si="95"/>
        <v>0</v>
      </c>
      <c r="Y36" s="29">
        <f t="shared" ca="1" si="95"/>
        <v>0</v>
      </c>
      <c r="Z36" s="29">
        <f t="shared" ca="1" si="95"/>
        <v>0</v>
      </c>
      <c r="AA36" s="29">
        <f t="shared" ca="1" si="95"/>
        <v>0</v>
      </c>
      <c r="AB36" s="29">
        <f t="shared" ca="1" si="95"/>
        <v>0</v>
      </c>
      <c r="AC36" s="29">
        <f t="shared" ca="1" si="95"/>
        <v>0</v>
      </c>
      <c r="AD36" s="29">
        <f t="shared" ca="1" si="95"/>
        <v>0</v>
      </c>
      <c r="AE36" s="2"/>
      <c r="AF36" s="25"/>
      <c r="AG36" s="37">
        <f t="shared" ref="AG36:BE36" ca="1" si="96">IF(OR(AG$3="",ISNA(INDEX(INDIRECT(RIGHT(AG$2,LEN(AG$2)-4)&amp;"!$J:$J"),MATCH($B36,INDIRECT(RIGHT(AG$2,LEN(AG$2)-4)&amp;"!$B:$B"),0),1)), ISERR(INDEX(INDIRECT(RIGHT(AG$2,LEN(AG$2)-4)&amp;"!$J:$J"),MATCH($B36,INDIRECT(RIGHT(AG$2,LEN(AG$2)-4)&amp;"!$B:$B"),0),1))),0,INDEX(INDIRECT(RIGHT(AG$2,LEN(AG$2)-4)&amp;"!$J:$J"),MATCH($B36,INDIRECT(RIGHT(AG$2,LEN(AG$2)-4)&amp;"!$B:$B"),0),1))</f>
        <v>0</v>
      </c>
      <c r="AH36" s="37">
        <f t="shared" ca="1" si="96"/>
        <v>0</v>
      </c>
      <c r="AI36" s="37">
        <f t="shared" ca="1" si="96"/>
        <v>0</v>
      </c>
      <c r="AJ36" s="37">
        <f t="shared" ca="1" si="96"/>
        <v>0</v>
      </c>
      <c r="AK36" s="37">
        <f t="shared" ca="1" si="96"/>
        <v>0</v>
      </c>
      <c r="AL36" s="37">
        <f t="shared" ca="1" si="96"/>
        <v>0</v>
      </c>
      <c r="AM36" s="37">
        <f t="shared" ca="1" si="96"/>
        <v>0</v>
      </c>
      <c r="AN36" s="37">
        <f t="shared" ca="1" si="96"/>
        <v>0</v>
      </c>
      <c r="AO36" s="37">
        <f t="shared" ca="1" si="96"/>
        <v>0</v>
      </c>
      <c r="AP36" s="37">
        <f t="shared" ca="1" si="96"/>
        <v>0</v>
      </c>
      <c r="AQ36" s="37">
        <f t="shared" ca="1" si="96"/>
        <v>50</v>
      </c>
      <c r="AR36" s="37">
        <f t="shared" ca="1" si="96"/>
        <v>0</v>
      </c>
      <c r="AS36" s="37">
        <f t="shared" ca="1" si="96"/>
        <v>0</v>
      </c>
      <c r="AT36" s="37">
        <f t="shared" ca="1" si="96"/>
        <v>0</v>
      </c>
      <c r="AU36" s="37">
        <f t="shared" ca="1" si="96"/>
        <v>50</v>
      </c>
      <c r="AV36" s="37">
        <f t="shared" ca="1" si="96"/>
        <v>0</v>
      </c>
      <c r="AW36" s="37">
        <f t="shared" ca="1" si="96"/>
        <v>20</v>
      </c>
      <c r="AX36" s="37">
        <f t="shared" ca="1" si="96"/>
        <v>0</v>
      </c>
      <c r="AY36" s="37">
        <f t="shared" ca="1" si="96"/>
        <v>0</v>
      </c>
      <c r="AZ36" s="37">
        <f t="shared" ca="1" si="96"/>
        <v>0</v>
      </c>
      <c r="BA36" s="37">
        <f t="shared" ca="1" si="96"/>
        <v>0</v>
      </c>
      <c r="BB36" s="37">
        <f t="shared" ca="1" si="96"/>
        <v>0</v>
      </c>
      <c r="BC36" s="37">
        <f t="shared" ca="1" si="96"/>
        <v>0</v>
      </c>
      <c r="BD36" s="37">
        <f t="shared" ca="1" si="96"/>
        <v>0</v>
      </c>
      <c r="BE36" s="37">
        <f t="shared" ca="1" si="96"/>
        <v>0</v>
      </c>
      <c r="BF36" s="136"/>
      <c r="BG36" s="136"/>
      <c r="BH36" s="41">
        <f t="shared" ref="BH36:CF36" ca="1" si="97">IF(OR(BH$3="",ISNA(INDEX(INDIRECT(RIGHT(BH$2,LEN(BH$2)-4)&amp;"!$J:$J"),MATCH($B36,INDIRECT(RIGHT(BH$2,LEN(BH$2)-4)&amp;"!$B:$B"),0),1)), ISERR(INDEX(INDIRECT(RIGHT(BH$2,LEN(BH$2)-4)&amp;"!$J:$J"),MATCH($B36,INDIRECT(RIGHT(BH$2,LEN(BH$2)-4)&amp;"!$B:$B"),0),1))),0,INDEX(INDIRECT(RIGHT(BH$2,LEN(BH$2)-4)&amp;"!$J:$J"),MATCH($B36,INDIRECT(RIGHT(BH$2,LEN(BH$2)-4)&amp;"!$B:$B"),0),1))</f>
        <v>0</v>
      </c>
      <c r="BI36" s="41">
        <f t="shared" ca="1" si="97"/>
        <v>0</v>
      </c>
      <c r="BJ36" s="41">
        <f t="shared" ca="1" si="97"/>
        <v>0</v>
      </c>
      <c r="BK36" s="41">
        <f t="shared" ca="1" si="97"/>
        <v>0</v>
      </c>
      <c r="BL36" s="41">
        <f t="shared" ca="1" si="97"/>
        <v>0</v>
      </c>
      <c r="BM36" s="41">
        <f t="shared" ca="1" si="97"/>
        <v>0</v>
      </c>
      <c r="BN36" s="41">
        <f t="shared" ca="1" si="97"/>
        <v>0</v>
      </c>
      <c r="BO36" s="41">
        <f t="shared" ca="1" si="97"/>
        <v>0</v>
      </c>
      <c r="BP36" s="41">
        <f t="shared" ca="1" si="97"/>
        <v>50</v>
      </c>
      <c r="BQ36" s="41">
        <f t="shared" ca="1" si="97"/>
        <v>0</v>
      </c>
      <c r="BR36" s="41">
        <f t="shared" ca="1" si="97"/>
        <v>0</v>
      </c>
      <c r="BS36" s="41">
        <f t="shared" ca="1" si="97"/>
        <v>50</v>
      </c>
      <c r="BT36" s="41">
        <f t="shared" ca="1" si="97"/>
        <v>0</v>
      </c>
      <c r="BU36" s="41">
        <f t="shared" ca="1" si="97"/>
        <v>0</v>
      </c>
      <c r="BV36" s="41">
        <f t="shared" ca="1" si="97"/>
        <v>0</v>
      </c>
      <c r="BW36" s="41">
        <f t="shared" ca="1" si="97"/>
        <v>0</v>
      </c>
      <c r="BX36" s="41">
        <f t="shared" ca="1" si="97"/>
        <v>0</v>
      </c>
      <c r="BY36" s="41">
        <f t="shared" ca="1" si="97"/>
        <v>0</v>
      </c>
      <c r="BZ36" s="41">
        <f t="shared" ca="1" si="97"/>
        <v>0</v>
      </c>
      <c r="CA36" s="41">
        <f t="shared" ca="1" si="97"/>
        <v>0</v>
      </c>
      <c r="CB36" s="41">
        <f t="shared" ca="1" si="97"/>
        <v>0</v>
      </c>
      <c r="CC36" s="41">
        <f t="shared" ca="1" si="97"/>
        <v>0</v>
      </c>
      <c r="CD36" s="41">
        <f t="shared" ca="1" si="97"/>
        <v>0</v>
      </c>
      <c r="CE36" s="41">
        <f t="shared" ca="1" si="97"/>
        <v>0</v>
      </c>
      <c r="CF36" s="41">
        <f t="shared" ca="1" si="97"/>
        <v>0</v>
      </c>
      <c r="CG36" s="54"/>
      <c r="CH36" s="25"/>
    </row>
    <row r="37" spans="1:86" ht="16.5" hidden="1" x14ac:dyDescent="0.45">
      <c r="A37" s="182" t="str">
        <f>'PLANTILLA V6'!A77</f>
        <v>Electricidad y Electrónica</v>
      </c>
      <c r="B37" s="167"/>
      <c r="C37" s="39">
        <f>'PLANTILLA V6'!C77</f>
        <v>0</v>
      </c>
      <c r="D37" s="22"/>
      <c r="E37" s="25"/>
      <c r="F37" s="29">
        <f t="shared" ref="F37:AD37" ca="1" si="98">IF(OR(F$3="", ISNA(INDEX(INDIRECT(RIGHT(F$2,LEN(F$2)-4)&amp;"!$J:$J"),MATCH($B37,INDIRECT(RIGHT(F$2,LEN(F$2)-4)&amp;"!$B:$B"),0),1)),ISERR(INDEX(INDIRECT(RIGHT(F$2,LEN(F$2)-4)&amp;"!$J:$J"),MATCH($B37,INDIRECT(RIGHT(F$2,LEN(F$2)-4)&amp;"!$B:$B"),0),1))),0,INDEX(INDIRECT(RIGHT(F$2,LEN(F$2)-4)&amp;"!$J:$J"),MATCH($B37,INDIRECT(RIGHT(F$2,LEN(F$2)-4)&amp;"!$B:$B"),0),1))</f>
        <v>0</v>
      </c>
      <c r="G37" s="29">
        <f t="shared" ca="1" si="98"/>
        <v>0</v>
      </c>
      <c r="H37" s="29">
        <f t="shared" ca="1" si="98"/>
        <v>0</v>
      </c>
      <c r="I37" s="29">
        <f t="shared" ca="1" si="98"/>
        <v>0</v>
      </c>
      <c r="J37" s="29">
        <f t="shared" ca="1" si="98"/>
        <v>0</v>
      </c>
      <c r="K37" s="29">
        <f t="shared" ca="1" si="98"/>
        <v>50</v>
      </c>
      <c r="L37" s="29">
        <f t="shared" ca="1" si="98"/>
        <v>0</v>
      </c>
      <c r="M37" s="29">
        <f t="shared" ca="1" si="98"/>
        <v>0</v>
      </c>
      <c r="N37" s="29">
        <f t="shared" ca="1" si="98"/>
        <v>0</v>
      </c>
      <c r="O37" s="29">
        <f t="shared" ca="1" si="98"/>
        <v>50</v>
      </c>
      <c r="P37" s="29">
        <f t="shared" ca="1" si="98"/>
        <v>0</v>
      </c>
      <c r="Q37" s="29">
        <f t="shared" ca="1" si="98"/>
        <v>0</v>
      </c>
      <c r="R37" s="29">
        <f t="shared" ca="1" si="98"/>
        <v>0</v>
      </c>
      <c r="S37" s="29">
        <f t="shared" ca="1" si="98"/>
        <v>0</v>
      </c>
      <c r="T37" s="29">
        <f t="shared" ca="1" si="98"/>
        <v>0</v>
      </c>
      <c r="U37" s="29">
        <f t="shared" ca="1" si="98"/>
        <v>50</v>
      </c>
      <c r="V37" s="29">
        <f t="shared" ca="1" si="98"/>
        <v>0</v>
      </c>
      <c r="W37" s="29">
        <f t="shared" ca="1" si="98"/>
        <v>0</v>
      </c>
      <c r="X37" s="29">
        <f t="shared" ca="1" si="98"/>
        <v>0</v>
      </c>
      <c r="Y37" s="29">
        <f t="shared" ca="1" si="98"/>
        <v>0</v>
      </c>
      <c r="Z37" s="29">
        <f t="shared" ca="1" si="98"/>
        <v>0</v>
      </c>
      <c r="AA37" s="29">
        <f t="shared" ca="1" si="98"/>
        <v>0</v>
      </c>
      <c r="AB37" s="29">
        <f t="shared" ca="1" si="98"/>
        <v>0</v>
      </c>
      <c r="AC37" s="29">
        <f t="shared" ca="1" si="98"/>
        <v>0</v>
      </c>
      <c r="AD37" s="29">
        <f t="shared" ca="1" si="98"/>
        <v>0</v>
      </c>
      <c r="AE37" s="2"/>
      <c r="AF37" s="25"/>
      <c r="AG37" s="37">
        <f t="shared" ref="AG37:BE37" ca="1" si="99">IF(OR(AG$3="",ISNA(INDEX(INDIRECT(RIGHT(AG$2,LEN(AG$2)-4)&amp;"!$J:$J"),MATCH($B37,INDIRECT(RIGHT(AG$2,LEN(AG$2)-4)&amp;"!$B:$B"),0),1)), ISERR(INDEX(INDIRECT(RIGHT(AG$2,LEN(AG$2)-4)&amp;"!$J:$J"),MATCH($B37,INDIRECT(RIGHT(AG$2,LEN(AG$2)-4)&amp;"!$B:$B"),0),1))),0,INDEX(INDIRECT(RIGHT(AG$2,LEN(AG$2)-4)&amp;"!$J:$J"),MATCH($B37,INDIRECT(RIGHT(AG$2,LEN(AG$2)-4)&amp;"!$B:$B"),0),1))</f>
        <v>0</v>
      </c>
      <c r="AH37" s="37">
        <f t="shared" ca="1" si="99"/>
        <v>0</v>
      </c>
      <c r="AI37" s="37">
        <f t="shared" ca="1" si="99"/>
        <v>0</v>
      </c>
      <c r="AJ37" s="37">
        <f t="shared" ca="1" si="99"/>
        <v>0</v>
      </c>
      <c r="AK37" s="37">
        <f t="shared" ca="1" si="99"/>
        <v>0</v>
      </c>
      <c r="AL37" s="37">
        <f t="shared" ca="1" si="99"/>
        <v>0</v>
      </c>
      <c r="AM37" s="37">
        <f t="shared" ca="1" si="99"/>
        <v>0</v>
      </c>
      <c r="AN37" s="37">
        <f t="shared" ca="1" si="99"/>
        <v>0</v>
      </c>
      <c r="AO37" s="37">
        <f t="shared" ca="1" si="99"/>
        <v>0</v>
      </c>
      <c r="AP37" s="37">
        <f t="shared" ca="1" si="99"/>
        <v>0</v>
      </c>
      <c r="AQ37" s="37">
        <f t="shared" ca="1" si="99"/>
        <v>50</v>
      </c>
      <c r="AR37" s="37">
        <f t="shared" ca="1" si="99"/>
        <v>0</v>
      </c>
      <c r="AS37" s="37">
        <f t="shared" ca="1" si="99"/>
        <v>0</v>
      </c>
      <c r="AT37" s="37">
        <f t="shared" ca="1" si="99"/>
        <v>0</v>
      </c>
      <c r="AU37" s="37">
        <f t="shared" ca="1" si="99"/>
        <v>50</v>
      </c>
      <c r="AV37" s="37">
        <f t="shared" ca="1" si="99"/>
        <v>0</v>
      </c>
      <c r="AW37" s="37">
        <f t="shared" ca="1" si="99"/>
        <v>20</v>
      </c>
      <c r="AX37" s="37">
        <f t="shared" ca="1" si="99"/>
        <v>0</v>
      </c>
      <c r="AY37" s="37">
        <f t="shared" ca="1" si="99"/>
        <v>0</v>
      </c>
      <c r="AZ37" s="37">
        <f t="shared" ca="1" si="99"/>
        <v>0</v>
      </c>
      <c r="BA37" s="37">
        <f t="shared" ca="1" si="99"/>
        <v>0</v>
      </c>
      <c r="BB37" s="37">
        <f t="shared" ca="1" si="99"/>
        <v>0</v>
      </c>
      <c r="BC37" s="37">
        <f t="shared" ca="1" si="99"/>
        <v>0</v>
      </c>
      <c r="BD37" s="37">
        <f t="shared" ca="1" si="99"/>
        <v>0</v>
      </c>
      <c r="BE37" s="37">
        <f t="shared" ca="1" si="99"/>
        <v>0</v>
      </c>
      <c r="BF37" s="136"/>
      <c r="BG37" s="136"/>
      <c r="BH37" s="38">
        <f t="shared" ref="BH37:CF37" ca="1" si="100">IF(OR(BH$3="",ISNA(INDEX(INDIRECT(RIGHT(BH$2,LEN(BH$2)-4)&amp;"!$J:$J"),MATCH($B37,INDIRECT(RIGHT(BH$2,LEN(BH$2)-4)&amp;"!$B:$B"),0),1)), ISERR(INDEX(INDIRECT(RIGHT(BH$2,LEN(BH$2)-4)&amp;"!$J:$J"),MATCH($B37,INDIRECT(RIGHT(BH$2,LEN(BH$2)-4)&amp;"!$B:$B"),0),1))),0,INDEX(INDIRECT(RIGHT(BH$2,LEN(BH$2)-4)&amp;"!$J:$J"),MATCH($B37,INDIRECT(RIGHT(BH$2,LEN(BH$2)-4)&amp;"!$B:$B"),0),1))</f>
        <v>0</v>
      </c>
      <c r="BI37" s="38">
        <f t="shared" ca="1" si="100"/>
        <v>0</v>
      </c>
      <c r="BJ37" s="38">
        <f t="shared" ca="1" si="100"/>
        <v>0</v>
      </c>
      <c r="BK37" s="38">
        <f t="shared" ca="1" si="100"/>
        <v>0</v>
      </c>
      <c r="BL37" s="38">
        <f t="shared" ca="1" si="100"/>
        <v>0</v>
      </c>
      <c r="BM37" s="38">
        <f t="shared" ca="1" si="100"/>
        <v>0</v>
      </c>
      <c r="BN37" s="38">
        <f t="shared" ca="1" si="100"/>
        <v>0</v>
      </c>
      <c r="BO37" s="38">
        <f t="shared" ca="1" si="100"/>
        <v>0</v>
      </c>
      <c r="BP37" s="38">
        <f t="shared" ca="1" si="100"/>
        <v>50</v>
      </c>
      <c r="BQ37" s="38">
        <f t="shared" ca="1" si="100"/>
        <v>0</v>
      </c>
      <c r="BR37" s="38">
        <f t="shared" ca="1" si="100"/>
        <v>0</v>
      </c>
      <c r="BS37" s="38">
        <f t="shared" ca="1" si="100"/>
        <v>50</v>
      </c>
      <c r="BT37" s="38">
        <f t="shared" ca="1" si="100"/>
        <v>0</v>
      </c>
      <c r="BU37" s="38">
        <f t="shared" ca="1" si="100"/>
        <v>0</v>
      </c>
      <c r="BV37" s="38">
        <f t="shared" ca="1" si="100"/>
        <v>0</v>
      </c>
      <c r="BW37" s="38">
        <f t="shared" ca="1" si="100"/>
        <v>0</v>
      </c>
      <c r="BX37" s="38">
        <f t="shared" ca="1" si="100"/>
        <v>0</v>
      </c>
      <c r="BY37" s="38">
        <f t="shared" ca="1" si="100"/>
        <v>0</v>
      </c>
      <c r="BZ37" s="38">
        <f t="shared" ca="1" si="100"/>
        <v>0</v>
      </c>
      <c r="CA37" s="38">
        <f t="shared" ca="1" si="100"/>
        <v>0</v>
      </c>
      <c r="CB37" s="38">
        <f t="shared" ca="1" si="100"/>
        <v>0</v>
      </c>
      <c r="CC37" s="38">
        <f t="shared" ca="1" si="100"/>
        <v>0</v>
      </c>
      <c r="CD37" s="38">
        <f t="shared" ca="1" si="100"/>
        <v>0</v>
      </c>
      <c r="CE37" s="38">
        <f t="shared" ca="1" si="100"/>
        <v>0</v>
      </c>
      <c r="CF37" s="38">
        <f t="shared" ca="1" si="100"/>
        <v>0</v>
      </c>
      <c r="CG37" s="139" t="s">
        <v>163</v>
      </c>
      <c r="CH37" s="25"/>
    </row>
    <row r="38" spans="1:86" ht="16.5" hidden="1" x14ac:dyDescent="0.45">
      <c r="A38" s="36" t="s">
        <v>163</v>
      </c>
      <c r="B38" s="36" t="s">
        <v>164</v>
      </c>
      <c r="C38" s="28">
        <f>'PLANTILLA V6'!C78</f>
        <v>1</v>
      </c>
      <c r="D38" s="29">
        <f t="shared" ref="D38:D59" ca="1" si="101">MAX(F38:AD38)</f>
        <v>5</v>
      </c>
      <c r="E38" s="25" t="str">
        <f>'PLANTILLA V6'!$D78</f>
        <v>juego</v>
      </c>
      <c r="F38" s="29">
        <f t="shared" ref="F38:AD38" ca="1" si="102">IF(OR(F$3="", ISNA(INDEX(INDIRECT(RIGHT(F$2,LEN(F$2)-4)&amp;"!$J:$J"),MATCH($B38,INDIRECT(RIGHT(F$2,LEN(F$2)-4)&amp;"!$B:$B"),0),1)),ISERR(INDEX(INDIRECT(RIGHT(F$2,LEN(F$2)-4)&amp;"!$J:$J"),MATCH($B38,INDIRECT(RIGHT(F$2,LEN(F$2)-4)&amp;"!$B:$B"),0),1))),0,INDEX(INDIRECT(RIGHT(F$2,LEN(F$2)-4)&amp;"!$J:$J"),MATCH($B38,INDIRECT(RIGHT(F$2,LEN(F$2)-4)&amp;"!$B:$B"),0),1))</f>
        <v>0</v>
      </c>
      <c r="G38" s="29">
        <f t="shared" ca="1" si="102"/>
        <v>0</v>
      </c>
      <c r="H38" s="29">
        <f t="shared" ca="1" si="102"/>
        <v>0</v>
      </c>
      <c r="I38" s="29">
        <f t="shared" ca="1" si="102"/>
        <v>0</v>
      </c>
      <c r="J38" s="29">
        <f t="shared" ca="1" si="102"/>
        <v>0</v>
      </c>
      <c r="K38" s="29">
        <f t="shared" ca="1" si="102"/>
        <v>0</v>
      </c>
      <c r="L38" s="29">
        <f t="shared" ca="1" si="102"/>
        <v>0</v>
      </c>
      <c r="M38" s="29">
        <f t="shared" ca="1" si="102"/>
        <v>0</v>
      </c>
      <c r="N38" s="29">
        <f t="shared" ca="1" si="102"/>
        <v>0</v>
      </c>
      <c r="O38" s="29">
        <f t="shared" ca="1" si="102"/>
        <v>0</v>
      </c>
      <c r="P38" s="29">
        <f t="shared" ca="1" si="102"/>
        <v>0</v>
      </c>
      <c r="Q38" s="29">
        <f t="shared" ca="1" si="102"/>
        <v>0</v>
      </c>
      <c r="R38" s="29">
        <f t="shared" ca="1" si="102"/>
        <v>0</v>
      </c>
      <c r="S38" s="29">
        <f t="shared" ca="1" si="102"/>
        <v>0</v>
      </c>
      <c r="T38" s="29">
        <f t="shared" ca="1" si="102"/>
        <v>0</v>
      </c>
      <c r="U38" s="29">
        <f t="shared" ca="1" si="102"/>
        <v>5</v>
      </c>
      <c r="V38" s="29">
        <f t="shared" ca="1" si="102"/>
        <v>0</v>
      </c>
      <c r="W38" s="29">
        <f t="shared" ca="1" si="102"/>
        <v>0</v>
      </c>
      <c r="X38" s="29">
        <f t="shared" ca="1" si="102"/>
        <v>0</v>
      </c>
      <c r="Y38" s="29">
        <f t="shared" ca="1" si="102"/>
        <v>0</v>
      </c>
      <c r="Z38" s="29">
        <f t="shared" ca="1" si="102"/>
        <v>0</v>
      </c>
      <c r="AA38" s="29">
        <f t="shared" ca="1" si="102"/>
        <v>0</v>
      </c>
      <c r="AB38" s="29">
        <f t="shared" ca="1" si="102"/>
        <v>0</v>
      </c>
      <c r="AC38" s="29">
        <f t="shared" ca="1" si="102"/>
        <v>0</v>
      </c>
      <c r="AD38" s="29">
        <f t="shared" ca="1" si="102"/>
        <v>0</v>
      </c>
      <c r="AE38" s="29">
        <f t="shared" ref="AE38:AE59" ca="1" si="103">MAX(AG38:BE38)</f>
        <v>5</v>
      </c>
      <c r="AF38" s="25" t="str">
        <f>'PLANTILLA V6'!$D78</f>
        <v>juego</v>
      </c>
      <c r="AG38" s="37">
        <f t="shared" ref="AG38:BE38" ca="1" si="104">IF(OR(AG$3="",ISNA(INDEX(INDIRECT(RIGHT(AG$2,LEN(AG$2)-4)&amp;"!$J:$J"),MATCH($B38,INDIRECT(RIGHT(AG$2,LEN(AG$2)-4)&amp;"!$B:$B"),0),1)), ISERR(INDEX(INDIRECT(RIGHT(AG$2,LEN(AG$2)-4)&amp;"!$J:$J"),MATCH($B38,INDIRECT(RIGHT(AG$2,LEN(AG$2)-4)&amp;"!$B:$B"),0),1))),0,INDEX(INDIRECT(RIGHT(AG$2,LEN(AG$2)-4)&amp;"!$J:$J"),MATCH($B38,INDIRECT(RIGHT(AG$2,LEN(AG$2)-4)&amp;"!$B:$B"),0),1))</f>
        <v>0</v>
      </c>
      <c r="AH38" s="37">
        <f t="shared" ca="1" si="104"/>
        <v>0</v>
      </c>
      <c r="AI38" s="37">
        <f t="shared" ca="1" si="104"/>
        <v>0</v>
      </c>
      <c r="AJ38" s="37">
        <f t="shared" ca="1" si="104"/>
        <v>0</v>
      </c>
      <c r="AK38" s="37">
        <f t="shared" ca="1" si="104"/>
        <v>0</v>
      </c>
      <c r="AL38" s="37">
        <f t="shared" ca="1" si="104"/>
        <v>0</v>
      </c>
      <c r="AM38" s="37">
        <f t="shared" ca="1" si="104"/>
        <v>0</v>
      </c>
      <c r="AN38" s="37">
        <f t="shared" ca="1" si="104"/>
        <v>0</v>
      </c>
      <c r="AO38" s="37">
        <f t="shared" ca="1" si="104"/>
        <v>0</v>
      </c>
      <c r="AP38" s="37">
        <f t="shared" ca="1" si="104"/>
        <v>0</v>
      </c>
      <c r="AQ38" s="37">
        <f t="shared" ca="1" si="104"/>
        <v>0</v>
      </c>
      <c r="AR38" s="37">
        <f t="shared" ca="1" si="104"/>
        <v>0</v>
      </c>
      <c r="AS38" s="37">
        <f t="shared" ca="1" si="104"/>
        <v>0</v>
      </c>
      <c r="AT38" s="37">
        <f t="shared" ca="1" si="104"/>
        <v>0</v>
      </c>
      <c r="AU38" s="37">
        <f t="shared" ca="1" si="104"/>
        <v>0</v>
      </c>
      <c r="AV38" s="37">
        <f t="shared" ca="1" si="104"/>
        <v>0</v>
      </c>
      <c r="AW38" s="37">
        <f t="shared" ca="1" si="104"/>
        <v>5</v>
      </c>
      <c r="AX38" s="37">
        <f t="shared" ca="1" si="104"/>
        <v>0</v>
      </c>
      <c r="AY38" s="37">
        <f t="shared" ca="1" si="104"/>
        <v>0</v>
      </c>
      <c r="AZ38" s="37">
        <f t="shared" ca="1" si="104"/>
        <v>0</v>
      </c>
      <c r="BA38" s="37">
        <f t="shared" ca="1" si="104"/>
        <v>0</v>
      </c>
      <c r="BB38" s="37">
        <f t="shared" ca="1" si="104"/>
        <v>0</v>
      </c>
      <c r="BC38" s="37">
        <f t="shared" ca="1" si="104"/>
        <v>0</v>
      </c>
      <c r="BD38" s="37">
        <f t="shared" ca="1" si="104"/>
        <v>0</v>
      </c>
      <c r="BE38" s="37">
        <f t="shared" ca="1" si="104"/>
        <v>0</v>
      </c>
      <c r="BF38" s="29">
        <f t="shared" ref="BF38:BF59" ca="1" si="105">MAX(BH38:CF38)</f>
        <v>5</v>
      </c>
      <c r="BG38" s="135" t="str">
        <f>'PLANTILLA V6'!$D78</f>
        <v>juego</v>
      </c>
      <c r="BH38" s="41">
        <f t="shared" ref="BH38:CF38" ca="1" si="106">IF(OR(BH$3="",ISNA(INDEX(INDIRECT(RIGHT(BH$2,LEN(BH$2)-4)&amp;"!$J:$J"),MATCH($B38,INDIRECT(RIGHT(BH$2,LEN(BH$2)-4)&amp;"!$B:$B"),0),1)), ISERR(INDEX(INDIRECT(RIGHT(BH$2,LEN(BH$2)-4)&amp;"!$J:$J"),MATCH($B38,INDIRECT(RIGHT(BH$2,LEN(BH$2)-4)&amp;"!$B:$B"),0),1))),0,INDEX(INDIRECT(RIGHT(BH$2,LEN(BH$2)-4)&amp;"!$J:$J"),MATCH($B38,INDIRECT(RIGHT(BH$2,LEN(BH$2)-4)&amp;"!$B:$B"),0),1))</f>
        <v>0</v>
      </c>
      <c r="BI38" s="41">
        <f t="shared" ca="1" si="106"/>
        <v>0</v>
      </c>
      <c r="BJ38" s="41">
        <f t="shared" ca="1" si="106"/>
        <v>0</v>
      </c>
      <c r="BK38" s="41">
        <f t="shared" ca="1" si="106"/>
        <v>0</v>
      </c>
      <c r="BL38" s="41">
        <f t="shared" ca="1" si="106"/>
        <v>0</v>
      </c>
      <c r="BM38" s="41">
        <f t="shared" ca="1" si="106"/>
        <v>0</v>
      </c>
      <c r="BN38" s="41">
        <f t="shared" ca="1" si="106"/>
        <v>0</v>
      </c>
      <c r="BO38" s="41">
        <f t="shared" ca="1" si="106"/>
        <v>0</v>
      </c>
      <c r="BP38" s="41">
        <f t="shared" ca="1" si="106"/>
        <v>0</v>
      </c>
      <c r="BQ38" s="41">
        <f t="shared" ca="1" si="106"/>
        <v>0</v>
      </c>
      <c r="BR38" s="41">
        <f t="shared" ca="1" si="106"/>
        <v>0</v>
      </c>
      <c r="BS38" s="41">
        <f t="shared" ca="1" si="106"/>
        <v>5</v>
      </c>
      <c r="BT38" s="41">
        <f t="shared" ca="1" si="106"/>
        <v>0</v>
      </c>
      <c r="BU38" s="41">
        <f t="shared" ca="1" si="106"/>
        <v>0</v>
      </c>
      <c r="BV38" s="41">
        <f t="shared" ca="1" si="106"/>
        <v>0</v>
      </c>
      <c r="BW38" s="41">
        <f t="shared" ca="1" si="106"/>
        <v>0</v>
      </c>
      <c r="BX38" s="41">
        <f t="shared" ca="1" si="106"/>
        <v>0</v>
      </c>
      <c r="BY38" s="41">
        <f t="shared" ca="1" si="106"/>
        <v>0</v>
      </c>
      <c r="BZ38" s="41">
        <f t="shared" ca="1" si="106"/>
        <v>0</v>
      </c>
      <c r="CA38" s="41">
        <f t="shared" ca="1" si="106"/>
        <v>0</v>
      </c>
      <c r="CB38" s="41">
        <f t="shared" ca="1" si="106"/>
        <v>0</v>
      </c>
      <c r="CC38" s="41">
        <f t="shared" ca="1" si="106"/>
        <v>0</v>
      </c>
      <c r="CD38" s="41">
        <f t="shared" ca="1" si="106"/>
        <v>0</v>
      </c>
      <c r="CE38" s="41">
        <f t="shared" ca="1" si="106"/>
        <v>0</v>
      </c>
      <c r="CF38" s="41">
        <f t="shared" ca="1" si="106"/>
        <v>0</v>
      </c>
      <c r="CG38" s="29">
        <f t="shared" ref="CG38:CG59" ca="1" si="107">MAX(D38,AE38,BF38)</f>
        <v>5</v>
      </c>
      <c r="CH38" s="25" t="str">
        <f>'PLANTILLA V6'!$D78</f>
        <v>juego</v>
      </c>
    </row>
    <row r="39" spans="1:86" ht="16.5" hidden="1" x14ac:dyDescent="0.45">
      <c r="A39" s="40" t="s">
        <v>163</v>
      </c>
      <c r="B39" s="40" t="s">
        <v>165</v>
      </c>
      <c r="C39" s="32">
        <f>'PLANTILLA V6'!C79</f>
        <v>1</v>
      </c>
      <c r="D39" s="29">
        <f t="shared" ca="1" si="101"/>
        <v>0</v>
      </c>
      <c r="E39" s="25" t="str">
        <f>'PLANTILLA V6'!$D79</f>
        <v>juego</v>
      </c>
      <c r="F39" s="29">
        <f t="shared" ref="F39:AD39" ca="1" si="108">IF(OR(F$3="", ISNA(INDEX(INDIRECT(RIGHT(F$2,LEN(F$2)-4)&amp;"!$J:$J"),MATCH($B39,INDIRECT(RIGHT(F$2,LEN(F$2)-4)&amp;"!$B:$B"),0),1)),ISERR(INDEX(INDIRECT(RIGHT(F$2,LEN(F$2)-4)&amp;"!$J:$J"),MATCH($B39,INDIRECT(RIGHT(F$2,LEN(F$2)-4)&amp;"!$B:$B"),0),1))),0,INDEX(INDIRECT(RIGHT(F$2,LEN(F$2)-4)&amp;"!$J:$J"),MATCH($B39,INDIRECT(RIGHT(F$2,LEN(F$2)-4)&amp;"!$B:$B"),0),1))</f>
        <v>0</v>
      </c>
      <c r="G39" s="29">
        <f t="shared" ca="1" si="108"/>
        <v>0</v>
      </c>
      <c r="H39" s="29">
        <f t="shared" ca="1" si="108"/>
        <v>0</v>
      </c>
      <c r="I39" s="29">
        <f t="shared" ca="1" si="108"/>
        <v>0</v>
      </c>
      <c r="J39" s="29">
        <f t="shared" ca="1" si="108"/>
        <v>0</v>
      </c>
      <c r="K39" s="29">
        <f t="shared" ca="1" si="108"/>
        <v>0</v>
      </c>
      <c r="L39" s="29">
        <f t="shared" ca="1" si="108"/>
        <v>0</v>
      </c>
      <c r="M39" s="29">
        <f t="shared" ca="1" si="108"/>
        <v>0</v>
      </c>
      <c r="N39" s="29">
        <f t="shared" ca="1" si="108"/>
        <v>0</v>
      </c>
      <c r="O39" s="29">
        <f t="shared" ca="1" si="108"/>
        <v>0</v>
      </c>
      <c r="P39" s="29">
        <f t="shared" ca="1" si="108"/>
        <v>0</v>
      </c>
      <c r="Q39" s="29">
        <f t="shared" ca="1" si="108"/>
        <v>0</v>
      </c>
      <c r="R39" s="29">
        <f t="shared" ca="1" si="108"/>
        <v>0</v>
      </c>
      <c r="S39" s="29">
        <f t="shared" ca="1" si="108"/>
        <v>0</v>
      </c>
      <c r="T39" s="29">
        <f t="shared" ca="1" si="108"/>
        <v>0</v>
      </c>
      <c r="U39" s="29">
        <f t="shared" ca="1" si="108"/>
        <v>0</v>
      </c>
      <c r="V39" s="29">
        <f t="shared" ca="1" si="108"/>
        <v>0</v>
      </c>
      <c r="W39" s="29">
        <f t="shared" ca="1" si="108"/>
        <v>0</v>
      </c>
      <c r="X39" s="29">
        <f t="shared" ca="1" si="108"/>
        <v>0</v>
      </c>
      <c r="Y39" s="29">
        <f t="shared" ca="1" si="108"/>
        <v>0</v>
      </c>
      <c r="Z39" s="29">
        <f t="shared" ca="1" si="108"/>
        <v>0</v>
      </c>
      <c r="AA39" s="29">
        <f t="shared" ca="1" si="108"/>
        <v>0</v>
      </c>
      <c r="AB39" s="29">
        <f t="shared" ca="1" si="108"/>
        <v>0</v>
      </c>
      <c r="AC39" s="29">
        <f t="shared" ca="1" si="108"/>
        <v>0</v>
      </c>
      <c r="AD39" s="29">
        <f t="shared" ca="1" si="108"/>
        <v>0</v>
      </c>
      <c r="AE39" s="29">
        <f t="shared" ca="1" si="103"/>
        <v>0</v>
      </c>
      <c r="AF39" s="25" t="str">
        <f>'PLANTILLA V6'!$D79</f>
        <v>juego</v>
      </c>
      <c r="AG39" s="37">
        <f t="shared" ref="AG39:BE39" ca="1" si="109">IF(OR(AG$3="",ISNA(INDEX(INDIRECT(RIGHT(AG$2,LEN(AG$2)-4)&amp;"!$J:$J"),MATCH($B39,INDIRECT(RIGHT(AG$2,LEN(AG$2)-4)&amp;"!$B:$B"),0),1)), ISERR(INDEX(INDIRECT(RIGHT(AG$2,LEN(AG$2)-4)&amp;"!$J:$J"),MATCH($B39,INDIRECT(RIGHT(AG$2,LEN(AG$2)-4)&amp;"!$B:$B"),0),1))),0,INDEX(INDIRECT(RIGHT(AG$2,LEN(AG$2)-4)&amp;"!$J:$J"),MATCH($B39,INDIRECT(RIGHT(AG$2,LEN(AG$2)-4)&amp;"!$B:$B"),0),1))</f>
        <v>0</v>
      </c>
      <c r="AH39" s="37">
        <f t="shared" ca="1" si="109"/>
        <v>0</v>
      </c>
      <c r="AI39" s="37">
        <f t="shared" ca="1" si="109"/>
        <v>0</v>
      </c>
      <c r="AJ39" s="37">
        <f t="shared" ca="1" si="109"/>
        <v>0</v>
      </c>
      <c r="AK39" s="37">
        <f t="shared" ca="1" si="109"/>
        <v>0</v>
      </c>
      <c r="AL39" s="37">
        <f t="shared" ca="1" si="109"/>
        <v>0</v>
      </c>
      <c r="AM39" s="37">
        <f t="shared" ca="1" si="109"/>
        <v>0</v>
      </c>
      <c r="AN39" s="37">
        <f t="shared" ca="1" si="109"/>
        <v>0</v>
      </c>
      <c r="AO39" s="37">
        <f t="shared" ca="1" si="109"/>
        <v>0</v>
      </c>
      <c r="AP39" s="37">
        <f t="shared" ca="1" si="109"/>
        <v>0</v>
      </c>
      <c r="AQ39" s="37">
        <f t="shared" ca="1" si="109"/>
        <v>0</v>
      </c>
      <c r="AR39" s="37">
        <f t="shared" ca="1" si="109"/>
        <v>0</v>
      </c>
      <c r="AS39" s="37">
        <f t="shared" ca="1" si="109"/>
        <v>0</v>
      </c>
      <c r="AT39" s="37">
        <f t="shared" ca="1" si="109"/>
        <v>0</v>
      </c>
      <c r="AU39" s="37">
        <f t="shared" ca="1" si="109"/>
        <v>0</v>
      </c>
      <c r="AV39" s="37">
        <f t="shared" ca="1" si="109"/>
        <v>0</v>
      </c>
      <c r="AW39" s="37">
        <f t="shared" ca="1" si="109"/>
        <v>0</v>
      </c>
      <c r="AX39" s="37">
        <f t="shared" ca="1" si="109"/>
        <v>0</v>
      </c>
      <c r="AY39" s="37">
        <f t="shared" ca="1" si="109"/>
        <v>0</v>
      </c>
      <c r="AZ39" s="37">
        <f t="shared" ca="1" si="109"/>
        <v>0</v>
      </c>
      <c r="BA39" s="37">
        <f t="shared" ca="1" si="109"/>
        <v>0</v>
      </c>
      <c r="BB39" s="37">
        <f t="shared" ca="1" si="109"/>
        <v>0</v>
      </c>
      <c r="BC39" s="37">
        <f t="shared" ca="1" si="109"/>
        <v>0</v>
      </c>
      <c r="BD39" s="37">
        <f t="shared" ca="1" si="109"/>
        <v>0</v>
      </c>
      <c r="BE39" s="37">
        <f t="shared" ca="1" si="109"/>
        <v>0</v>
      </c>
      <c r="BF39" s="29">
        <f t="shared" ca="1" si="105"/>
        <v>0</v>
      </c>
      <c r="BG39" s="135" t="str">
        <f>'PLANTILLA V6'!$D79</f>
        <v>juego</v>
      </c>
      <c r="BH39" s="38">
        <f t="shared" ref="BH39:CF39" ca="1" si="110">IF(OR(BH$3="",ISNA(INDEX(INDIRECT(RIGHT(BH$2,LEN(BH$2)-4)&amp;"!$J:$J"),MATCH($B39,INDIRECT(RIGHT(BH$2,LEN(BH$2)-4)&amp;"!$B:$B"),0),1)), ISERR(INDEX(INDIRECT(RIGHT(BH$2,LEN(BH$2)-4)&amp;"!$J:$J"),MATCH($B39,INDIRECT(RIGHT(BH$2,LEN(BH$2)-4)&amp;"!$B:$B"),0),1))),0,INDEX(INDIRECT(RIGHT(BH$2,LEN(BH$2)-4)&amp;"!$J:$J"),MATCH($B39,INDIRECT(RIGHT(BH$2,LEN(BH$2)-4)&amp;"!$B:$B"),0),1))</f>
        <v>0</v>
      </c>
      <c r="BI39" s="38">
        <f t="shared" ca="1" si="110"/>
        <v>0</v>
      </c>
      <c r="BJ39" s="38">
        <f t="shared" ca="1" si="110"/>
        <v>0</v>
      </c>
      <c r="BK39" s="38">
        <f t="shared" ca="1" si="110"/>
        <v>0</v>
      </c>
      <c r="BL39" s="38">
        <f t="shared" ca="1" si="110"/>
        <v>0</v>
      </c>
      <c r="BM39" s="38">
        <f t="shared" ca="1" si="110"/>
        <v>0</v>
      </c>
      <c r="BN39" s="38">
        <f t="shared" ca="1" si="110"/>
        <v>0</v>
      </c>
      <c r="BO39" s="38">
        <f t="shared" ca="1" si="110"/>
        <v>0</v>
      </c>
      <c r="BP39" s="38">
        <f t="shared" ca="1" si="110"/>
        <v>0</v>
      </c>
      <c r="BQ39" s="38">
        <f t="shared" ca="1" si="110"/>
        <v>0</v>
      </c>
      <c r="BR39" s="38">
        <f t="shared" ca="1" si="110"/>
        <v>0</v>
      </c>
      <c r="BS39" s="38">
        <f t="shared" ca="1" si="110"/>
        <v>0</v>
      </c>
      <c r="BT39" s="38">
        <f t="shared" ca="1" si="110"/>
        <v>0</v>
      </c>
      <c r="BU39" s="38">
        <f t="shared" ca="1" si="110"/>
        <v>0</v>
      </c>
      <c r="BV39" s="38">
        <f t="shared" ca="1" si="110"/>
        <v>0</v>
      </c>
      <c r="BW39" s="38">
        <f t="shared" ca="1" si="110"/>
        <v>0</v>
      </c>
      <c r="BX39" s="38">
        <f t="shared" ca="1" si="110"/>
        <v>0</v>
      </c>
      <c r="BY39" s="38">
        <f t="shared" ca="1" si="110"/>
        <v>0</v>
      </c>
      <c r="BZ39" s="38">
        <f t="shared" ca="1" si="110"/>
        <v>0</v>
      </c>
      <c r="CA39" s="38">
        <f t="shared" ca="1" si="110"/>
        <v>0</v>
      </c>
      <c r="CB39" s="38">
        <f t="shared" ca="1" si="110"/>
        <v>0</v>
      </c>
      <c r="CC39" s="38">
        <f t="shared" ca="1" si="110"/>
        <v>0</v>
      </c>
      <c r="CD39" s="38">
        <f t="shared" ca="1" si="110"/>
        <v>0</v>
      </c>
      <c r="CE39" s="38">
        <f t="shared" ca="1" si="110"/>
        <v>0</v>
      </c>
      <c r="CF39" s="38">
        <f t="shared" ca="1" si="110"/>
        <v>0</v>
      </c>
      <c r="CG39" s="29">
        <f t="shared" ca="1" si="107"/>
        <v>0</v>
      </c>
      <c r="CH39" s="25" t="str">
        <f>'PLANTILLA V6'!$D79</f>
        <v>juego</v>
      </c>
    </row>
    <row r="40" spans="1:86" ht="16.5" hidden="1" x14ac:dyDescent="0.45">
      <c r="A40" s="36" t="s">
        <v>163</v>
      </c>
      <c r="B40" s="36" t="s">
        <v>166</v>
      </c>
      <c r="C40" s="28">
        <f>'PLANTILLA V6'!C80</f>
        <v>1</v>
      </c>
      <c r="D40" s="29">
        <f t="shared" ca="1" si="101"/>
        <v>0</v>
      </c>
      <c r="E40" s="25" t="str">
        <f>'PLANTILLA V6'!$D80</f>
        <v>juego</v>
      </c>
      <c r="F40" s="29">
        <f t="shared" ref="F40:AD40" ca="1" si="111">IF(OR(F$3="", ISNA(INDEX(INDIRECT(RIGHT(F$2,LEN(F$2)-4)&amp;"!$J:$J"),MATCH($B40,INDIRECT(RIGHT(F$2,LEN(F$2)-4)&amp;"!$B:$B"),0),1)),ISERR(INDEX(INDIRECT(RIGHT(F$2,LEN(F$2)-4)&amp;"!$J:$J"),MATCH($B40,INDIRECT(RIGHT(F$2,LEN(F$2)-4)&amp;"!$B:$B"),0),1))),0,INDEX(INDIRECT(RIGHT(F$2,LEN(F$2)-4)&amp;"!$J:$J"),MATCH($B40,INDIRECT(RIGHT(F$2,LEN(F$2)-4)&amp;"!$B:$B"),0),1))</f>
        <v>0</v>
      </c>
      <c r="G40" s="29">
        <f t="shared" ca="1" si="111"/>
        <v>0</v>
      </c>
      <c r="H40" s="29">
        <f t="shared" ca="1" si="111"/>
        <v>0</v>
      </c>
      <c r="I40" s="29">
        <f t="shared" ca="1" si="111"/>
        <v>0</v>
      </c>
      <c r="J40" s="29">
        <f t="shared" ca="1" si="111"/>
        <v>0</v>
      </c>
      <c r="K40" s="29">
        <f t="shared" ca="1" si="111"/>
        <v>0</v>
      </c>
      <c r="L40" s="29">
        <f t="shared" ca="1" si="111"/>
        <v>0</v>
      </c>
      <c r="M40" s="29">
        <f t="shared" ca="1" si="111"/>
        <v>0</v>
      </c>
      <c r="N40" s="29">
        <f t="shared" ca="1" si="111"/>
        <v>0</v>
      </c>
      <c r="O40" s="29">
        <f t="shared" ca="1" si="111"/>
        <v>0</v>
      </c>
      <c r="P40" s="29">
        <f t="shared" ca="1" si="111"/>
        <v>0</v>
      </c>
      <c r="Q40" s="29">
        <f t="shared" ca="1" si="111"/>
        <v>0</v>
      </c>
      <c r="R40" s="29">
        <f t="shared" ca="1" si="111"/>
        <v>0</v>
      </c>
      <c r="S40" s="29">
        <f t="shared" ca="1" si="111"/>
        <v>0</v>
      </c>
      <c r="T40" s="29">
        <f t="shared" ca="1" si="111"/>
        <v>0</v>
      </c>
      <c r="U40" s="29">
        <f t="shared" ca="1" si="111"/>
        <v>0</v>
      </c>
      <c r="V40" s="29">
        <f t="shared" ca="1" si="111"/>
        <v>0</v>
      </c>
      <c r="W40" s="29">
        <f t="shared" ca="1" si="111"/>
        <v>0</v>
      </c>
      <c r="X40" s="29">
        <f t="shared" ca="1" si="111"/>
        <v>0</v>
      </c>
      <c r="Y40" s="29">
        <f t="shared" ca="1" si="111"/>
        <v>0</v>
      </c>
      <c r="Z40" s="29">
        <f t="shared" ca="1" si="111"/>
        <v>0</v>
      </c>
      <c r="AA40" s="29">
        <f t="shared" ca="1" si="111"/>
        <v>0</v>
      </c>
      <c r="AB40" s="29">
        <f t="shared" ca="1" si="111"/>
        <v>0</v>
      </c>
      <c r="AC40" s="29">
        <f t="shared" ca="1" si="111"/>
        <v>0</v>
      </c>
      <c r="AD40" s="29">
        <f t="shared" ca="1" si="111"/>
        <v>0</v>
      </c>
      <c r="AE40" s="29">
        <f t="shared" ca="1" si="103"/>
        <v>0</v>
      </c>
      <c r="AF40" s="25" t="str">
        <f>'PLANTILLA V6'!$D80</f>
        <v>juego</v>
      </c>
      <c r="AG40" s="37">
        <f t="shared" ref="AG40:BE40" ca="1" si="112">IF(OR(AG$3="",ISNA(INDEX(INDIRECT(RIGHT(AG$2,LEN(AG$2)-4)&amp;"!$J:$J"),MATCH($B40,INDIRECT(RIGHT(AG$2,LEN(AG$2)-4)&amp;"!$B:$B"),0),1)), ISERR(INDEX(INDIRECT(RIGHT(AG$2,LEN(AG$2)-4)&amp;"!$J:$J"),MATCH($B40,INDIRECT(RIGHT(AG$2,LEN(AG$2)-4)&amp;"!$B:$B"),0),1))),0,INDEX(INDIRECT(RIGHT(AG$2,LEN(AG$2)-4)&amp;"!$J:$J"),MATCH($B40,INDIRECT(RIGHT(AG$2,LEN(AG$2)-4)&amp;"!$B:$B"),0),1))</f>
        <v>0</v>
      </c>
      <c r="AH40" s="37">
        <f t="shared" ca="1" si="112"/>
        <v>0</v>
      </c>
      <c r="AI40" s="37">
        <f t="shared" ca="1" si="112"/>
        <v>0</v>
      </c>
      <c r="AJ40" s="37">
        <f t="shared" ca="1" si="112"/>
        <v>0</v>
      </c>
      <c r="AK40" s="37">
        <f t="shared" ca="1" si="112"/>
        <v>0</v>
      </c>
      <c r="AL40" s="37">
        <f t="shared" ca="1" si="112"/>
        <v>0</v>
      </c>
      <c r="AM40" s="37">
        <f t="shared" ca="1" si="112"/>
        <v>0</v>
      </c>
      <c r="AN40" s="37">
        <f t="shared" ca="1" si="112"/>
        <v>0</v>
      </c>
      <c r="AO40" s="37">
        <f t="shared" ca="1" si="112"/>
        <v>0</v>
      </c>
      <c r="AP40" s="37">
        <f t="shared" ca="1" si="112"/>
        <v>0</v>
      </c>
      <c r="AQ40" s="37">
        <f t="shared" ca="1" si="112"/>
        <v>0</v>
      </c>
      <c r="AR40" s="37">
        <f t="shared" ca="1" si="112"/>
        <v>0</v>
      </c>
      <c r="AS40" s="37">
        <f t="shared" ca="1" si="112"/>
        <v>0</v>
      </c>
      <c r="AT40" s="37">
        <f t="shared" ca="1" si="112"/>
        <v>0</v>
      </c>
      <c r="AU40" s="37">
        <f t="shared" ca="1" si="112"/>
        <v>0</v>
      </c>
      <c r="AV40" s="37">
        <f t="shared" ca="1" si="112"/>
        <v>0</v>
      </c>
      <c r="AW40" s="37">
        <f t="shared" ca="1" si="112"/>
        <v>0</v>
      </c>
      <c r="AX40" s="37">
        <f t="shared" ca="1" si="112"/>
        <v>0</v>
      </c>
      <c r="AY40" s="37">
        <f t="shared" ca="1" si="112"/>
        <v>0</v>
      </c>
      <c r="AZ40" s="37">
        <f t="shared" ca="1" si="112"/>
        <v>0</v>
      </c>
      <c r="BA40" s="37">
        <f t="shared" ca="1" si="112"/>
        <v>0</v>
      </c>
      <c r="BB40" s="37">
        <f t="shared" ca="1" si="112"/>
        <v>0</v>
      </c>
      <c r="BC40" s="37">
        <f t="shared" ca="1" si="112"/>
        <v>0</v>
      </c>
      <c r="BD40" s="37">
        <f t="shared" ca="1" si="112"/>
        <v>0</v>
      </c>
      <c r="BE40" s="37">
        <f t="shared" ca="1" si="112"/>
        <v>0</v>
      </c>
      <c r="BF40" s="29">
        <f t="shared" ca="1" si="105"/>
        <v>0</v>
      </c>
      <c r="BG40" s="135" t="str">
        <f>'PLANTILLA V6'!$D80</f>
        <v>juego</v>
      </c>
      <c r="BH40" s="41">
        <f t="shared" ref="BH40:CF40" ca="1" si="113">IF(OR(BH$3="",ISNA(INDEX(INDIRECT(RIGHT(BH$2,LEN(BH$2)-4)&amp;"!$J:$J"),MATCH($B40,INDIRECT(RIGHT(BH$2,LEN(BH$2)-4)&amp;"!$B:$B"),0),1)), ISERR(INDEX(INDIRECT(RIGHT(BH$2,LEN(BH$2)-4)&amp;"!$J:$J"),MATCH($B40,INDIRECT(RIGHT(BH$2,LEN(BH$2)-4)&amp;"!$B:$B"),0),1))),0,INDEX(INDIRECT(RIGHT(BH$2,LEN(BH$2)-4)&amp;"!$J:$J"),MATCH($B40,INDIRECT(RIGHT(BH$2,LEN(BH$2)-4)&amp;"!$B:$B"),0),1))</f>
        <v>0</v>
      </c>
      <c r="BI40" s="41">
        <f t="shared" ca="1" si="113"/>
        <v>0</v>
      </c>
      <c r="BJ40" s="41">
        <f t="shared" ca="1" si="113"/>
        <v>0</v>
      </c>
      <c r="BK40" s="41">
        <f t="shared" ca="1" si="113"/>
        <v>0</v>
      </c>
      <c r="BL40" s="41">
        <f t="shared" ca="1" si="113"/>
        <v>0</v>
      </c>
      <c r="BM40" s="41">
        <f t="shared" ca="1" si="113"/>
        <v>0</v>
      </c>
      <c r="BN40" s="41">
        <f t="shared" ca="1" si="113"/>
        <v>0</v>
      </c>
      <c r="BO40" s="41">
        <f t="shared" ca="1" si="113"/>
        <v>0</v>
      </c>
      <c r="BP40" s="41">
        <f t="shared" ca="1" si="113"/>
        <v>0</v>
      </c>
      <c r="BQ40" s="41">
        <f t="shared" ca="1" si="113"/>
        <v>0</v>
      </c>
      <c r="BR40" s="41">
        <f t="shared" ca="1" si="113"/>
        <v>0</v>
      </c>
      <c r="BS40" s="41">
        <f t="shared" ca="1" si="113"/>
        <v>0</v>
      </c>
      <c r="BT40" s="41">
        <f t="shared" ca="1" si="113"/>
        <v>0</v>
      </c>
      <c r="BU40" s="41">
        <f t="shared" ca="1" si="113"/>
        <v>0</v>
      </c>
      <c r="BV40" s="41">
        <f t="shared" ca="1" si="113"/>
        <v>0</v>
      </c>
      <c r="BW40" s="41">
        <f t="shared" ca="1" si="113"/>
        <v>0</v>
      </c>
      <c r="BX40" s="41">
        <f t="shared" ca="1" si="113"/>
        <v>0</v>
      </c>
      <c r="BY40" s="41">
        <f t="shared" ca="1" si="113"/>
        <v>0</v>
      </c>
      <c r="BZ40" s="41">
        <f t="shared" ca="1" si="113"/>
        <v>0</v>
      </c>
      <c r="CA40" s="41">
        <f t="shared" ca="1" si="113"/>
        <v>0</v>
      </c>
      <c r="CB40" s="41">
        <f t="shared" ca="1" si="113"/>
        <v>0</v>
      </c>
      <c r="CC40" s="41">
        <f t="shared" ca="1" si="113"/>
        <v>0</v>
      </c>
      <c r="CD40" s="41">
        <f t="shared" ca="1" si="113"/>
        <v>0</v>
      </c>
      <c r="CE40" s="41">
        <f t="shared" ca="1" si="113"/>
        <v>0</v>
      </c>
      <c r="CF40" s="41">
        <f t="shared" ca="1" si="113"/>
        <v>0</v>
      </c>
      <c r="CG40" s="29">
        <f t="shared" ca="1" si="107"/>
        <v>0</v>
      </c>
      <c r="CH40" s="25" t="str">
        <f>'PLANTILLA V6'!$D80</f>
        <v>juego</v>
      </c>
    </row>
    <row r="41" spans="1:86" ht="16.5" hidden="1" x14ac:dyDescent="0.45">
      <c r="A41" s="40" t="s">
        <v>163</v>
      </c>
      <c r="B41" s="40" t="s">
        <v>167</v>
      </c>
      <c r="C41" s="32">
        <f>'PLANTILLA V6'!C81</f>
        <v>1</v>
      </c>
      <c r="D41" s="29">
        <f t="shared" ca="1" si="101"/>
        <v>0</v>
      </c>
      <c r="E41" s="25" t="str">
        <f>'PLANTILLA V6'!$D81</f>
        <v>juego</v>
      </c>
      <c r="F41" s="29">
        <f t="shared" ref="F41:AD41" ca="1" si="114">IF(OR(F$3="", ISNA(INDEX(INDIRECT(RIGHT(F$2,LEN(F$2)-4)&amp;"!$J:$J"),MATCH($B41,INDIRECT(RIGHT(F$2,LEN(F$2)-4)&amp;"!$B:$B"),0),1)),ISERR(INDEX(INDIRECT(RIGHT(F$2,LEN(F$2)-4)&amp;"!$J:$J"),MATCH($B41,INDIRECT(RIGHT(F$2,LEN(F$2)-4)&amp;"!$B:$B"),0),1))),0,INDEX(INDIRECT(RIGHT(F$2,LEN(F$2)-4)&amp;"!$J:$J"),MATCH($B41,INDIRECT(RIGHT(F$2,LEN(F$2)-4)&amp;"!$B:$B"),0),1))</f>
        <v>0</v>
      </c>
      <c r="G41" s="29">
        <f t="shared" ca="1" si="114"/>
        <v>0</v>
      </c>
      <c r="H41" s="29">
        <f t="shared" ca="1" si="114"/>
        <v>0</v>
      </c>
      <c r="I41" s="29">
        <f t="shared" ca="1" si="114"/>
        <v>0</v>
      </c>
      <c r="J41" s="29">
        <f t="shared" ca="1" si="114"/>
        <v>0</v>
      </c>
      <c r="K41" s="29">
        <f t="shared" ca="1" si="114"/>
        <v>0</v>
      </c>
      <c r="L41" s="29">
        <f t="shared" ca="1" si="114"/>
        <v>0</v>
      </c>
      <c r="M41" s="29">
        <f t="shared" ca="1" si="114"/>
        <v>0</v>
      </c>
      <c r="N41" s="29">
        <f t="shared" ca="1" si="114"/>
        <v>0</v>
      </c>
      <c r="O41" s="29">
        <f t="shared" ca="1" si="114"/>
        <v>0</v>
      </c>
      <c r="P41" s="29">
        <f t="shared" ca="1" si="114"/>
        <v>0</v>
      </c>
      <c r="Q41" s="29">
        <f t="shared" ca="1" si="114"/>
        <v>0</v>
      </c>
      <c r="R41" s="29">
        <f t="shared" ca="1" si="114"/>
        <v>0</v>
      </c>
      <c r="S41" s="29">
        <f t="shared" ca="1" si="114"/>
        <v>0</v>
      </c>
      <c r="T41" s="29">
        <f t="shared" ca="1" si="114"/>
        <v>0</v>
      </c>
      <c r="U41" s="29">
        <f t="shared" ca="1" si="114"/>
        <v>0</v>
      </c>
      <c r="V41" s="29">
        <f t="shared" ca="1" si="114"/>
        <v>0</v>
      </c>
      <c r="W41" s="29">
        <f t="shared" ca="1" si="114"/>
        <v>0</v>
      </c>
      <c r="X41" s="29">
        <f t="shared" ca="1" si="114"/>
        <v>0</v>
      </c>
      <c r="Y41" s="29">
        <f t="shared" ca="1" si="114"/>
        <v>0</v>
      </c>
      <c r="Z41" s="29">
        <f t="shared" ca="1" si="114"/>
        <v>0</v>
      </c>
      <c r="AA41" s="29">
        <f t="shared" ca="1" si="114"/>
        <v>0</v>
      </c>
      <c r="AB41" s="29">
        <f t="shared" ca="1" si="114"/>
        <v>0</v>
      </c>
      <c r="AC41" s="29">
        <f t="shared" ca="1" si="114"/>
        <v>0</v>
      </c>
      <c r="AD41" s="29">
        <f t="shared" ca="1" si="114"/>
        <v>0</v>
      </c>
      <c r="AE41" s="29">
        <f t="shared" ca="1" si="103"/>
        <v>0</v>
      </c>
      <c r="AF41" s="25" t="str">
        <f>'PLANTILLA V6'!$D81</f>
        <v>juego</v>
      </c>
      <c r="AG41" s="37">
        <f t="shared" ref="AG41:BE41" ca="1" si="115">IF(OR(AG$3="",ISNA(INDEX(INDIRECT(RIGHT(AG$2,LEN(AG$2)-4)&amp;"!$J:$J"),MATCH($B41,INDIRECT(RIGHT(AG$2,LEN(AG$2)-4)&amp;"!$B:$B"),0),1)), ISERR(INDEX(INDIRECT(RIGHT(AG$2,LEN(AG$2)-4)&amp;"!$J:$J"),MATCH($B41,INDIRECT(RIGHT(AG$2,LEN(AG$2)-4)&amp;"!$B:$B"),0),1))),0,INDEX(INDIRECT(RIGHT(AG$2,LEN(AG$2)-4)&amp;"!$J:$J"),MATCH($B41,INDIRECT(RIGHT(AG$2,LEN(AG$2)-4)&amp;"!$B:$B"),0),1))</f>
        <v>0</v>
      </c>
      <c r="AH41" s="37">
        <f t="shared" ca="1" si="115"/>
        <v>0</v>
      </c>
      <c r="AI41" s="37">
        <f t="shared" ca="1" si="115"/>
        <v>0</v>
      </c>
      <c r="AJ41" s="37">
        <f t="shared" ca="1" si="115"/>
        <v>0</v>
      </c>
      <c r="AK41" s="37">
        <f t="shared" ca="1" si="115"/>
        <v>0</v>
      </c>
      <c r="AL41" s="37">
        <f t="shared" ca="1" si="115"/>
        <v>0</v>
      </c>
      <c r="AM41" s="37">
        <f t="shared" ca="1" si="115"/>
        <v>0</v>
      </c>
      <c r="AN41" s="37">
        <f t="shared" ca="1" si="115"/>
        <v>0</v>
      </c>
      <c r="AO41" s="37">
        <f t="shared" ca="1" si="115"/>
        <v>0</v>
      </c>
      <c r="AP41" s="37">
        <f t="shared" ca="1" si="115"/>
        <v>0</v>
      </c>
      <c r="AQ41" s="37">
        <f t="shared" ca="1" si="115"/>
        <v>0</v>
      </c>
      <c r="AR41" s="37">
        <f t="shared" ca="1" si="115"/>
        <v>0</v>
      </c>
      <c r="AS41" s="37">
        <f t="shared" ca="1" si="115"/>
        <v>0</v>
      </c>
      <c r="AT41" s="37">
        <f t="shared" ca="1" si="115"/>
        <v>0</v>
      </c>
      <c r="AU41" s="37">
        <f t="shared" ca="1" si="115"/>
        <v>0</v>
      </c>
      <c r="AV41" s="37">
        <f t="shared" ca="1" si="115"/>
        <v>0</v>
      </c>
      <c r="AW41" s="37">
        <f t="shared" ca="1" si="115"/>
        <v>0</v>
      </c>
      <c r="AX41" s="37">
        <f t="shared" ca="1" si="115"/>
        <v>0</v>
      </c>
      <c r="AY41" s="37">
        <f t="shared" ca="1" si="115"/>
        <v>0</v>
      </c>
      <c r="AZ41" s="37">
        <f t="shared" ca="1" si="115"/>
        <v>0</v>
      </c>
      <c r="BA41" s="37">
        <f t="shared" ca="1" si="115"/>
        <v>0</v>
      </c>
      <c r="BB41" s="37">
        <f t="shared" ca="1" si="115"/>
        <v>0</v>
      </c>
      <c r="BC41" s="37">
        <f t="shared" ca="1" si="115"/>
        <v>0</v>
      </c>
      <c r="BD41" s="37">
        <f t="shared" ca="1" si="115"/>
        <v>0</v>
      </c>
      <c r="BE41" s="37">
        <f t="shared" ca="1" si="115"/>
        <v>0</v>
      </c>
      <c r="BF41" s="29">
        <f t="shared" ca="1" si="105"/>
        <v>0</v>
      </c>
      <c r="BG41" s="135" t="str">
        <f>'PLANTILLA V6'!$D81</f>
        <v>juego</v>
      </c>
      <c r="BH41" s="38">
        <f t="shared" ref="BH41:CF41" ca="1" si="116">IF(OR(BH$3="",ISNA(INDEX(INDIRECT(RIGHT(BH$2,LEN(BH$2)-4)&amp;"!$J:$J"),MATCH($B41,INDIRECT(RIGHT(BH$2,LEN(BH$2)-4)&amp;"!$B:$B"),0),1)), ISERR(INDEX(INDIRECT(RIGHT(BH$2,LEN(BH$2)-4)&amp;"!$J:$J"),MATCH($B41,INDIRECT(RIGHT(BH$2,LEN(BH$2)-4)&amp;"!$B:$B"),0),1))),0,INDEX(INDIRECT(RIGHT(BH$2,LEN(BH$2)-4)&amp;"!$J:$J"),MATCH($B41,INDIRECT(RIGHT(BH$2,LEN(BH$2)-4)&amp;"!$B:$B"),0),1))</f>
        <v>0</v>
      </c>
      <c r="BI41" s="38">
        <f t="shared" ca="1" si="116"/>
        <v>0</v>
      </c>
      <c r="BJ41" s="38">
        <f t="shared" ca="1" si="116"/>
        <v>0</v>
      </c>
      <c r="BK41" s="38">
        <f t="shared" ca="1" si="116"/>
        <v>0</v>
      </c>
      <c r="BL41" s="38">
        <f t="shared" ca="1" si="116"/>
        <v>0</v>
      </c>
      <c r="BM41" s="38">
        <f t="shared" ca="1" si="116"/>
        <v>0</v>
      </c>
      <c r="BN41" s="38">
        <f t="shared" ca="1" si="116"/>
        <v>0</v>
      </c>
      <c r="BO41" s="38">
        <f t="shared" ca="1" si="116"/>
        <v>0</v>
      </c>
      <c r="BP41" s="38">
        <f t="shared" ca="1" si="116"/>
        <v>0</v>
      </c>
      <c r="BQ41" s="38">
        <f t="shared" ca="1" si="116"/>
        <v>0</v>
      </c>
      <c r="BR41" s="38">
        <f t="shared" ca="1" si="116"/>
        <v>0</v>
      </c>
      <c r="BS41" s="38">
        <f t="shared" ca="1" si="116"/>
        <v>0</v>
      </c>
      <c r="BT41" s="38">
        <f t="shared" ca="1" si="116"/>
        <v>0</v>
      </c>
      <c r="BU41" s="38">
        <f t="shared" ca="1" si="116"/>
        <v>0</v>
      </c>
      <c r="BV41" s="38">
        <f t="shared" ca="1" si="116"/>
        <v>0</v>
      </c>
      <c r="BW41" s="38">
        <f t="shared" ca="1" si="116"/>
        <v>0</v>
      </c>
      <c r="BX41" s="38">
        <f t="shared" ca="1" si="116"/>
        <v>0</v>
      </c>
      <c r="BY41" s="38">
        <f t="shared" ca="1" si="116"/>
        <v>0</v>
      </c>
      <c r="BZ41" s="38">
        <f t="shared" ca="1" si="116"/>
        <v>0</v>
      </c>
      <c r="CA41" s="38">
        <f t="shared" ca="1" si="116"/>
        <v>0</v>
      </c>
      <c r="CB41" s="38">
        <f t="shared" ca="1" si="116"/>
        <v>0</v>
      </c>
      <c r="CC41" s="38">
        <f t="shared" ca="1" si="116"/>
        <v>0</v>
      </c>
      <c r="CD41" s="38">
        <f t="shared" ca="1" si="116"/>
        <v>0</v>
      </c>
      <c r="CE41" s="38">
        <f t="shared" ca="1" si="116"/>
        <v>0</v>
      </c>
      <c r="CF41" s="38">
        <f t="shared" ca="1" si="116"/>
        <v>0</v>
      </c>
      <c r="CG41" s="29">
        <f t="shared" ca="1" si="107"/>
        <v>0</v>
      </c>
      <c r="CH41" s="25" t="str">
        <f>'PLANTILLA V6'!$D81</f>
        <v>juego</v>
      </c>
    </row>
    <row r="42" spans="1:86" ht="16.5" hidden="1" x14ac:dyDescent="0.45">
      <c r="A42" s="36" t="s">
        <v>163</v>
      </c>
      <c r="B42" s="36" t="s">
        <v>168</v>
      </c>
      <c r="C42" s="28">
        <f>'PLANTILLA V6'!C82</f>
        <v>1</v>
      </c>
      <c r="D42" s="29">
        <f t="shared" ca="1" si="101"/>
        <v>0</v>
      </c>
      <c r="E42" s="25" t="str">
        <f>'PLANTILLA V6'!$D82</f>
        <v>pza</v>
      </c>
      <c r="F42" s="29">
        <f t="shared" ref="F42:AD42" ca="1" si="117">IF(OR(F$3="", ISNA(INDEX(INDIRECT(RIGHT(F$2,LEN(F$2)-4)&amp;"!$J:$J"),MATCH($B42,INDIRECT(RIGHT(F$2,LEN(F$2)-4)&amp;"!$B:$B"),0),1)),ISERR(INDEX(INDIRECT(RIGHT(F$2,LEN(F$2)-4)&amp;"!$J:$J"),MATCH($B42,INDIRECT(RIGHT(F$2,LEN(F$2)-4)&amp;"!$B:$B"),0),1))),0,INDEX(INDIRECT(RIGHT(F$2,LEN(F$2)-4)&amp;"!$J:$J"),MATCH($B42,INDIRECT(RIGHT(F$2,LEN(F$2)-4)&amp;"!$B:$B"),0),1))</f>
        <v>0</v>
      </c>
      <c r="G42" s="29">
        <f t="shared" ca="1" si="117"/>
        <v>0</v>
      </c>
      <c r="H42" s="29">
        <f t="shared" ca="1" si="117"/>
        <v>0</v>
      </c>
      <c r="I42" s="29">
        <f t="shared" ca="1" si="117"/>
        <v>0</v>
      </c>
      <c r="J42" s="29">
        <f t="shared" ca="1" si="117"/>
        <v>0</v>
      </c>
      <c r="K42" s="29">
        <f t="shared" ca="1" si="117"/>
        <v>0</v>
      </c>
      <c r="L42" s="29">
        <f t="shared" ca="1" si="117"/>
        <v>0</v>
      </c>
      <c r="M42" s="29">
        <f t="shared" ca="1" si="117"/>
        <v>0</v>
      </c>
      <c r="N42" s="29">
        <f t="shared" ca="1" si="117"/>
        <v>0</v>
      </c>
      <c r="O42" s="29">
        <f t="shared" ca="1" si="117"/>
        <v>0</v>
      </c>
      <c r="P42" s="29">
        <f t="shared" ca="1" si="117"/>
        <v>0</v>
      </c>
      <c r="Q42" s="29">
        <f t="shared" ca="1" si="117"/>
        <v>0</v>
      </c>
      <c r="R42" s="29">
        <f t="shared" ca="1" si="117"/>
        <v>0</v>
      </c>
      <c r="S42" s="29">
        <f t="shared" ca="1" si="117"/>
        <v>0</v>
      </c>
      <c r="T42" s="29">
        <f t="shared" ca="1" si="117"/>
        <v>0</v>
      </c>
      <c r="U42" s="29">
        <f t="shared" ca="1" si="117"/>
        <v>0</v>
      </c>
      <c r="V42" s="29">
        <f t="shared" ca="1" si="117"/>
        <v>0</v>
      </c>
      <c r="W42" s="29">
        <f t="shared" ca="1" si="117"/>
        <v>0</v>
      </c>
      <c r="X42" s="29">
        <f t="shared" ca="1" si="117"/>
        <v>0</v>
      </c>
      <c r="Y42" s="29">
        <f t="shared" ca="1" si="117"/>
        <v>0</v>
      </c>
      <c r="Z42" s="29">
        <f t="shared" ca="1" si="117"/>
        <v>0</v>
      </c>
      <c r="AA42" s="29">
        <f t="shared" ca="1" si="117"/>
        <v>0</v>
      </c>
      <c r="AB42" s="29">
        <f t="shared" ca="1" si="117"/>
        <v>0</v>
      </c>
      <c r="AC42" s="29">
        <f t="shared" ca="1" si="117"/>
        <v>0</v>
      </c>
      <c r="AD42" s="29">
        <f t="shared" ca="1" si="117"/>
        <v>0</v>
      </c>
      <c r="AE42" s="29">
        <f t="shared" ca="1" si="103"/>
        <v>0</v>
      </c>
      <c r="AF42" s="25" t="str">
        <f>'PLANTILLA V6'!$D82</f>
        <v>pza</v>
      </c>
      <c r="AG42" s="37">
        <f t="shared" ref="AG42:BE42" ca="1" si="118">IF(OR(AG$3="",ISNA(INDEX(INDIRECT(RIGHT(AG$2,LEN(AG$2)-4)&amp;"!$J:$J"),MATCH($B42,INDIRECT(RIGHT(AG$2,LEN(AG$2)-4)&amp;"!$B:$B"),0),1)), ISERR(INDEX(INDIRECT(RIGHT(AG$2,LEN(AG$2)-4)&amp;"!$J:$J"),MATCH($B42,INDIRECT(RIGHT(AG$2,LEN(AG$2)-4)&amp;"!$B:$B"),0),1))),0,INDEX(INDIRECT(RIGHT(AG$2,LEN(AG$2)-4)&amp;"!$J:$J"),MATCH($B42,INDIRECT(RIGHT(AG$2,LEN(AG$2)-4)&amp;"!$B:$B"),0),1))</f>
        <v>0</v>
      </c>
      <c r="AH42" s="37">
        <f t="shared" ca="1" si="118"/>
        <v>0</v>
      </c>
      <c r="AI42" s="37">
        <f t="shared" ca="1" si="118"/>
        <v>0</v>
      </c>
      <c r="AJ42" s="37">
        <f t="shared" ca="1" si="118"/>
        <v>0</v>
      </c>
      <c r="AK42" s="37">
        <f t="shared" ca="1" si="118"/>
        <v>0</v>
      </c>
      <c r="AL42" s="37">
        <f t="shared" ca="1" si="118"/>
        <v>0</v>
      </c>
      <c r="AM42" s="37">
        <f t="shared" ca="1" si="118"/>
        <v>0</v>
      </c>
      <c r="AN42" s="37">
        <f t="shared" ca="1" si="118"/>
        <v>0</v>
      </c>
      <c r="AO42" s="37">
        <f t="shared" ca="1" si="118"/>
        <v>0</v>
      </c>
      <c r="AP42" s="37">
        <f t="shared" ca="1" si="118"/>
        <v>0</v>
      </c>
      <c r="AQ42" s="37">
        <f t="shared" ca="1" si="118"/>
        <v>0</v>
      </c>
      <c r="AR42" s="37">
        <f t="shared" ca="1" si="118"/>
        <v>0</v>
      </c>
      <c r="AS42" s="37">
        <f t="shared" ca="1" si="118"/>
        <v>0</v>
      </c>
      <c r="AT42" s="37">
        <f t="shared" ca="1" si="118"/>
        <v>0</v>
      </c>
      <c r="AU42" s="37">
        <f t="shared" ca="1" si="118"/>
        <v>0</v>
      </c>
      <c r="AV42" s="37">
        <f t="shared" ca="1" si="118"/>
        <v>0</v>
      </c>
      <c r="AW42" s="37">
        <f t="shared" ca="1" si="118"/>
        <v>0</v>
      </c>
      <c r="AX42" s="37">
        <f t="shared" ca="1" si="118"/>
        <v>0</v>
      </c>
      <c r="AY42" s="37">
        <f t="shared" ca="1" si="118"/>
        <v>0</v>
      </c>
      <c r="AZ42" s="37">
        <f t="shared" ca="1" si="118"/>
        <v>0</v>
      </c>
      <c r="BA42" s="37">
        <f t="shared" ca="1" si="118"/>
        <v>0</v>
      </c>
      <c r="BB42" s="37">
        <f t="shared" ca="1" si="118"/>
        <v>0</v>
      </c>
      <c r="BC42" s="37">
        <f t="shared" ca="1" si="118"/>
        <v>0</v>
      </c>
      <c r="BD42" s="37">
        <f t="shared" ca="1" si="118"/>
        <v>0</v>
      </c>
      <c r="BE42" s="37">
        <f t="shared" ca="1" si="118"/>
        <v>0</v>
      </c>
      <c r="BF42" s="29">
        <f t="shared" ca="1" si="105"/>
        <v>0</v>
      </c>
      <c r="BG42" s="135" t="str">
        <f>'PLANTILLA V6'!$D82</f>
        <v>pza</v>
      </c>
      <c r="BH42" s="41">
        <f t="shared" ref="BH42:CF42" ca="1" si="119">IF(OR(BH$3="",ISNA(INDEX(INDIRECT(RIGHT(BH$2,LEN(BH$2)-4)&amp;"!$J:$J"),MATCH($B42,INDIRECT(RIGHT(BH$2,LEN(BH$2)-4)&amp;"!$B:$B"),0),1)), ISERR(INDEX(INDIRECT(RIGHT(BH$2,LEN(BH$2)-4)&amp;"!$J:$J"),MATCH($B42,INDIRECT(RIGHT(BH$2,LEN(BH$2)-4)&amp;"!$B:$B"),0),1))),0,INDEX(INDIRECT(RIGHT(BH$2,LEN(BH$2)-4)&amp;"!$J:$J"),MATCH($B42,INDIRECT(RIGHT(BH$2,LEN(BH$2)-4)&amp;"!$B:$B"),0),1))</f>
        <v>0</v>
      </c>
      <c r="BI42" s="41">
        <f t="shared" ca="1" si="119"/>
        <v>0</v>
      </c>
      <c r="BJ42" s="41">
        <f t="shared" ca="1" si="119"/>
        <v>0</v>
      </c>
      <c r="BK42" s="41">
        <f t="shared" ca="1" si="119"/>
        <v>0</v>
      </c>
      <c r="BL42" s="41">
        <f t="shared" ca="1" si="119"/>
        <v>0</v>
      </c>
      <c r="BM42" s="41">
        <f t="shared" ca="1" si="119"/>
        <v>0</v>
      </c>
      <c r="BN42" s="41">
        <f t="shared" ca="1" si="119"/>
        <v>0</v>
      </c>
      <c r="BO42" s="41">
        <f t="shared" ca="1" si="119"/>
        <v>0</v>
      </c>
      <c r="BP42" s="41">
        <f t="shared" ca="1" si="119"/>
        <v>0</v>
      </c>
      <c r="BQ42" s="41">
        <f t="shared" ca="1" si="119"/>
        <v>0</v>
      </c>
      <c r="BR42" s="41">
        <f t="shared" ca="1" si="119"/>
        <v>0</v>
      </c>
      <c r="BS42" s="41">
        <f t="shared" ca="1" si="119"/>
        <v>0</v>
      </c>
      <c r="BT42" s="41">
        <f t="shared" ca="1" si="119"/>
        <v>0</v>
      </c>
      <c r="BU42" s="41">
        <f t="shared" ca="1" si="119"/>
        <v>0</v>
      </c>
      <c r="BV42" s="41">
        <f t="shared" ca="1" si="119"/>
        <v>0</v>
      </c>
      <c r="BW42" s="41">
        <f t="shared" ca="1" si="119"/>
        <v>0</v>
      </c>
      <c r="BX42" s="41">
        <f t="shared" ca="1" si="119"/>
        <v>0</v>
      </c>
      <c r="BY42" s="41">
        <f t="shared" ca="1" si="119"/>
        <v>0</v>
      </c>
      <c r="BZ42" s="41">
        <f t="shared" ca="1" si="119"/>
        <v>0</v>
      </c>
      <c r="CA42" s="41">
        <f t="shared" ca="1" si="119"/>
        <v>0</v>
      </c>
      <c r="CB42" s="41">
        <f t="shared" ca="1" si="119"/>
        <v>0</v>
      </c>
      <c r="CC42" s="41">
        <f t="shared" ca="1" si="119"/>
        <v>0</v>
      </c>
      <c r="CD42" s="41">
        <f t="shared" ca="1" si="119"/>
        <v>0</v>
      </c>
      <c r="CE42" s="41">
        <f t="shared" ca="1" si="119"/>
        <v>0</v>
      </c>
      <c r="CF42" s="41">
        <f t="shared" ca="1" si="119"/>
        <v>0</v>
      </c>
      <c r="CG42" s="29">
        <f t="shared" ca="1" si="107"/>
        <v>0</v>
      </c>
      <c r="CH42" s="25" t="str">
        <f>'PLANTILLA V6'!$D82</f>
        <v>pza</v>
      </c>
    </row>
    <row r="43" spans="1:86" ht="16.5" hidden="1" x14ac:dyDescent="0.45">
      <c r="A43" s="40" t="s">
        <v>163</v>
      </c>
      <c r="B43" s="40" t="s">
        <v>169</v>
      </c>
      <c r="C43" s="32">
        <f>'PLANTILLA V6'!C83</f>
        <v>1</v>
      </c>
      <c r="D43" s="29">
        <f t="shared" ca="1" si="101"/>
        <v>5</v>
      </c>
      <c r="E43" s="25" t="str">
        <f>'PLANTILLA V6'!$D83</f>
        <v>pza</v>
      </c>
      <c r="F43" s="29">
        <f t="shared" ref="F43:AD43" ca="1" si="120">IF(OR(F$3="", ISNA(INDEX(INDIRECT(RIGHT(F$2,LEN(F$2)-4)&amp;"!$J:$J"),MATCH($B43,INDIRECT(RIGHT(F$2,LEN(F$2)-4)&amp;"!$B:$B"),0),1)),ISERR(INDEX(INDIRECT(RIGHT(F$2,LEN(F$2)-4)&amp;"!$J:$J"),MATCH($B43,INDIRECT(RIGHT(F$2,LEN(F$2)-4)&amp;"!$B:$B"),0),1))),0,INDEX(INDIRECT(RIGHT(F$2,LEN(F$2)-4)&amp;"!$J:$J"),MATCH($B43,INDIRECT(RIGHT(F$2,LEN(F$2)-4)&amp;"!$B:$B"),0),1))</f>
        <v>0</v>
      </c>
      <c r="G43" s="29">
        <f t="shared" ca="1" si="120"/>
        <v>0</v>
      </c>
      <c r="H43" s="29">
        <f t="shared" ca="1" si="120"/>
        <v>0</v>
      </c>
      <c r="I43" s="29">
        <f t="shared" ca="1" si="120"/>
        <v>0</v>
      </c>
      <c r="J43" s="29">
        <f t="shared" ca="1" si="120"/>
        <v>0</v>
      </c>
      <c r="K43" s="29">
        <f t="shared" ca="1" si="120"/>
        <v>0</v>
      </c>
      <c r="L43" s="29">
        <f t="shared" ca="1" si="120"/>
        <v>0</v>
      </c>
      <c r="M43" s="29">
        <f t="shared" ca="1" si="120"/>
        <v>0</v>
      </c>
      <c r="N43" s="29">
        <f t="shared" ca="1" si="120"/>
        <v>0</v>
      </c>
      <c r="O43" s="29">
        <f t="shared" ca="1" si="120"/>
        <v>0</v>
      </c>
      <c r="P43" s="29">
        <f t="shared" ca="1" si="120"/>
        <v>0</v>
      </c>
      <c r="Q43" s="29">
        <f t="shared" ca="1" si="120"/>
        <v>0</v>
      </c>
      <c r="R43" s="29">
        <f t="shared" ca="1" si="120"/>
        <v>0</v>
      </c>
      <c r="S43" s="29">
        <f t="shared" ca="1" si="120"/>
        <v>0</v>
      </c>
      <c r="T43" s="29">
        <f t="shared" ca="1" si="120"/>
        <v>0</v>
      </c>
      <c r="U43" s="29">
        <f t="shared" ca="1" si="120"/>
        <v>5</v>
      </c>
      <c r="V43" s="29">
        <f t="shared" ca="1" si="120"/>
        <v>0</v>
      </c>
      <c r="W43" s="29">
        <f t="shared" ca="1" si="120"/>
        <v>0</v>
      </c>
      <c r="X43" s="29">
        <f t="shared" ca="1" si="120"/>
        <v>0</v>
      </c>
      <c r="Y43" s="29">
        <f t="shared" ca="1" si="120"/>
        <v>0</v>
      </c>
      <c r="Z43" s="29">
        <f t="shared" ca="1" si="120"/>
        <v>0</v>
      </c>
      <c r="AA43" s="29">
        <f t="shared" ca="1" si="120"/>
        <v>0</v>
      </c>
      <c r="AB43" s="29">
        <f t="shared" ca="1" si="120"/>
        <v>0</v>
      </c>
      <c r="AC43" s="29">
        <f t="shared" ca="1" si="120"/>
        <v>0</v>
      </c>
      <c r="AD43" s="29">
        <f t="shared" ca="1" si="120"/>
        <v>0</v>
      </c>
      <c r="AE43" s="29">
        <f t="shared" ca="1" si="103"/>
        <v>0</v>
      </c>
      <c r="AF43" s="25" t="str">
        <f>'PLANTILLA V6'!$D83</f>
        <v>pza</v>
      </c>
      <c r="AG43" s="37">
        <f t="shared" ref="AG43:BE43" ca="1" si="121">IF(OR(AG$3="",ISNA(INDEX(INDIRECT(RIGHT(AG$2,LEN(AG$2)-4)&amp;"!$J:$J"),MATCH($B43,INDIRECT(RIGHT(AG$2,LEN(AG$2)-4)&amp;"!$B:$B"),0),1)), ISERR(INDEX(INDIRECT(RIGHT(AG$2,LEN(AG$2)-4)&amp;"!$J:$J"),MATCH($B43,INDIRECT(RIGHT(AG$2,LEN(AG$2)-4)&amp;"!$B:$B"),0),1))),0,INDEX(INDIRECT(RIGHT(AG$2,LEN(AG$2)-4)&amp;"!$J:$J"),MATCH($B43,INDIRECT(RIGHT(AG$2,LEN(AG$2)-4)&amp;"!$B:$B"),0),1))</f>
        <v>0</v>
      </c>
      <c r="AH43" s="37">
        <f t="shared" ca="1" si="121"/>
        <v>0</v>
      </c>
      <c r="AI43" s="37">
        <f t="shared" ca="1" si="121"/>
        <v>0</v>
      </c>
      <c r="AJ43" s="37">
        <f t="shared" ca="1" si="121"/>
        <v>0</v>
      </c>
      <c r="AK43" s="37">
        <f t="shared" ca="1" si="121"/>
        <v>0</v>
      </c>
      <c r="AL43" s="37">
        <f t="shared" ca="1" si="121"/>
        <v>0</v>
      </c>
      <c r="AM43" s="37">
        <f t="shared" ca="1" si="121"/>
        <v>0</v>
      </c>
      <c r="AN43" s="37">
        <f t="shared" ca="1" si="121"/>
        <v>0</v>
      </c>
      <c r="AO43" s="37">
        <f t="shared" ca="1" si="121"/>
        <v>0</v>
      </c>
      <c r="AP43" s="37">
        <f t="shared" ca="1" si="121"/>
        <v>0</v>
      </c>
      <c r="AQ43" s="37">
        <f t="shared" ca="1" si="121"/>
        <v>0</v>
      </c>
      <c r="AR43" s="37">
        <f t="shared" ca="1" si="121"/>
        <v>0</v>
      </c>
      <c r="AS43" s="37">
        <f t="shared" ca="1" si="121"/>
        <v>0</v>
      </c>
      <c r="AT43" s="37">
        <f t="shared" ca="1" si="121"/>
        <v>0</v>
      </c>
      <c r="AU43" s="37">
        <f t="shared" ca="1" si="121"/>
        <v>0</v>
      </c>
      <c r="AV43" s="37">
        <f t="shared" ca="1" si="121"/>
        <v>0</v>
      </c>
      <c r="AW43" s="37">
        <f t="shared" ca="1" si="121"/>
        <v>0</v>
      </c>
      <c r="AX43" s="37">
        <f t="shared" ca="1" si="121"/>
        <v>0</v>
      </c>
      <c r="AY43" s="37">
        <f t="shared" ca="1" si="121"/>
        <v>0</v>
      </c>
      <c r="AZ43" s="37">
        <f t="shared" ca="1" si="121"/>
        <v>0</v>
      </c>
      <c r="BA43" s="37">
        <f t="shared" ca="1" si="121"/>
        <v>0</v>
      </c>
      <c r="BB43" s="37">
        <f t="shared" ca="1" si="121"/>
        <v>0</v>
      </c>
      <c r="BC43" s="37">
        <f t="shared" ca="1" si="121"/>
        <v>0</v>
      </c>
      <c r="BD43" s="37">
        <f t="shared" ca="1" si="121"/>
        <v>0</v>
      </c>
      <c r="BE43" s="37">
        <f t="shared" ca="1" si="121"/>
        <v>0</v>
      </c>
      <c r="BF43" s="29">
        <f t="shared" ca="1" si="105"/>
        <v>0</v>
      </c>
      <c r="BG43" s="135" t="str">
        <f>'PLANTILLA V6'!$D83</f>
        <v>pza</v>
      </c>
      <c r="BH43" s="38">
        <f t="shared" ref="BH43:CF43" ca="1" si="122">IF(OR(BH$3="",ISNA(INDEX(INDIRECT(RIGHT(BH$2,LEN(BH$2)-4)&amp;"!$J:$J"),MATCH($B43,INDIRECT(RIGHT(BH$2,LEN(BH$2)-4)&amp;"!$B:$B"),0),1)), ISERR(INDEX(INDIRECT(RIGHT(BH$2,LEN(BH$2)-4)&amp;"!$J:$J"),MATCH($B43,INDIRECT(RIGHT(BH$2,LEN(BH$2)-4)&amp;"!$B:$B"),0),1))),0,INDEX(INDIRECT(RIGHT(BH$2,LEN(BH$2)-4)&amp;"!$J:$J"),MATCH($B43,INDIRECT(RIGHT(BH$2,LEN(BH$2)-4)&amp;"!$B:$B"),0),1))</f>
        <v>0</v>
      </c>
      <c r="BI43" s="38">
        <f t="shared" ca="1" si="122"/>
        <v>0</v>
      </c>
      <c r="BJ43" s="38">
        <f t="shared" ca="1" si="122"/>
        <v>0</v>
      </c>
      <c r="BK43" s="38">
        <f t="shared" ca="1" si="122"/>
        <v>0</v>
      </c>
      <c r="BL43" s="38">
        <f t="shared" ca="1" si="122"/>
        <v>0</v>
      </c>
      <c r="BM43" s="38">
        <f t="shared" ca="1" si="122"/>
        <v>0</v>
      </c>
      <c r="BN43" s="38">
        <f t="shared" ca="1" si="122"/>
        <v>0</v>
      </c>
      <c r="BO43" s="38">
        <f t="shared" ca="1" si="122"/>
        <v>0</v>
      </c>
      <c r="BP43" s="38">
        <f t="shared" ca="1" si="122"/>
        <v>0</v>
      </c>
      <c r="BQ43" s="38">
        <f t="shared" ca="1" si="122"/>
        <v>0</v>
      </c>
      <c r="BR43" s="38">
        <f t="shared" ca="1" si="122"/>
        <v>0</v>
      </c>
      <c r="BS43" s="38">
        <f t="shared" ca="1" si="122"/>
        <v>0</v>
      </c>
      <c r="BT43" s="38">
        <f t="shared" ca="1" si="122"/>
        <v>0</v>
      </c>
      <c r="BU43" s="38">
        <f t="shared" ca="1" si="122"/>
        <v>0</v>
      </c>
      <c r="BV43" s="38">
        <f t="shared" ca="1" si="122"/>
        <v>0</v>
      </c>
      <c r="BW43" s="38">
        <f t="shared" ca="1" si="122"/>
        <v>0</v>
      </c>
      <c r="BX43" s="38">
        <f t="shared" ca="1" si="122"/>
        <v>0</v>
      </c>
      <c r="BY43" s="38">
        <f t="shared" ca="1" si="122"/>
        <v>0</v>
      </c>
      <c r="BZ43" s="38">
        <f t="shared" ca="1" si="122"/>
        <v>0</v>
      </c>
      <c r="CA43" s="38">
        <f t="shared" ca="1" si="122"/>
        <v>0</v>
      </c>
      <c r="CB43" s="38">
        <f t="shared" ca="1" si="122"/>
        <v>0</v>
      </c>
      <c r="CC43" s="38">
        <f t="shared" ca="1" si="122"/>
        <v>0</v>
      </c>
      <c r="CD43" s="38">
        <f t="shared" ca="1" si="122"/>
        <v>0</v>
      </c>
      <c r="CE43" s="38">
        <f t="shared" ca="1" si="122"/>
        <v>0</v>
      </c>
      <c r="CF43" s="38">
        <f t="shared" ca="1" si="122"/>
        <v>0</v>
      </c>
      <c r="CG43" s="29">
        <f t="shared" ca="1" si="107"/>
        <v>5</v>
      </c>
      <c r="CH43" s="25" t="str">
        <f>'PLANTILLA V6'!$D83</f>
        <v>pza</v>
      </c>
    </row>
    <row r="44" spans="1:86" ht="16.5" hidden="1" x14ac:dyDescent="0.45">
      <c r="A44" s="36" t="s">
        <v>163</v>
      </c>
      <c r="B44" s="36" t="s">
        <v>170</v>
      </c>
      <c r="C44" s="28">
        <f>'PLANTILLA V6'!C84</f>
        <v>1</v>
      </c>
      <c r="D44" s="29">
        <f t="shared" ca="1" si="101"/>
        <v>0</v>
      </c>
      <c r="E44" s="25" t="str">
        <f>'PLANTILLA V6'!$D84</f>
        <v>pza</v>
      </c>
      <c r="F44" s="29">
        <f t="shared" ref="F44:AD44" ca="1" si="123">IF(OR(F$3="", ISNA(INDEX(INDIRECT(RIGHT(F$2,LEN(F$2)-4)&amp;"!$J:$J"),MATCH($B44,INDIRECT(RIGHT(F$2,LEN(F$2)-4)&amp;"!$B:$B"),0),1)),ISERR(INDEX(INDIRECT(RIGHT(F$2,LEN(F$2)-4)&amp;"!$J:$J"),MATCH($B44,INDIRECT(RIGHT(F$2,LEN(F$2)-4)&amp;"!$B:$B"),0),1))),0,INDEX(INDIRECT(RIGHT(F$2,LEN(F$2)-4)&amp;"!$J:$J"),MATCH($B44,INDIRECT(RIGHT(F$2,LEN(F$2)-4)&amp;"!$B:$B"),0),1))</f>
        <v>0</v>
      </c>
      <c r="G44" s="29">
        <f t="shared" ca="1" si="123"/>
        <v>0</v>
      </c>
      <c r="H44" s="29">
        <f t="shared" ca="1" si="123"/>
        <v>0</v>
      </c>
      <c r="I44" s="29">
        <f t="shared" ca="1" si="123"/>
        <v>0</v>
      </c>
      <c r="J44" s="29">
        <f t="shared" ca="1" si="123"/>
        <v>0</v>
      </c>
      <c r="K44" s="29">
        <f t="shared" ca="1" si="123"/>
        <v>0</v>
      </c>
      <c r="L44" s="29">
        <f t="shared" ca="1" si="123"/>
        <v>0</v>
      </c>
      <c r="M44" s="29">
        <f t="shared" ca="1" si="123"/>
        <v>0</v>
      </c>
      <c r="N44" s="29">
        <f t="shared" ca="1" si="123"/>
        <v>0</v>
      </c>
      <c r="O44" s="29">
        <f t="shared" ca="1" si="123"/>
        <v>0</v>
      </c>
      <c r="P44" s="29">
        <f t="shared" ca="1" si="123"/>
        <v>0</v>
      </c>
      <c r="Q44" s="29">
        <f t="shared" ca="1" si="123"/>
        <v>0</v>
      </c>
      <c r="R44" s="29">
        <f t="shared" ca="1" si="123"/>
        <v>0</v>
      </c>
      <c r="S44" s="29">
        <f t="shared" ca="1" si="123"/>
        <v>0</v>
      </c>
      <c r="T44" s="29">
        <f t="shared" ca="1" si="123"/>
        <v>0</v>
      </c>
      <c r="U44" s="29">
        <f t="shared" ca="1" si="123"/>
        <v>0</v>
      </c>
      <c r="V44" s="29">
        <f t="shared" ca="1" si="123"/>
        <v>0</v>
      </c>
      <c r="W44" s="29">
        <f t="shared" ca="1" si="123"/>
        <v>0</v>
      </c>
      <c r="X44" s="29">
        <f t="shared" ca="1" si="123"/>
        <v>0</v>
      </c>
      <c r="Y44" s="29">
        <f t="shared" ca="1" si="123"/>
        <v>0</v>
      </c>
      <c r="Z44" s="29">
        <f t="shared" ca="1" si="123"/>
        <v>0</v>
      </c>
      <c r="AA44" s="29">
        <f t="shared" ca="1" si="123"/>
        <v>0</v>
      </c>
      <c r="AB44" s="29">
        <f t="shared" ca="1" si="123"/>
        <v>0</v>
      </c>
      <c r="AC44" s="29">
        <f t="shared" ca="1" si="123"/>
        <v>0</v>
      </c>
      <c r="AD44" s="29">
        <f t="shared" ca="1" si="123"/>
        <v>0</v>
      </c>
      <c r="AE44" s="29">
        <f t="shared" ca="1" si="103"/>
        <v>0</v>
      </c>
      <c r="AF44" s="25" t="str">
        <f>'PLANTILLA V6'!$D84</f>
        <v>pza</v>
      </c>
      <c r="AG44" s="37">
        <f t="shared" ref="AG44:BE44" ca="1" si="124">IF(OR(AG$3="",ISNA(INDEX(INDIRECT(RIGHT(AG$2,LEN(AG$2)-4)&amp;"!$J:$J"),MATCH($B44,INDIRECT(RIGHT(AG$2,LEN(AG$2)-4)&amp;"!$B:$B"),0),1)), ISERR(INDEX(INDIRECT(RIGHT(AG$2,LEN(AG$2)-4)&amp;"!$J:$J"),MATCH($B44,INDIRECT(RIGHT(AG$2,LEN(AG$2)-4)&amp;"!$B:$B"),0),1))),0,INDEX(INDIRECT(RIGHT(AG$2,LEN(AG$2)-4)&amp;"!$J:$J"),MATCH($B44,INDIRECT(RIGHT(AG$2,LEN(AG$2)-4)&amp;"!$B:$B"),0),1))</f>
        <v>0</v>
      </c>
      <c r="AH44" s="37">
        <f t="shared" ca="1" si="124"/>
        <v>0</v>
      </c>
      <c r="AI44" s="37">
        <f t="shared" ca="1" si="124"/>
        <v>0</v>
      </c>
      <c r="AJ44" s="37">
        <f t="shared" ca="1" si="124"/>
        <v>0</v>
      </c>
      <c r="AK44" s="37">
        <f t="shared" ca="1" si="124"/>
        <v>0</v>
      </c>
      <c r="AL44" s="37">
        <f t="shared" ca="1" si="124"/>
        <v>0</v>
      </c>
      <c r="AM44" s="37">
        <f t="shared" ca="1" si="124"/>
        <v>0</v>
      </c>
      <c r="AN44" s="37">
        <f t="shared" ca="1" si="124"/>
        <v>0</v>
      </c>
      <c r="AO44" s="37">
        <f t="shared" ca="1" si="124"/>
        <v>0</v>
      </c>
      <c r="AP44" s="37">
        <f t="shared" ca="1" si="124"/>
        <v>0</v>
      </c>
      <c r="AQ44" s="37">
        <f t="shared" ca="1" si="124"/>
        <v>0</v>
      </c>
      <c r="AR44" s="37">
        <f t="shared" ca="1" si="124"/>
        <v>0</v>
      </c>
      <c r="AS44" s="37">
        <f t="shared" ca="1" si="124"/>
        <v>0</v>
      </c>
      <c r="AT44" s="37">
        <f t="shared" ca="1" si="124"/>
        <v>0</v>
      </c>
      <c r="AU44" s="37">
        <f t="shared" ca="1" si="124"/>
        <v>0</v>
      </c>
      <c r="AV44" s="37">
        <f t="shared" ca="1" si="124"/>
        <v>0</v>
      </c>
      <c r="AW44" s="37">
        <f t="shared" ca="1" si="124"/>
        <v>0</v>
      </c>
      <c r="AX44" s="37">
        <f t="shared" ca="1" si="124"/>
        <v>0</v>
      </c>
      <c r="AY44" s="37">
        <f t="shared" ca="1" si="124"/>
        <v>0</v>
      </c>
      <c r="AZ44" s="37">
        <f t="shared" ca="1" si="124"/>
        <v>0</v>
      </c>
      <c r="BA44" s="37">
        <f t="shared" ca="1" si="124"/>
        <v>0</v>
      </c>
      <c r="BB44" s="37">
        <f t="shared" ca="1" si="124"/>
        <v>0</v>
      </c>
      <c r="BC44" s="37">
        <f t="shared" ca="1" si="124"/>
        <v>0</v>
      </c>
      <c r="BD44" s="37">
        <f t="shared" ca="1" si="124"/>
        <v>0</v>
      </c>
      <c r="BE44" s="37">
        <f t="shared" ca="1" si="124"/>
        <v>0</v>
      </c>
      <c r="BF44" s="29">
        <f t="shared" ca="1" si="105"/>
        <v>0</v>
      </c>
      <c r="BG44" s="135" t="str">
        <f>'PLANTILLA V6'!$D84</f>
        <v>pza</v>
      </c>
      <c r="BH44" s="41">
        <f t="shared" ref="BH44:CF44" ca="1" si="125">IF(OR(BH$3="",ISNA(INDEX(INDIRECT(RIGHT(BH$2,LEN(BH$2)-4)&amp;"!$J:$J"),MATCH($B44,INDIRECT(RIGHT(BH$2,LEN(BH$2)-4)&amp;"!$B:$B"),0),1)), ISERR(INDEX(INDIRECT(RIGHT(BH$2,LEN(BH$2)-4)&amp;"!$J:$J"),MATCH($B44,INDIRECT(RIGHT(BH$2,LEN(BH$2)-4)&amp;"!$B:$B"),0),1))),0,INDEX(INDIRECT(RIGHT(BH$2,LEN(BH$2)-4)&amp;"!$J:$J"),MATCH($B44,INDIRECT(RIGHT(BH$2,LEN(BH$2)-4)&amp;"!$B:$B"),0),1))</f>
        <v>0</v>
      </c>
      <c r="BI44" s="41">
        <f t="shared" ca="1" si="125"/>
        <v>0</v>
      </c>
      <c r="BJ44" s="41">
        <f t="shared" ca="1" si="125"/>
        <v>0</v>
      </c>
      <c r="BK44" s="41">
        <f t="shared" ca="1" si="125"/>
        <v>0</v>
      </c>
      <c r="BL44" s="41">
        <f t="shared" ca="1" si="125"/>
        <v>0</v>
      </c>
      <c r="BM44" s="41">
        <f t="shared" ca="1" si="125"/>
        <v>0</v>
      </c>
      <c r="BN44" s="41">
        <f t="shared" ca="1" si="125"/>
        <v>0</v>
      </c>
      <c r="BO44" s="41">
        <f t="shared" ca="1" si="125"/>
        <v>0</v>
      </c>
      <c r="BP44" s="41">
        <f t="shared" ca="1" si="125"/>
        <v>0</v>
      </c>
      <c r="BQ44" s="41">
        <f t="shared" ca="1" si="125"/>
        <v>0</v>
      </c>
      <c r="BR44" s="41">
        <f t="shared" ca="1" si="125"/>
        <v>0</v>
      </c>
      <c r="BS44" s="41">
        <f t="shared" ca="1" si="125"/>
        <v>0</v>
      </c>
      <c r="BT44" s="41">
        <f t="shared" ca="1" si="125"/>
        <v>0</v>
      </c>
      <c r="BU44" s="41">
        <f t="shared" ca="1" si="125"/>
        <v>0</v>
      </c>
      <c r="BV44" s="41">
        <f t="shared" ca="1" si="125"/>
        <v>0</v>
      </c>
      <c r="BW44" s="41">
        <f t="shared" ca="1" si="125"/>
        <v>0</v>
      </c>
      <c r="BX44" s="41">
        <f t="shared" ca="1" si="125"/>
        <v>0</v>
      </c>
      <c r="BY44" s="41">
        <f t="shared" ca="1" si="125"/>
        <v>0</v>
      </c>
      <c r="BZ44" s="41">
        <f t="shared" ca="1" si="125"/>
        <v>0</v>
      </c>
      <c r="CA44" s="41">
        <f t="shared" ca="1" si="125"/>
        <v>0</v>
      </c>
      <c r="CB44" s="41">
        <f t="shared" ca="1" si="125"/>
        <v>0</v>
      </c>
      <c r="CC44" s="41">
        <f t="shared" ca="1" si="125"/>
        <v>0</v>
      </c>
      <c r="CD44" s="41">
        <f t="shared" ca="1" si="125"/>
        <v>0</v>
      </c>
      <c r="CE44" s="41">
        <f t="shared" ca="1" si="125"/>
        <v>0</v>
      </c>
      <c r="CF44" s="41">
        <f t="shared" ca="1" si="125"/>
        <v>0</v>
      </c>
      <c r="CG44" s="29">
        <f t="shared" ca="1" si="107"/>
        <v>0</v>
      </c>
      <c r="CH44" s="25" t="str">
        <f>'PLANTILLA V6'!$D84</f>
        <v>pza</v>
      </c>
    </row>
    <row r="45" spans="1:86" ht="16.5" hidden="1" x14ac:dyDescent="0.45">
      <c r="A45" s="40" t="s">
        <v>163</v>
      </c>
      <c r="B45" s="40" t="s">
        <v>171</v>
      </c>
      <c r="C45" s="32">
        <f>'PLANTILLA V6'!C85</f>
        <v>1</v>
      </c>
      <c r="D45" s="29">
        <f t="shared" ca="1" si="101"/>
        <v>0</v>
      </c>
      <c r="E45" s="25" t="str">
        <f>'PLANTILLA V6'!$D85</f>
        <v>pza</v>
      </c>
      <c r="F45" s="29">
        <f t="shared" ref="F45:AD45" ca="1" si="126">IF(OR(F$3="", ISNA(INDEX(INDIRECT(RIGHT(F$2,LEN(F$2)-4)&amp;"!$J:$J"),MATCH($B45,INDIRECT(RIGHT(F$2,LEN(F$2)-4)&amp;"!$B:$B"),0),1)),ISERR(INDEX(INDIRECT(RIGHT(F$2,LEN(F$2)-4)&amp;"!$J:$J"),MATCH($B45,INDIRECT(RIGHT(F$2,LEN(F$2)-4)&amp;"!$B:$B"),0),1))),0,INDEX(INDIRECT(RIGHT(F$2,LEN(F$2)-4)&amp;"!$J:$J"),MATCH($B45,INDIRECT(RIGHT(F$2,LEN(F$2)-4)&amp;"!$B:$B"),0),1))</f>
        <v>0</v>
      </c>
      <c r="G45" s="29">
        <f t="shared" ca="1" si="126"/>
        <v>0</v>
      </c>
      <c r="H45" s="29">
        <f t="shared" ca="1" si="126"/>
        <v>0</v>
      </c>
      <c r="I45" s="29">
        <f t="shared" ca="1" si="126"/>
        <v>0</v>
      </c>
      <c r="J45" s="29">
        <f t="shared" ca="1" si="126"/>
        <v>0</v>
      </c>
      <c r="K45" s="29">
        <f t="shared" ca="1" si="126"/>
        <v>0</v>
      </c>
      <c r="L45" s="29">
        <f t="shared" ca="1" si="126"/>
        <v>0</v>
      </c>
      <c r="M45" s="29">
        <f t="shared" ca="1" si="126"/>
        <v>0</v>
      </c>
      <c r="N45" s="29">
        <f t="shared" ca="1" si="126"/>
        <v>0</v>
      </c>
      <c r="O45" s="29">
        <f t="shared" ca="1" si="126"/>
        <v>0</v>
      </c>
      <c r="P45" s="29">
        <f t="shared" ca="1" si="126"/>
        <v>0</v>
      </c>
      <c r="Q45" s="29">
        <f t="shared" ca="1" si="126"/>
        <v>0</v>
      </c>
      <c r="R45" s="29">
        <f t="shared" ca="1" si="126"/>
        <v>0</v>
      </c>
      <c r="S45" s="29">
        <f t="shared" ca="1" si="126"/>
        <v>0</v>
      </c>
      <c r="T45" s="29">
        <f t="shared" ca="1" si="126"/>
        <v>0</v>
      </c>
      <c r="U45" s="29">
        <f t="shared" ca="1" si="126"/>
        <v>0</v>
      </c>
      <c r="V45" s="29">
        <f t="shared" ca="1" si="126"/>
        <v>0</v>
      </c>
      <c r="W45" s="29">
        <f t="shared" ca="1" si="126"/>
        <v>0</v>
      </c>
      <c r="X45" s="29">
        <f t="shared" ca="1" si="126"/>
        <v>0</v>
      </c>
      <c r="Y45" s="29">
        <f t="shared" ca="1" si="126"/>
        <v>0</v>
      </c>
      <c r="Z45" s="29">
        <f t="shared" ca="1" si="126"/>
        <v>0</v>
      </c>
      <c r="AA45" s="29">
        <f t="shared" ca="1" si="126"/>
        <v>0</v>
      </c>
      <c r="AB45" s="29">
        <f t="shared" ca="1" si="126"/>
        <v>0</v>
      </c>
      <c r="AC45" s="29">
        <f t="shared" ca="1" si="126"/>
        <v>0</v>
      </c>
      <c r="AD45" s="29">
        <f t="shared" ca="1" si="126"/>
        <v>0</v>
      </c>
      <c r="AE45" s="29">
        <f t="shared" ca="1" si="103"/>
        <v>0</v>
      </c>
      <c r="AF45" s="25" t="str">
        <f>'PLANTILLA V6'!$D85</f>
        <v>pza</v>
      </c>
      <c r="AG45" s="37">
        <f t="shared" ref="AG45:BE45" ca="1" si="127">IF(OR(AG$3="",ISNA(INDEX(INDIRECT(RIGHT(AG$2,LEN(AG$2)-4)&amp;"!$J:$J"),MATCH($B45,INDIRECT(RIGHT(AG$2,LEN(AG$2)-4)&amp;"!$B:$B"),0),1)), ISERR(INDEX(INDIRECT(RIGHT(AG$2,LEN(AG$2)-4)&amp;"!$J:$J"),MATCH($B45,INDIRECT(RIGHT(AG$2,LEN(AG$2)-4)&amp;"!$B:$B"),0),1))),0,INDEX(INDIRECT(RIGHT(AG$2,LEN(AG$2)-4)&amp;"!$J:$J"),MATCH($B45,INDIRECT(RIGHT(AG$2,LEN(AG$2)-4)&amp;"!$B:$B"),0),1))</f>
        <v>0</v>
      </c>
      <c r="AH45" s="37">
        <f t="shared" ca="1" si="127"/>
        <v>0</v>
      </c>
      <c r="AI45" s="37">
        <f t="shared" ca="1" si="127"/>
        <v>0</v>
      </c>
      <c r="AJ45" s="37">
        <f t="shared" ca="1" si="127"/>
        <v>0</v>
      </c>
      <c r="AK45" s="37">
        <f t="shared" ca="1" si="127"/>
        <v>0</v>
      </c>
      <c r="AL45" s="37">
        <f t="shared" ca="1" si="127"/>
        <v>0</v>
      </c>
      <c r="AM45" s="37">
        <f t="shared" ca="1" si="127"/>
        <v>0</v>
      </c>
      <c r="AN45" s="37">
        <f t="shared" ca="1" si="127"/>
        <v>0</v>
      </c>
      <c r="AO45" s="37">
        <f t="shared" ca="1" si="127"/>
        <v>0</v>
      </c>
      <c r="AP45" s="37">
        <f t="shared" ca="1" si="127"/>
        <v>0</v>
      </c>
      <c r="AQ45" s="37">
        <f t="shared" ca="1" si="127"/>
        <v>0</v>
      </c>
      <c r="AR45" s="37">
        <f t="shared" ca="1" si="127"/>
        <v>0</v>
      </c>
      <c r="AS45" s="37">
        <f t="shared" ca="1" si="127"/>
        <v>0</v>
      </c>
      <c r="AT45" s="37">
        <f t="shared" ca="1" si="127"/>
        <v>0</v>
      </c>
      <c r="AU45" s="37">
        <f t="shared" ca="1" si="127"/>
        <v>0</v>
      </c>
      <c r="AV45" s="37">
        <f t="shared" ca="1" si="127"/>
        <v>0</v>
      </c>
      <c r="AW45" s="37">
        <f t="shared" ca="1" si="127"/>
        <v>0</v>
      </c>
      <c r="AX45" s="37">
        <f t="shared" ca="1" si="127"/>
        <v>0</v>
      </c>
      <c r="AY45" s="37">
        <f t="shared" ca="1" si="127"/>
        <v>0</v>
      </c>
      <c r="AZ45" s="37">
        <f t="shared" ca="1" si="127"/>
        <v>0</v>
      </c>
      <c r="BA45" s="37">
        <f t="shared" ca="1" si="127"/>
        <v>0</v>
      </c>
      <c r="BB45" s="37">
        <f t="shared" ca="1" si="127"/>
        <v>0</v>
      </c>
      <c r="BC45" s="37">
        <f t="shared" ca="1" si="127"/>
        <v>0</v>
      </c>
      <c r="BD45" s="37">
        <f t="shared" ca="1" si="127"/>
        <v>0</v>
      </c>
      <c r="BE45" s="37">
        <f t="shared" ca="1" si="127"/>
        <v>0</v>
      </c>
      <c r="BF45" s="29">
        <f t="shared" ca="1" si="105"/>
        <v>0</v>
      </c>
      <c r="BG45" s="135" t="str">
        <f>'PLANTILLA V6'!$D85</f>
        <v>pza</v>
      </c>
      <c r="BH45" s="38">
        <f t="shared" ref="BH45:CF45" ca="1" si="128">IF(OR(BH$3="",ISNA(INDEX(INDIRECT(RIGHT(BH$2,LEN(BH$2)-4)&amp;"!$J:$J"),MATCH($B45,INDIRECT(RIGHT(BH$2,LEN(BH$2)-4)&amp;"!$B:$B"),0),1)), ISERR(INDEX(INDIRECT(RIGHT(BH$2,LEN(BH$2)-4)&amp;"!$J:$J"),MATCH($B45,INDIRECT(RIGHT(BH$2,LEN(BH$2)-4)&amp;"!$B:$B"),0),1))),0,INDEX(INDIRECT(RIGHT(BH$2,LEN(BH$2)-4)&amp;"!$J:$J"),MATCH($B45,INDIRECT(RIGHT(BH$2,LEN(BH$2)-4)&amp;"!$B:$B"),0),1))</f>
        <v>0</v>
      </c>
      <c r="BI45" s="38">
        <f t="shared" ca="1" si="128"/>
        <v>0</v>
      </c>
      <c r="BJ45" s="38">
        <f t="shared" ca="1" si="128"/>
        <v>0</v>
      </c>
      <c r="BK45" s="38">
        <f t="shared" ca="1" si="128"/>
        <v>0</v>
      </c>
      <c r="BL45" s="38">
        <f t="shared" ca="1" si="128"/>
        <v>0</v>
      </c>
      <c r="BM45" s="38">
        <f t="shared" ca="1" si="128"/>
        <v>0</v>
      </c>
      <c r="BN45" s="38">
        <f t="shared" ca="1" si="128"/>
        <v>0</v>
      </c>
      <c r="BO45" s="38">
        <f t="shared" ca="1" si="128"/>
        <v>0</v>
      </c>
      <c r="BP45" s="38">
        <f t="shared" ca="1" si="128"/>
        <v>0</v>
      </c>
      <c r="BQ45" s="38">
        <f t="shared" ca="1" si="128"/>
        <v>0</v>
      </c>
      <c r="BR45" s="38">
        <f t="shared" ca="1" si="128"/>
        <v>0</v>
      </c>
      <c r="BS45" s="38">
        <f t="shared" ca="1" si="128"/>
        <v>0</v>
      </c>
      <c r="BT45" s="38">
        <f t="shared" ca="1" si="128"/>
        <v>0</v>
      </c>
      <c r="BU45" s="38">
        <f t="shared" ca="1" si="128"/>
        <v>0</v>
      </c>
      <c r="BV45" s="38">
        <f t="shared" ca="1" si="128"/>
        <v>0</v>
      </c>
      <c r="BW45" s="38">
        <f t="shared" ca="1" si="128"/>
        <v>0</v>
      </c>
      <c r="BX45" s="38">
        <f t="shared" ca="1" si="128"/>
        <v>0</v>
      </c>
      <c r="BY45" s="38">
        <f t="shared" ca="1" si="128"/>
        <v>0</v>
      </c>
      <c r="BZ45" s="38">
        <f t="shared" ca="1" si="128"/>
        <v>0</v>
      </c>
      <c r="CA45" s="38">
        <f t="shared" ca="1" si="128"/>
        <v>0</v>
      </c>
      <c r="CB45" s="38">
        <f t="shared" ca="1" si="128"/>
        <v>0</v>
      </c>
      <c r="CC45" s="38">
        <f t="shared" ca="1" si="128"/>
        <v>0</v>
      </c>
      <c r="CD45" s="38">
        <f t="shared" ca="1" si="128"/>
        <v>0</v>
      </c>
      <c r="CE45" s="38">
        <f t="shared" ca="1" si="128"/>
        <v>0</v>
      </c>
      <c r="CF45" s="38">
        <f t="shared" ca="1" si="128"/>
        <v>0</v>
      </c>
      <c r="CG45" s="29">
        <f t="shared" ca="1" si="107"/>
        <v>0</v>
      </c>
      <c r="CH45" s="25" t="str">
        <f>'PLANTILLA V6'!$D85</f>
        <v>pza</v>
      </c>
    </row>
    <row r="46" spans="1:86" ht="16.5" hidden="1" x14ac:dyDescent="0.45">
      <c r="A46" s="36" t="s">
        <v>163</v>
      </c>
      <c r="B46" s="36" t="s">
        <v>172</v>
      </c>
      <c r="C46" s="28">
        <f>'PLANTILLA V6'!C86</f>
        <v>1</v>
      </c>
      <c r="D46" s="29">
        <f t="shared" ca="1" si="101"/>
        <v>10</v>
      </c>
      <c r="E46" s="25" t="str">
        <f>'PLANTILLA V6'!$D86</f>
        <v>pza</v>
      </c>
      <c r="F46" s="29">
        <f t="shared" ref="F46:AD46" ca="1" si="129">IF(OR(F$3="", ISNA(INDEX(INDIRECT(RIGHT(F$2,LEN(F$2)-4)&amp;"!$J:$J"),MATCH($B46,INDIRECT(RIGHT(F$2,LEN(F$2)-4)&amp;"!$B:$B"),0),1)),ISERR(INDEX(INDIRECT(RIGHT(F$2,LEN(F$2)-4)&amp;"!$J:$J"),MATCH($B46,INDIRECT(RIGHT(F$2,LEN(F$2)-4)&amp;"!$B:$B"),0),1))),0,INDEX(INDIRECT(RIGHT(F$2,LEN(F$2)-4)&amp;"!$J:$J"),MATCH($B46,INDIRECT(RIGHT(F$2,LEN(F$2)-4)&amp;"!$B:$B"),0),1))</f>
        <v>0</v>
      </c>
      <c r="G46" s="29">
        <f t="shared" ca="1" si="129"/>
        <v>0</v>
      </c>
      <c r="H46" s="29">
        <f t="shared" ca="1" si="129"/>
        <v>0</v>
      </c>
      <c r="I46" s="29">
        <f t="shared" ca="1" si="129"/>
        <v>0</v>
      </c>
      <c r="J46" s="29">
        <f t="shared" ca="1" si="129"/>
        <v>0</v>
      </c>
      <c r="K46" s="29">
        <f t="shared" ca="1" si="129"/>
        <v>0</v>
      </c>
      <c r="L46" s="29">
        <f t="shared" ca="1" si="129"/>
        <v>0</v>
      </c>
      <c r="M46" s="29">
        <f t="shared" ca="1" si="129"/>
        <v>0</v>
      </c>
      <c r="N46" s="29">
        <f t="shared" ca="1" si="129"/>
        <v>0</v>
      </c>
      <c r="O46" s="29">
        <f t="shared" ca="1" si="129"/>
        <v>0</v>
      </c>
      <c r="P46" s="29">
        <f t="shared" ca="1" si="129"/>
        <v>0</v>
      </c>
      <c r="Q46" s="29">
        <f t="shared" ca="1" si="129"/>
        <v>0</v>
      </c>
      <c r="R46" s="29">
        <f t="shared" ca="1" si="129"/>
        <v>0</v>
      </c>
      <c r="S46" s="29">
        <f t="shared" ca="1" si="129"/>
        <v>0</v>
      </c>
      <c r="T46" s="29">
        <f t="shared" ca="1" si="129"/>
        <v>0</v>
      </c>
      <c r="U46" s="29">
        <f t="shared" ca="1" si="129"/>
        <v>10</v>
      </c>
      <c r="V46" s="29">
        <f t="shared" ca="1" si="129"/>
        <v>0</v>
      </c>
      <c r="W46" s="29">
        <f t="shared" ca="1" si="129"/>
        <v>0</v>
      </c>
      <c r="X46" s="29">
        <f t="shared" ca="1" si="129"/>
        <v>0</v>
      </c>
      <c r="Y46" s="29">
        <f t="shared" ca="1" si="129"/>
        <v>0</v>
      </c>
      <c r="Z46" s="29">
        <f t="shared" ca="1" si="129"/>
        <v>0</v>
      </c>
      <c r="AA46" s="29">
        <f t="shared" ca="1" si="129"/>
        <v>0</v>
      </c>
      <c r="AB46" s="29">
        <f t="shared" ca="1" si="129"/>
        <v>0</v>
      </c>
      <c r="AC46" s="29">
        <f t="shared" ca="1" si="129"/>
        <v>0</v>
      </c>
      <c r="AD46" s="29">
        <f t="shared" ca="1" si="129"/>
        <v>0</v>
      </c>
      <c r="AE46" s="29">
        <f t="shared" ca="1" si="103"/>
        <v>5</v>
      </c>
      <c r="AF46" s="25" t="str">
        <f>'PLANTILLA V6'!$D86</f>
        <v>pza</v>
      </c>
      <c r="AG46" s="37">
        <f t="shared" ref="AG46:BE46" ca="1" si="130">IF(OR(AG$3="",ISNA(INDEX(INDIRECT(RIGHT(AG$2,LEN(AG$2)-4)&amp;"!$J:$J"),MATCH($B46,INDIRECT(RIGHT(AG$2,LEN(AG$2)-4)&amp;"!$B:$B"),0),1)), ISERR(INDEX(INDIRECT(RIGHT(AG$2,LEN(AG$2)-4)&amp;"!$J:$J"),MATCH($B46,INDIRECT(RIGHT(AG$2,LEN(AG$2)-4)&amp;"!$B:$B"),0),1))),0,INDEX(INDIRECT(RIGHT(AG$2,LEN(AG$2)-4)&amp;"!$J:$J"),MATCH($B46,INDIRECT(RIGHT(AG$2,LEN(AG$2)-4)&amp;"!$B:$B"),0),1))</f>
        <v>0</v>
      </c>
      <c r="AH46" s="37">
        <f t="shared" ca="1" si="130"/>
        <v>0</v>
      </c>
      <c r="AI46" s="37">
        <f t="shared" ca="1" si="130"/>
        <v>0</v>
      </c>
      <c r="AJ46" s="37">
        <f t="shared" ca="1" si="130"/>
        <v>0</v>
      </c>
      <c r="AK46" s="37">
        <f t="shared" ca="1" si="130"/>
        <v>0</v>
      </c>
      <c r="AL46" s="37">
        <f t="shared" ca="1" si="130"/>
        <v>0</v>
      </c>
      <c r="AM46" s="37">
        <f t="shared" ca="1" si="130"/>
        <v>0</v>
      </c>
      <c r="AN46" s="37">
        <f t="shared" ca="1" si="130"/>
        <v>0</v>
      </c>
      <c r="AO46" s="37">
        <f t="shared" ca="1" si="130"/>
        <v>0</v>
      </c>
      <c r="AP46" s="37">
        <f t="shared" ca="1" si="130"/>
        <v>0</v>
      </c>
      <c r="AQ46" s="37">
        <f t="shared" ca="1" si="130"/>
        <v>0</v>
      </c>
      <c r="AR46" s="37">
        <f t="shared" ca="1" si="130"/>
        <v>0</v>
      </c>
      <c r="AS46" s="37">
        <f t="shared" ca="1" si="130"/>
        <v>0</v>
      </c>
      <c r="AT46" s="37">
        <f t="shared" ca="1" si="130"/>
        <v>0</v>
      </c>
      <c r="AU46" s="37">
        <f t="shared" ca="1" si="130"/>
        <v>0</v>
      </c>
      <c r="AV46" s="37">
        <f t="shared" ca="1" si="130"/>
        <v>0</v>
      </c>
      <c r="AW46" s="37">
        <f t="shared" ca="1" si="130"/>
        <v>5</v>
      </c>
      <c r="AX46" s="37">
        <f t="shared" ca="1" si="130"/>
        <v>0</v>
      </c>
      <c r="AY46" s="37">
        <f t="shared" ca="1" si="130"/>
        <v>0</v>
      </c>
      <c r="AZ46" s="37">
        <f t="shared" ca="1" si="130"/>
        <v>0</v>
      </c>
      <c r="BA46" s="37">
        <f t="shared" ca="1" si="130"/>
        <v>0</v>
      </c>
      <c r="BB46" s="37">
        <f t="shared" ca="1" si="130"/>
        <v>0</v>
      </c>
      <c r="BC46" s="37">
        <f t="shared" ca="1" si="130"/>
        <v>0</v>
      </c>
      <c r="BD46" s="37">
        <f t="shared" ca="1" si="130"/>
        <v>0</v>
      </c>
      <c r="BE46" s="37">
        <f t="shared" ca="1" si="130"/>
        <v>0</v>
      </c>
      <c r="BF46" s="29">
        <f t="shared" ca="1" si="105"/>
        <v>0</v>
      </c>
      <c r="BG46" s="135" t="str">
        <f>'PLANTILLA V6'!$D86</f>
        <v>pza</v>
      </c>
      <c r="BH46" s="41">
        <f t="shared" ref="BH46:CF46" ca="1" si="131">IF(OR(BH$3="",ISNA(INDEX(INDIRECT(RIGHT(BH$2,LEN(BH$2)-4)&amp;"!$J:$J"),MATCH($B46,INDIRECT(RIGHT(BH$2,LEN(BH$2)-4)&amp;"!$B:$B"),0),1)), ISERR(INDEX(INDIRECT(RIGHT(BH$2,LEN(BH$2)-4)&amp;"!$J:$J"),MATCH($B46,INDIRECT(RIGHT(BH$2,LEN(BH$2)-4)&amp;"!$B:$B"),0),1))),0,INDEX(INDIRECT(RIGHT(BH$2,LEN(BH$2)-4)&amp;"!$J:$J"),MATCH($B46,INDIRECT(RIGHT(BH$2,LEN(BH$2)-4)&amp;"!$B:$B"),0),1))</f>
        <v>0</v>
      </c>
      <c r="BI46" s="41">
        <f t="shared" ca="1" si="131"/>
        <v>0</v>
      </c>
      <c r="BJ46" s="41">
        <f t="shared" ca="1" si="131"/>
        <v>0</v>
      </c>
      <c r="BK46" s="41">
        <f t="shared" ca="1" si="131"/>
        <v>0</v>
      </c>
      <c r="BL46" s="41">
        <f t="shared" ca="1" si="131"/>
        <v>0</v>
      </c>
      <c r="BM46" s="41">
        <f t="shared" ca="1" si="131"/>
        <v>0</v>
      </c>
      <c r="BN46" s="41">
        <f t="shared" ca="1" si="131"/>
        <v>0</v>
      </c>
      <c r="BO46" s="41">
        <f t="shared" ca="1" si="131"/>
        <v>0</v>
      </c>
      <c r="BP46" s="41">
        <f t="shared" ca="1" si="131"/>
        <v>0</v>
      </c>
      <c r="BQ46" s="41">
        <f t="shared" ca="1" si="131"/>
        <v>0</v>
      </c>
      <c r="BR46" s="41">
        <f t="shared" ca="1" si="131"/>
        <v>0</v>
      </c>
      <c r="BS46" s="41">
        <f t="shared" ca="1" si="131"/>
        <v>0</v>
      </c>
      <c r="BT46" s="41">
        <f t="shared" ca="1" si="131"/>
        <v>0</v>
      </c>
      <c r="BU46" s="41">
        <f t="shared" ca="1" si="131"/>
        <v>0</v>
      </c>
      <c r="BV46" s="41">
        <f t="shared" ca="1" si="131"/>
        <v>0</v>
      </c>
      <c r="BW46" s="41">
        <f t="shared" ca="1" si="131"/>
        <v>0</v>
      </c>
      <c r="BX46" s="41">
        <f t="shared" ca="1" si="131"/>
        <v>0</v>
      </c>
      <c r="BY46" s="41">
        <f t="shared" ca="1" si="131"/>
        <v>0</v>
      </c>
      <c r="BZ46" s="41">
        <f t="shared" ca="1" si="131"/>
        <v>0</v>
      </c>
      <c r="CA46" s="41">
        <f t="shared" ca="1" si="131"/>
        <v>0</v>
      </c>
      <c r="CB46" s="41">
        <f t="shared" ca="1" si="131"/>
        <v>0</v>
      </c>
      <c r="CC46" s="41">
        <f t="shared" ca="1" si="131"/>
        <v>0</v>
      </c>
      <c r="CD46" s="41">
        <f t="shared" ca="1" si="131"/>
        <v>0</v>
      </c>
      <c r="CE46" s="41">
        <f t="shared" ca="1" si="131"/>
        <v>0</v>
      </c>
      <c r="CF46" s="41">
        <f t="shared" ca="1" si="131"/>
        <v>0</v>
      </c>
      <c r="CG46" s="29">
        <f t="shared" ca="1" si="107"/>
        <v>10</v>
      </c>
      <c r="CH46" s="25" t="str">
        <f>'PLANTILLA V6'!$D86</f>
        <v>pza</v>
      </c>
    </row>
    <row r="47" spans="1:86" ht="16.5" hidden="1" x14ac:dyDescent="0.45">
      <c r="A47" s="40" t="s">
        <v>163</v>
      </c>
      <c r="B47" s="40" t="s">
        <v>173</v>
      </c>
      <c r="C47" s="32">
        <f>'PLANTILLA V6'!C87</f>
        <v>1</v>
      </c>
      <c r="D47" s="29">
        <f t="shared" ca="1" si="101"/>
        <v>0</v>
      </c>
      <c r="E47" s="25" t="str">
        <f>'PLANTILLA V6'!$D87</f>
        <v>pza</v>
      </c>
      <c r="F47" s="29">
        <f t="shared" ref="F47:AD47" ca="1" si="132">IF(OR(F$3="", ISNA(INDEX(INDIRECT(RIGHT(F$2,LEN(F$2)-4)&amp;"!$J:$J"),MATCH($B47,INDIRECT(RIGHT(F$2,LEN(F$2)-4)&amp;"!$B:$B"),0),1)),ISERR(INDEX(INDIRECT(RIGHT(F$2,LEN(F$2)-4)&amp;"!$J:$J"),MATCH($B47,INDIRECT(RIGHT(F$2,LEN(F$2)-4)&amp;"!$B:$B"),0),1))),0,INDEX(INDIRECT(RIGHT(F$2,LEN(F$2)-4)&amp;"!$J:$J"),MATCH($B47,INDIRECT(RIGHT(F$2,LEN(F$2)-4)&amp;"!$B:$B"),0),1))</f>
        <v>0</v>
      </c>
      <c r="G47" s="29">
        <f t="shared" ca="1" si="132"/>
        <v>0</v>
      </c>
      <c r="H47" s="29">
        <f t="shared" ca="1" si="132"/>
        <v>0</v>
      </c>
      <c r="I47" s="29">
        <f t="shared" ca="1" si="132"/>
        <v>0</v>
      </c>
      <c r="J47" s="29">
        <f t="shared" ca="1" si="132"/>
        <v>0</v>
      </c>
      <c r="K47" s="29">
        <f t="shared" ca="1" si="132"/>
        <v>0</v>
      </c>
      <c r="L47" s="29">
        <f t="shared" ca="1" si="132"/>
        <v>0</v>
      </c>
      <c r="M47" s="29">
        <f t="shared" ca="1" si="132"/>
        <v>0</v>
      </c>
      <c r="N47" s="29">
        <f t="shared" ca="1" si="132"/>
        <v>0</v>
      </c>
      <c r="O47" s="29">
        <f t="shared" ca="1" si="132"/>
        <v>0</v>
      </c>
      <c r="P47" s="29">
        <f t="shared" ca="1" si="132"/>
        <v>0</v>
      </c>
      <c r="Q47" s="29">
        <f t="shared" ca="1" si="132"/>
        <v>0</v>
      </c>
      <c r="R47" s="29">
        <f t="shared" ca="1" si="132"/>
        <v>0</v>
      </c>
      <c r="S47" s="29">
        <f t="shared" ca="1" si="132"/>
        <v>0</v>
      </c>
      <c r="T47" s="29">
        <f t="shared" ca="1" si="132"/>
        <v>0</v>
      </c>
      <c r="U47" s="29">
        <f t="shared" ca="1" si="132"/>
        <v>0</v>
      </c>
      <c r="V47" s="29">
        <f t="shared" ca="1" si="132"/>
        <v>0</v>
      </c>
      <c r="W47" s="29">
        <f t="shared" ca="1" si="132"/>
        <v>0</v>
      </c>
      <c r="X47" s="29">
        <f t="shared" ca="1" si="132"/>
        <v>0</v>
      </c>
      <c r="Y47" s="29">
        <f t="shared" ca="1" si="132"/>
        <v>0</v>
      </c>
      <c r="Z47" s="29">
        <f t="shared" ca="1" si="132"/>
        <v>0</v>
      </c>
      <c r="AA47" s="29">
        <f t="shared" ca="1" si="132"/>
        <v>0</v>
      </c>
      <c r="AB47" s="29">
        <f t="shared" ca="1" si="132"/>
        <v>0</v>
      </c>
      <c r="AC47" s="29">
        <f t="shared" ca="1" si="132"/>
        <v>0</v>
      </c>
      <c r="AD47" s="29">
        <f t="shared" ca="1" si="132"/>
        <v>0</v>
      </c>
      <c r="AE47" s="29">
        <f t="shared" ca="1" si="103"/>
        <v>5</v>
      </c>
      <c r="AF47" s="25" t="str">
        <f>'PLANTILLA V6'!$D87</f>
        <v>pza</v>
      </c>
      <c r="AG47" s="37">
        <f t="shared" ref="AG47:BE47" ca="1" si="133">IF(OR(AG$3="",ISNA(INDEX(INDIRECT(RIGHT(AG$2,LEN(AG$2)-4)&amp;"!$J:$J"),MATCH($B47,INDIRECT(RIGHT(AG$2,LEN(AG$2)-4)&amp;"!$B:$B"),0),1)), ISERR(INDEX(INDIRECT(RIGHT(AG$2,LEN(AG$2)-4)&amp;"!$J:$J"),MATCH($B47,INDIRECT(RIGHT(AG$2,LEN(AG$2)-4)&amp;"!$B:$B"),0),1))),0,INDEX(INDIRECT(RIGHT(AG$2,LEN(AG$2)-4)&amp;"!$J:$J"),MATCH($B47,INDIRECT(RIGHT(AG$2,LEN(AG$2)-4)&amp;"!$B:$B"),0),1))</f>
        <v>0</v>
      </c>
      <c r="AH47" s="37">
        <f t="shared" ca="1" si="133"/>
        <v>0</v>
      </c>
      <c r="AI47" s="37">
        <f t="shared" ca="1" si="133"/>
        <v>0</v>
      </c>
      <c r="AJ47" s="37">
        <f t="shared" ca="1" si="133"/>
        <v>0</v>
      </c>
      <c r="AK47" s="37">
        <f t="shared" ca="1" si="133"/>
        <v>0</v>
      </c>
      <c r="AL47" s="37">
        <f t="shared" ca="1" si="133"/>
        <v>0</v>
      </c>
      <c r="AM47" s="37">
        <f t="shared" ca="1" si="133"/>
        <v>0</v>
      </c>
      <c r="AN47" s="37">
        <f t="shared" ca="1" si="133"/>
        <v>0</v>
      </c>
      <c r="AO47" s="37">
        <f t="shared" ca="1" si="133"/>
        <v>0</v>
      </c>
      <c r="AP47" s="37">
        <f t="shared" ca="1" si="133"/>
        <v>0</v>
      </c>
      <c r="AQ47" s="37">
        <f t="shared" ca="1" si="133"/>
        <v>0</v>
      </c>
      <c r="AR47" s="37">
        <f t="shared" ca="1" si="133"/>
        <v>0</v>
      </c>
      <c r="AS47" s="37">
        <f t="shared" ca="1" si="133"/>
        <v>0</v>
      </c>
      <c r="AT47" s="37">
        <f t="shared" ca="1" si="133"/>
        <v>0</v>
      </c>
      <c r="AU47" s="37">
        <f t="shared" ca="1" si="133"/>
        <v>0</v>
      </c>
      <c r="AV47" s="37">
        <f t="shared" ca="1" si="133"/>
        <v>0</v>
      </c>
      <c r="AW47" s="37">
        <f t="shared" ca="1" si="133"/>
        <v>5</v>
      </c>
      <c r="AX47" s="37">
        <f t="shared" ca="1" si="133"/>
        <v>0</v>
      </c>
      <c r="AY47" s="37">
        <f t="shared" ca="1" si="133"/>
        <v>0</v>
      </c>
      <c r="AZ47" s="37">
        <f t="shared" ca="1" si="133"/>
        <v>0</v>
      </c>
      <c r="BA47" s="37">
        <f t="shared" ca="1" si="133"/>
        <v>0</v>
      </c>
      <c r="BB47" s="37">
        <f t="shared" ca="1" si="133"/>
        <v>0</v>
      </c>
      <c r="BC47" s="37">
        <f t="shared" ca="1" si="133"/>
        <v>0</v>
      </c>
      <c r="BD47" s="37">
        <f t="shared" ca="1" si="133"/>
        <v>0</v>
      </c>
      <c r="BE47" s="37">
        <f t="shared" ca="1" si="133"/>
        <v>0</v>
      </c>
      <c r="BF47" s="29">
        <f t="shared" ca="1" si="105"/>
        <v>0</v>
      </c>
      <c r="BG47" s="135" t="str">
        <f>'PLANTILLA V6'!$D87</f>
        <v>pza</v>
      </c>
      <c r="BH47" s="38">
        <f t="shared" ref="BH47:CF47" ca="1" si="134">IF(OR(BH$3="",ISNA(INDEX(INDIRECT(RIGHT(BH$2,LEN(BH$2)-4)&amp;"!$J:$J"),MATCH($B47,INDIRECT(RIGHT(BH$2,LEN(BH$2)-4)&amp;"!$B:$B"),0),1)), ISERR(INDEX(INDIRECT(RIGHT(BH$2,LEN(BH$2)-4)&amp;"!$J:$J"),MATCH($B47,INDIRECT(RIGHT(BH$2,LEN(BH$2)-4)&amp;"!$B:$B"),0),1))),0,INDEX(INDIRECT(RIGHT(BH$2,LEN(BH$2)-4)&amp;"!$J:$J"),MATCH($B47,INDIRECT(RIGHT(BH$2,LEN(BH$2)-4)&amp;"!$B:$B"),0),1))</f>
        <v>0</v>
      </c>
      <c r="BI47" s="38">
        <f t="shared" ca="1" si="134"/>
        <v>0</v>
      </c>
      <c r="BJ47" s="38">
        <f t="shared" ca="1" si="134"/>
        <v>0</v>
      </c>
      <c r="BK47" s="38">
        <f t="shared" ca="1" si="134"/>
        <v>0</v>
      </c>
      <c r="BL47" s="38">
        <f t="shared" ca="1" si="134"/>
        <v>0</v>
      </c>
      <c r="BM47" s="38">
        <f t="shared" ca="1" si="134"/>
        <v>0</v>
      </c>
      <c r="BN47" s="38">
        <f t="shared" ca="1" si="134"/>
        <v>0</v>
      </c>
      <c r="BO47" s="38">
        <f t="shared" ca="1" si="134"/>
        <v>0</v>
      </c>
      <c r="BP47" s="38">
        <f t="shared" ca="1" si="134"/>
        <v>0</v>
      </c>
      <c r="BQ47" s="38">
        <f t="shared" ca="1" si="134"/>
        <v>0</v>
      </c>
      <c r="BR47" s="38">
        <f t="shared" ca="1" si="134"/>
        <v>0</v>
      </c>
      <c r="BS47" s="38">
        <f t="shared" ca="1" si="134"/>
        <v>0</v>
      </c>
      <c r="BT47" s="38">
        <f t="shared" ca="1" si="134"/>
        <v>0</v>
      </c>
      <c r="BU47" s="38">
        <f t="shared" ca="1" si="134"/>
        <v>0</v>
      </c>
      <c r="BV47" s="38">
        <f t="shared" ca="1" si="134"/>
        <v>0</v>
      </c>
      <c r="BW47" s="38">
        <f t="shared" ca="1" si="134"/>
        <v>0</v>
      </c>
      <c r="BX47" s="38">
        <f t="shared" ca="1" si="134"/>
        <v>0</v>
      </c>
      <c r="BY47" s="38">
        <f t="shared" ca="1" si="134"/>
        <v>0</v>
      </c>
      <c r="BZ47" s="38">
        <f t="shared" ca="1" si="134"/>
        <v>0</v>
      </c>
      <c r="CA47" s="38">
        <f t="shared" ca="1" si="134"/>
        <v>0</v>
      </c>
      <c r="CB47" s="38">
        <f t="shared" ca="1" si="134"/>
        <v>0</v>
      </c>
      <c r="CC47" s="38">
        <f t="shared" ca="1" si="134"/>
        <v>0</v>
      </c>
      <c r="CD47" s="38">
        <f t="shared" ca="1" si="134"/>
        <v>0</v>
      </c>
      <c r="CE47" s="38">
        <f t="shared" ca="1" si="134"/>
        <v>0</v>
      </c>
      <c r="CF47" s="38">
        <f t="shared" ca="1" si="134"/>
        <v>0</v>
      </c>
      <c r="CG47" s="29">
        <f t="shared" ca="1" si="107"/>
        <v>5</v>
      </c>
      <c r="CH47" s="25" t="str">
        <f>'PLANTILLA V6'!$D87</f>
        <v>pza</v>
      </c>
    </row>
    <row r="48" spans="1:86" ht="16.5" hidden="1" x14ac:dyDescent="0.45">
      <c r="A48" s="36" t="s">
        <v>163</v>
      </c>
      <c r="B48" s="36" t="s">
        <v>174</v>
      </c>
      <c r="C48" s="28">
        <f>'PLANTILLA V6'!C88</f>
        <v>1</v>
      </c>
      <c r="D48" s="29">
        <f t="shared" ca="1" si="101"/>
        <v>10</v>
      </c>
      <c r="E48" s="25" t="str">
        <f>'PLANTILLA V6'!$D88</f>
        <v>pza</v>
      </c>
      <c r="F48" s="29">
        <f t="shared" ref="F48:AD48" ca="1" si="135">IF(OR(F$3="", ISNA(INDEX(INDIRECT(RIGHT(F$2,LEN(F$2)-4)&amp;"!$J:$J"),MATCH($B48,INDIRECT(RIGHT(F$2,LEN(F$2)-4)&amp;"!$B:$B"),0),1)),ISERR(INDEX(INDIRECT(RIGHT(F$2,LEN(F$2)-4)&amp;"!$J:$J"),MATCH($B48,INDIRECT(RIGHT(F$2,LEN(F$2)-4)&amp;"!$B:$B"),0),1))),0,INDEX(INDIRECT(RIGHT(F$2,LEN(F$2)-4)&amp;"!$J:$J"),MATCH($B48,INDIRECT(RIGHT(F$2,LEN(F$2)-4)&amp;"!$B:$B"),0),1))</f>
        <v>0</v>
      </c>
      <c r="G48" s="29">
        <f t="shared" ca="1" si="135"/>
        <v>0</v>
      </c>
      <c r="H48" s="29">
        <f t="shared" ca="1" si="135"/>
        <v>0</v>
      </c>
      <c r="I48" s="29">
        <f t="shared" ca="1" si="135"/>
        <v>0</v>
      </c>
      <c r="J48" s="29">
        <f t="shared" ca="1" si="135"/>
        <v>0</v>
      </c>
      <c r="K48" s="29">
        <f t="shared" ca="1" si="135"/>
        <v>0</v>
      </c>
      <c r="L48" s="29">
        <f t="shared" ca="1" si="135"/>
        <v>0</v>
      </c>
      <c r="M48" s="29">
        <f t="shared" ca="1" si="135"/>
        <v>0</v>
      </c>
      <c r="N48" s="29">
        <f t="shared" ca="1" si="135"/>
        <v>0</v>
      </c>
      <c r="O48" s="29">
        <f t="shared" ca="1" si="135"/>
        <v>0</v>
      </c>
      <c r="P48" s="29">
        <f t="shared" ca="1" si="135"/>
        <v>0</v>
      </c>
      <c r="Q48" s="29">
        <f t="shared" ca="1" si="135"/>
        <v>0</v>
      </c>
      <c r="R48" s="29">
        <f t="shared" ca="1" si="135"/>
        <v>0</v>
      </c>
      <c r="S48" s="29">
        <f t="shared" ca="1" si="135"/>
        <v>0</v>
      </c>
      <c r="T48" s="29">
        <f t="shared" ca="1" si="135"/>
        <v>0</v>
      </c>
      <c r="U48" s="29">
        <f t="shared" ca="1" si="135"/>
        <v>10</v>
      </c>
      <c r="V48" s="29">
        <f t="shared" ca="1" si="135"/>
        <v>0</v>
      </c>
      <c r="W48" s="29">
        <f t="shared" ca="1" si="135"/>
        <v>0</v>
      </c>
      <c r="X48" s="29">
        <f t="shared" ca="1" si="135"/>
        <v>0</v>
      </c>
      <c r="Y48" s="29">
        <f t="shared" ca="1" si="135"/>
        <v>0</v>
      </c>
      <c r="Z48" s="29">
        <f t="shared" ca="1" si="135"/>
        <v>0</v>
      </c>
      <c r="AA48" s="29">
        <f t="shared" ca="1" si="135"/>
        <v>0</v>
      </c>
      <c r="AB48" s="29">
        <f t="shared" ca="1" si="135"/>
        <v>0</v>
      </c>
      <c r="AC48" s="29">
        <f t="shared" ca="1" si="135"/>
        <v>0</v>
      </c>
      <c r="AD48" s="29">
        <f t="shared" ca="1" si="135"/>
        <v>0</v>
      </c>
      <c r="AE48" s="29">
        <f t="shared" ca="1" si="103"/>
        <v>5</v>
      </c>
      <c r="AF48" s="25" t="str">
        <f>'PLANTILLA V6'!$D88</f>
        <v>pza</v>
      </c>
      <c r="AG48" s="37">
        <f t="shared" ref="AG48:BE48" ca="1" si="136">IF(OR(AG$3="",ISNA(INDEX(INDIRECT(RIGHT(AG$2,LEN(AG$2)-4)&amp;"!$J:$J"),MATCH($B48,INDIRECT(RIGHT(AG$2,LEN(AG$2)-4)&amp;"!$B:$B"),0),1)), ISERR(INDEX(INDIRECT(RIGHT(AG$2,LEN(AG$2)-4)&amp;"!$J:$J"),MATCH($B48,INDIRECT(RIGHT(AG$2,LEN(AG$2)-4)&amp;"!$B:$B"),0),1))),0,INDEX(INDIRECT(RIGHT(AG$2,LEN(AG$2)-4)&amp;"!$J:$J"),MATCH($B48,INDIRECT(RIGHT(AG$2,LEN(AG$2)-4)&amp;"!$B:$B"),0),1))</f>
        <v>0</v>
      </c>
      <c r="AH48" s="37">
        <f t="shared" ca="1" si="136"/>
        <v>0</v>
      </c>
      <c r="AI48" s="37">
        <f t="shared" ca="1" si="136"/>
        <v>0</v>
      </c>
      <c r="AJ48" s="37">
        <f t="shared" ca="1" si="136"/>
        <v>0</v>
      </c>
      <c r="AK48" s="37">
        <f t="shared" ca="1" si="136"/>
        <v>0</v>
      </c>
      <c r="AL48" s="37">
        <f t="shared" ca="1" si="136"/>
        <v>0</v>
      </c>
      <c r="AM48" s="37">
        <f t="shared" ca="1" si="136"/>
        <v>0</v>
      </c>
      <c r="AN48" s="37">
        <f t="shared" ca="1" si="136"/>
        <v>0</v>
      </c>
      <c r="AO48" s="37">
        <f t="shared" ca="1" si="136"/>
        <v>0</v>
      </c>
      <c r="AP48" s="37">
        <f t="shared" ca="1" si="136"/>
        <v>0</v>
      </c>
      <c r="AQ48" s="37">
        <f t="shared" ca="1" si="136"/>
        <v>0</v>
      </c>
      <c r="AR48" s="37">
        <f t="shared" ca="1" si="136"/>
        <v>0</v>
      </c>
      <c r="AS48" s="37">
        <f t="shared" ca="1" si="136"/>
        <v>0</v>
      </c>
      <c r="AT48" s="37">
        <f t="shared" ca="1" si="136"/>
        <v>0</v>
      </c>
      <c r="AU48" s="37">
        <f t="shared" ca="1" si="136"/>
        <v>0</v>
      </c>
      <c r="AV48" s="37">
        <f t="shared" ca="1" si="136"/>
        <v>0</v>
      </c>
      <c r="AW48" s="37">
        <f t="shared" ca="1" si="136"/>
        <v>5</v>
      </c>
      <c r="AX48" s="37">
        <f t="shared" ca="1" si="136"/>
        <v>0</v>
      </c>
      <c r="AY48" s="37">
        <f t="shared" ca="1" si="136"/>
        <v>0</v>
      </c>
      <c r="AZ48" s="37">
        <f t="shared" ca="1" si="136"/>
        <v>0</v>
      </c>
      <c r="BA48" s="37">
        <f t="shared" ca="1" si="136"/>
        <v>0</v>
      </c>
      <c r="BB48" s="37">
        <f t="shared" ca="1" si="136"/>
        <v>0</v>
      </c>
      <c r="BC48" s="37">
        <f t="shared" ca="1" si="136"/>
        <v>0</v>
      </c>
      <c r="BD48" s="37">
        <f t="shared" ca="1" si="136"/>
        <v>0</v>
      </c>
      <c r="BE48" s="37">
        <f t="shared" ca="1" si="136"/>
        <v>0</v>
      </c>
      <c r="BF48" s="29">
        <f t="shared" ca="1" si="105"/>
        <v>0</v>
      </c>
      <c r="BG48" s="135" t="str">
        <f>'PLANTILLA V6'!$D88</f>
        <v>pza</v>
      </c>
      <c r="BH48" s="41">
        <f t="shared" ref="BH48:CF48" ca="1" si="137">IF(OR(BH$3="",ISNA(INDEX(INDIRECT(RIGHT(BH$2,LEN(BH$2)-4)&amp;"!$J:$J"),MATCH($B48,INDIRECT(RIGHT(BH$2,LEN(BH$2)-4)&amp;"!$B:$B"),0),1)), ISERR(INDEX(INDIRECT(RIGHT(BH$2,LEN(BH$2)-4)&amp;"!$J:$J"),MATCH($B48,INDIRECT(RIGHT(BH$2,LEN(BH$2)-4)&amp;"!$B:$B"),0),1))),0,INDEX(INDIRECT(RIGHT(BH$2,LEN(BH$2)-4)&amp;"!$J:$J"),MATCH($B48,INDIRECT(RIGHT(BH$2,LEN(BH$2)-4)&amp;"!$B:$B"),0),1))</f>
        <v>0</v>
      </c>
      <c r="BI48" s="41">
        <f t="shared" ca="1" si="137"/>
        <v>0</v>
      </c>
      <c r="BJ48" s="41">
        <f t="shared" ca="1" si="137"/>
        <v>0</v>
      </c>
      <c r="BK48" s="41">
        <f t="shared" ca="1" si="137"/>
        <v>0</v>
      </c>
      <c r="BL48" s="41">
        <f t="shared" ca="1" si="137"/>
        <v>0</v>
      </c>
      <c r="BM48" s="41">
        <f t="shared" ca="1" si="137"/>
        <v>0</v>
      </c>
      <c r="BN48" s="41">
        <f t="shared" ca="1" si="137"/>
        <v>0</v>
      </c>
      <c r="BO48" s="41">
        <f t="shared" ca="1" si="137"/>
        <v>0</v>
      </c>
      <c r="BP48" s="41">
        <f t="shared" ca="1" si="137"/>
        <v>0</v>
      </c>
      <c r="BQ48" s="41">
        <f t="shared" ca="1" si="137"/>
        <v>0</v>
      </c>
      <c r="BR48" s="41">
        <f t="shared" ca="1" si="137"/>
        <v>0</v>
      </c>
      <c r="BS48" s="41">
        <f t="shared" ca="1" si="137"/>
        <v>0</v>
      </c>
      <c r="BT48" s="41">
        <f t="shared" ca="1" si="137"/>
        <v>0</v>
      </c>
      <c r="BU48" s="41">
        <f t="shared" ca="1" si="137"/>
        <v>0</v>
      </c>
      <c r="BV48" s="41">
        <f t="shared" ca="1" si="137"/>
        <v>0</v>
      </c>
      <c r="BW48" s="41">
        <f t="shared" ca="1" si="137"/>
        <v>0</v>
      </c>
      <c r="BX48" s="41">
        <f t="shared" ca="1" si="137"/>
        <v>0</v>
      </c>
      <c r="BY48" s="41">
        <f t="shared" ca="1" si="137"/>
        <v>0</v>
      </c>
      <c r="BZ48" s="41">
        <f t="shared" ca="1" si="137"/>
        <v>0</v>
      </c>
      <c r="CA48" s="41">
        <f t="shared" ca="1" si="137"/>
        <v>0</v>
      </c>
      <c r="CB48" s="41">
        <f t="shared" ca="1" si="137"/>
        <v>0</v>
      </c>
      <c r="CC48" s="41">
        <f t="shared" ca="1" si="137"/>
        <v>0</v>
      </c>
      <c r="CD48" s="41">
        <f t="shared" ca="1" si="137"/>
        <v>0</v>
      </c>
      <c r="CE48" s="41">
        <f t="shared" ca="1" si="137"/>
        <v>0</v>
      </c>
      <c r="CF48" s="41">
        <f t="shared" ca="1" si="137"/>
        <v>0</v>
      </c>
      <c r="CG48" s="29">
        <f t="shared" ca="1" si="107"/>
        <v>10</v>
      </c>
      <c r="CH48" s="25" t="str">
        <f>'PLANTILLA V6'!$D88</f>
        <v>pza</v>
      </c>
    </row>
    <row r="49" spans="1:86" ht="16.5" hidden="1" x14ac:dyDescent="0.45">
      <c r="A49" s="40" t="s">
        <v>163</v>
      </c>
      <c r="B49" s="40" t="s">
        <v>175</v>
      </c>
      <c r="C49" s="32">
        <f>'PLANTILLA V6'!C89</f>
        <v>1</v>
      </c>
      <c r="D49" s="29">
        <f t="shared" ca="1" si="101"/>
        <v>0</v>
      </c>
      <c r="E49" s="25" t="str">
        <f>'PLANTILLA V6'!$D89</f>
        <v>pza</v>
      </c>
      <c r="F49" s="29">
        <f t="shared" ref="F49:AD49" ca="1" si="138">IF(OR(F$3="", ISNA(INDEX(INDIRECT(RIGHT(F$2,LEN(F$2)-4)&amp;"!$J:$J"),MATCH($B49,INDIRECT(RIGHT(F$2,LEN(F$2)-4)&amp;"!$B:$B"),0),1)),ISERR(INDEX(INDIRECT(RIGHT(F$2,LEN(F$2)-4)&amp;"!$J:$J"),MATCH($B49,INDIRECT(RIGHT(F$2,LEN(F$2)-4)&amp;"!$B:$B"),0),1))),0,INDEX(INDIRECT(RIGHT(F$2,LEN(F$2)-4)&amp;"!$J:$J"),MATCH($B49,INDIRECT(RIGHT(F$2,LEN(F$2)-4)&amp;"!$B:$B"),0),1))</f>
        <v>0</v>
      </c>
      <c r="G49" s="29">
        <f t="shared" ca="1" si="138"/>
        <v>0</v>
      </c>
      <c r="H49" s="29">
        <f t="shared" ca="1" si="138"/>
        <v>0</v>
      </c>
      <c r="I49" s="29">
        <f t="shared" ca="1" si="138"/>
        <v>0</v>
      </c>
      <c r="J49" s="29">
        <f t="shared" ca="1" si="138"/>
        <v>0</v>
      </c>
      <c r="K49" s="29">
        <f t="shared" ca="1" si="138"/>
        <v>0</v>
      </c>
      <c r="L49" s="29">
        <f t="shared" ca="1" si="138"/>
        <v>0</v>
      </c>
      <c r="M49" s="29">
        <f t="shared" ca="1" si="138"/>
        <v>0</v>
      </c>
      <c r="N49" s="29">
        <f t="shared" ca="1" si="138"/>
        <v>0</v>
      </c>
      <c r="O49" s="29">
        <f t="shared" ca="1" si="138"/>
        <v>0</v>
      </c>
      <c r="P49" s="29">
        <f t="shared" ca="1" si="138"/>
        <v>0</v>
      </c>
      <c r="Q49" s="29">
        <f t="shared" ca="1" si="138"/>
        <v>0</v>
      </c>
      <c r="R49" s="29">
        <f t="shared" ca="1" si="138"/>
        <v>0</v>
      </c>
      <c r="S49" s="29">
        <f t="shared" ca="1" si="138"/>
        <v>0</v>
      </c>
      <c r="T49" s="29">
        <f t="shared" ca="1" si="138"/>
        <v>0</v>
      </c>
      <c r="U49" s="29">
        <f t="shared" ca="1" si="138"/>
        <v>0</v>
      </c>
      <c r="V49" s="29">
        <f t="shared" ca="1" si="138"/>
        <v>0</v>
      </c>
      <c r="W49" s="29">
        <f t="shared" ca="1" si="138"/>
        <v>0</v>
      </c>
      <c r="X49" s="29">
        <f t="shared" ca="1" si="138"/>
        <v>0</v>
      </c>
      <c r="Y49" s="29">
        <f t="shared" ca="1" si="138"/>
        <v>0</v>
      </c>
      <c r="Z49" s="29">
        <f t="shared" ca="1" si="138"/>
        <v>0</v>
      </c>
      <c r="AA49" s="29">
        <f t="shared" ca="1" si="138"/>
        <v>0</v>
      </c>
      <c r="AB49" s="29">
        <f t="shared" ca="1" si="138"/>
        <v>0</v>
      </c>
      <c r="AC49" s="29">
        <f t="shared" ca="1" si="138"/>
        <v>0</v>
      </c>
      <c r="AD49" s="29">
        <f t="shared" ca="1" si="138"/>
        <v>0</v>
      </c>
      <c r="AE49" s="29">
        <f t="shared" ca="1" si="103"/>
        <v>0</v>
      </c>
      <c r="AF49" s="25" t="str">
        <f>'PLANTILLA V6'!$D89</f>
        <v>pza</v>
      </c>
      <c r="AG49" s="37">
        <f t="shared" ref="AG49:BE49" ca="1" si="139">IF(OR(AG$3="",ISNA(INDEX(INDIRECT(RIGHT(AG$2,LEN(AG$2)-4)&amp;"!$J:$J"),MATCH($B49,INDIRECT(RIGHT(AG$2,LEN(AG$2)-4)&amp;"!$B:$B"),0),1)), ISERR(INDEX(INDIRECT(RIGHT(AG$2,LEN(AG$2)-4)&amp;"!$J:$J"),MATCH($B49,INDIRECT(RIGHT(AG$2,LEN(AG$2)-4)&amp;"!$B:$B"),0),1))),0,INDEX(INDIRECT(RIGHT(AG$2,LEN(AG$2)-4)&amp;"!$J:$J"),MATCH($B49,INDIRECT(RIGHT(AG$2,LEN(AG$2)-4)&amp;"!$B:$B"),0),1))</f>
        <v>0</v>
      </c>
      <c r="AH49" s="37">
        <f t="shared" ca="1" si="139"/>
        <v>0</v>
      </c>
      <c r="AI49" s="37">
        <f t="shared" ca="1" si="139"/>
        <v>0</v>
      </c>
      <c r="AJ49" s="37">
        <f t="shared" ca="1" si="139"/>
        <v>0</v>
      </c>
      <c r="AK49" s="37">
        <f t="shared" ca="1" si="139"/>
        <v>0</v>
      </c>
      <c r="AL49" s="37">
        <f t="shared" ca="1" si="139"/>
        <v>0</v>
      </c>
      <c r="AM49" s="37">
        <f t="shared" ca="1" si="139"/>
        <v>0</v>
      </c>
      <c r="AN49" s="37">
        <f t="shared" ca="1" si="139"/>
        <v>0</v>
      </c>
      <c r="AO49" s="37">
        <f t="shared" ca="1" si="139"/>
        <v>0</v>
      </c>
      <c r="AP49" s="37">
        <f t="shared" ca="1" si="139"/>
        <v>0</v>
      </c>
      <c r="AQ49" s="37">
        <f t="shared" ca="1" si="139"/>
        <v>0</v>
      </c>
      <c r="AR49" s="37">
        <f t="shared" ca="1" si="139"/>
        <v>0</v>
      </c>
      <c r="AS49" s="37">
        <f t="shared" ca="1" si="139"/>
        <v>0</v>
      </c>
      <c r="AT49" s="37">
        <f t="shared" ca="1" si="139"/>
        <v>0</v>
      </c>
      <c r="AU49" s="37">
        <f t="shared" ca="1" si="139"/>
        <v>0</v>
      </c>
      <c r="AV49" s="37">
        <f t="shared" ca="1" si="139"/>
        <v>0</v>
      </c>
      <c r="AW49" s="37">
        <f t="shared" ca="1" si="139"/>
        <v>0</v>
      </c>
      <c r="AX49" s="37">
        <f t="shared" ca="1" si="139"/>
        <v>0</v>
      </c>
      <c r="AY49" s="37">
        <f t="shared" ca="1" si="139"/>
        <v>0</v>
      </c>
      <c r="AZ49" s="37">
        <f t="shared" ca="1" si="139"/>
        <v>0</v>
      </c>
      <c r="BA49" s="37">
        <f t="shared" ca="1" si="139"/>
        <v>0</v>
      </c>
      <c r="BB49" s="37">
        <f t="shared" ca="1" si="139"/>
        <v>0</v>
      </c>
      <c r="BC49" s="37">
        <f t="shared" ca="1" si="139"/>
        <v>0</v>
      </c>
      <c r="BD49" s="37">
        <f t="shared" ca="1" si="139"/>
        <v>0</v>
      </c>
      <c r="BE49" s="37">
        <f t="shared" ca="1" si="139"/>
        <v>0</v>
      </c>
      <c r="BF49" s="29">
        <f t="shared" ca="1" si="105"/>
        <v>0</v>
      </c>
      <c r="BG49" s="135" t="str">
        <f>'PLANTILLA V6'!$D89</f>
        <v>pza</v>
      </c>
      <c r="BH49" s="38">
        <f t="shared" ref="BH49:CF49" ca="1" si="140">IF(OR(BH$3="",ISNA(INDEX(INDIRECT(RIGHT(BH$2,LEN(BH$2)-4)&amp;"!$J:$J"),MATCH($B49,INDIRECT(RIGHT(BH$2,LEN(BH$2)-4)&amp;"!$B:$B"),0),1)), ISERR(INDEX(INDIRECT(RIGHT(BH$2,LEN(BH$2)-4)&amp;"!$J:$J"),MATCH($B49,INDIRECT(RIGHT(BH$2,LEN(BH$2)-4)&amp;"!$B:$B"),0),1))),0,INDEX(INDIRECT(RIGHT(BH$2,LEN(BH$2)-4)&amp;"!$J:$J"),MATCH($B49,INDIRECT(RIGHT(BH$2,LEN(BH$2)-4)&amp;"!$B:$B"),0),1))</f>
        <v>0</v>
      </c>
      <c r="BI49" s="38">
        <f t="shared" ca="1" si="140"/>
        <v>0</v>
      </c>
      <c r="BJ49" s="38">
        <f t="shared" ca="1" si="140"/>
        <v>0</v>
      </c>
      <c r="BK49" s="38">
        <f t="shared" ca="1" si="140"/>
        <v>0</v>
      </c>
      <c r="BL49" s="38">
        <f t="shared" ca="1" si="140"/>
        <v>0</v>
      </c>
      <c r="BM49" s="38">
        <f t="shared" ca="1" si="140"/>
        <v>0</v>
      </c>
      <c r="BN49" s="38">
        <f t="shared" ca="1" si="140"/>
        <v>0</v>
      </c>
      <c r="BO49" s="38">
        <f t="shared" ca="1" si="140"/>
        <v>0</v>
      </c>
      <c r="BP49" s="38">
        <f t="shared" ca="1" si="140"/>
        <v>0</v>
      </c>
      <c r="BQ49" s="38">
        <f t="shared" ca="1" si="140"/>
        <v>0</v>
      </c>
      <c r="BR49" s="38">
        <f t="shared" ca="1" si="140"/>
        <v>0</v>
      </c>
      <c r="BS49" s="38">
        <f t="shared" ca="1" si="140"/>
        <v>0</v>
      </c>
      <c r="BT49" s="38">
        <f t="shared" ca="1" si="140"/>
        <v>0</v>
      </c>
      <c r="BU49" s="38">
        <f t="shared" ca="1" si="140"/>
        <v>0</v>
      </c>
      <c r="BV49" s="38">
        <f t="shared" ca="1" si="140"/>
        <v>0</v>
      </c>
      <c r="BW49" s="38">
        <f t="shared" ca="1" si="140"/>
        <v>0</v>
      </c>
      <c r="BX49" s="38">
        <f t="shared" ca="1" si="140"/>
        <v>0</v>
      </c>
      <c r="BY49" s="38">
        <f t="shared" ca="1" si="140"/>
        <v>0</v>
      </c>
      <c r="BZ49" s="38">
        <f t="shared" ca="1" si="140"/>
        <v>0</v>
      </c>
      <c r="CA49" s="38">
        <f t="shared" ca="1" si="140"/>
        <v>0</v>
      </c>
      <c r="CB49" s="38">
        <f t="shared" ca="1" si="140"/>
        <v>0</v>
      </c>
      <c r="CC49" s="38">
        <f t="shared" ca="1" si="140"/>
        <v>0</v>
      </c>
      <c r="CD49" s="38">
        <f t="shared" ca="1" si="140"/>
        <v>0</v>
      </c>
      <c r="CE49" s="38">
        <f t="shared" ca="1" si="140"/>
        <v>0</v>
      </c>
      <c r="CF49" s="38">
        <f t="shared" ca="1" si="140"/>
        <v>0</v>
      </c>
      <c r="CG49" s="29">
        <f t="shared" ca="1" si="107"/>
        <v>0</v>
      </c>
      <c r="CH49" s="25" t="str">
        <f>'PLANTILLA V6'!$D89</f>
        <v>pza</v>
      </c>
    </row>
    <row r="50" spans="1:86" ht="16.5" hidden="1" x14ac:dyDescent="0.45">
      <c r="A50" s="36" t="s">
        <v>163</v>
      </c>
      <c r="B50" s="36" t="s">
        <v>176</v>
      </c>
      <c r="C50" s="28">
        <f>'PLANTILLA V6'!C90</f>
        <v>1</v>
      </c>
      <c r="D50" s="29">
        <f t="shared" ca="1" si="101"/>
        <v>0</v>
      </c>
      <c r="E50" s="25" t="str">
        <f>'PLANTILLA V6'!$D90</f>
        <v>pza</v>
      </c>
      <c r="F50" s="29">
        <f t="shared" ref="F50:AD50" ca="1" si="141">IF(OR(F$3="", ISNA(INDEX(INDIRECT(RIGHT(F$2,LEN(F$2)-4)&amp;"!$J:$J"),MATCH($B50,INDIRECT(RIGHT(F$2,LEN(F$2)-4)&amp;"!$B:$B"),0),1)),ISERR(INDEX(INDIRECT(RIGHT(F$2,LEN(F$2)-4)&amp;"!$J:$J"),MATCH($B50,INDIRECT(RIGHT(F$2,LEN(F$2)-4)&amp;"!$B:$B"),0),1))),0,INDEX(INDIRECT(RIGHT(F$2,LEN(F$2)-4)&amp;"!$J:$J"),MATCH($B50,INDIRECT(RIGHT(F$2,LEN(F$2)-4)&amp;"!$B:$B"),0),1))</f>
        <v>0</v>
      </c>
      <c r="G50" s="29">
        <f t="shared" ca="1" si="141"/>
        <v>0</v>
      </c>
      <c r="H50" s="29">
        <f t="shared" ca="1" si="141"/>
        <v>0</v>
      </c>
      <c r="I50" s="29">
        <f t="shared" ca="1" si="141"/>
        <v>0</v>
      </c>
      <c r="J50" s="29">
        <f t="shared" ca="1" si="141"/>
        <v>0</v>
      </c>
      <c r="K50" s="29">
        <f t="shared" ca="1" si="141"/>
        <v>0</v>
      </c>
      <c r="L50" s="29">
        <f t="shared" ca="1" si="141"/>
        <v>0</v>
      </c>
      <c r="M50" s="29">
        <f t="shared" ca="1" si="141"/>
        <v>0</v>
      </c>
      <c r="N50" s="29">
        <f t="shared" ca="1" si="141"/>
        <v>0</v>
      </c>
      <c r="O50" s="29">
        <f t="shared" ca="1" si="141"/>
        <v>0</v>
      </c>
      <c r="P50" s="29">
        <f t="shared" ca="1" si="141"/>
        <v>0</v>
      </c>
      <c r="Q50" s="29">
        <f t="shared" ca="1" si="141"/>
        <v>0</v>
      </c>
      <c r="R50" s="29">
        <f t="shared" ca="1" si="141"/>
        <v>0</v>
      </c>
      <c r="S50" s="29">
        <f t="shared" ca="1" si="141"/>
        <v>0</v>
      </c>
      <c r="T50" s="29">
        <f t="shared" ca="1" si="141"/>
        <v>0</v>
      </c>
      <c r="U50" s="29">
        <f t="shared" ca="1" si="141"/>
        <v>0</v>
      </c>
      <c r="V50" s="29">
        <f t="shared" ca="1" si="141"/>
        <v>0</v>
      </c>
      <c r="W50" s="29">
        <f t="shared" ca="1" si="141"/>
        <v>0</v>
      </c>
      <c r="X50" s="29">
        <f t="shared" ca="1" si="141"/>
        <v>0</v>
      </c>
      <c r="Y50" s="29">
        <f t="shared" ca="1" si="141"/>
        <v>0</v>
      </c>
      <c r="Z50" s="29">
        <f t="shared" ca="1" si="141"/>
        <v>0</v>
      </c>
      <c r="AA50" s="29">
        <f t="shared" ca="1" si="141"/>
        <v>0</v>
      </c>
      <c r="AB50" s="29">
        <f t="shared" ca="1" si="141"/>
        <v>0</v>
      </c>
      <c r="AC50" s="29">
        <f t="shared" ca="1" si="141"/>
        <v>0</v>
      </c>
      <c r="AD50" s="29">
        <f t="shared" ca="1" si="141"/>
        <v>0</v>
      </c>
      <c r="AE50" s="29">
        <f t="shared" ca="1" si="103"/>
        <v>0</v>
      </c>
      <c r="AF50" s="25" t="str">
        <f>'PLANTILLA V6'!$D90</f>
        <v>pza</v>
      </c>
      <c r="AG50" s="37">
        <f t="shared" ref="AG50:BE50" ca="1" si="142">IF(OR(AG$3="",ISNA(INDEX(INDIRECT(RIGHT(AG$2,LEN(AG$2)-4)&amp;"!$J:$J"),MATCH($B50,INDIRECT(RIGHT(AG$2,LEN(AG$2)-4)&amp;"!$B:$B"),0),1)), ISERR(INDEX(INDIRECT(RIGHT(AG$2,LEN(AG$2)-4)&amp;"!$J:$J"),MATCH($B50,INDIRECT(RIGHT(AG$2,LEN(AG$2)-4)&amp;"!$B:$B"),0),1))),0,INDEX(INDIRECT(RIGHT(AG$2,LEN(AG$2)-4)&amp;"!$J:$J"),MATCH($B50,INDIRECT(RIGHT(AG$2,LEN(AG$2)-4)&amp;"!$B:$B"),0),1))</f>
        <v>0</v>
      </c>
      <c r="AH50" s="37">
        <f t="shared" ca="1" si="142"/>
        <v>0</v>
      </c>
      <c r="AI50" s="37">
        <f t="shared" ca="1" si="142"/>
        <v>0</v>
      </c>
      <c r="AJ50" s="37">
        <f t="shared" ca="1" si="142"/>
        <v>0</v>
      </c>
      <c r="AK50" s="37">
        <f t="shared" ca="1" si="142"/>
        <v>0</v>
      </c>
      <c r="AL50" s="37">
        <f t="shared" ca="1" si="142"/>
        <v>0</v>
      </c>
      <c r="AM50" s="37">
        <f t="shared" ca="1" si="142"/>
        <v>0</v>
      </c>
      <c r="AN50" s="37">
        <f t="shared" ca="1" si="142"/>
        <v>0</v>
      </c>
      <c r="AO50" s="37">
        <f t="shared" ca="1" si="142"/>
        <v>0</v>
      </c>
      <c r="AP50" s="37">
        <f t="shared" ca="1" si="142"/>
        <v>0</v>
      </c>
      <c r="AQ50" s="37">
        <f t="shared" ca="1" si="142"/>
        <v>0</v>
      </c>
      <c r="AR50" s="37">
        <f t="shared" ca="1" si="142"/>
        <v>0</v>
      </c>
      <c r="AS50" s="37">
        <f t="shared" ca="1" si="142"/>
        <v>0</v>
      </c>
      <c r="AT50" s="37">
        <f t="shared" ca="1" si="142"/>
        <v>0</v>
      </c>
      <c r="AU50" s="37">
        <f t="shared" ca="1" si="142"/>
        <v>0</v>
      </c>
      <c r="AV50" s="37">
        <f t="shared" ca="1" si="142"/>
        <v>0</v>
      </c>
      <c r="AW50" s="37">
        <f t="shared" ca="1" si="142"/>
        <v>0</v>
      </c>
      <c r="AX50" s="37">
        <f t="shared" ca="1" si="142"/>
        <v>0</v>
      </c>
      <c r="AY50" s="37">
        <f t="shared" ca="1" si="142"/>
        <v>0</v>
      </c>
      <c r="AZ50" s="37">
        <f t="shared" ca="1" si="142"/>
        <v>0</v>
      </c>
      <c r="BA50" s="37">
        <f t="shared" ca="1" si="142"/>
        <v>0</v>
      </c>
      <c r="BB50" s="37">
        <f t="shared" ca="1" si="142"/>
        <v>0</v>
      </c>
      <c r="BC50" s="37">
        <f t="shared" ca="1" si="142"/>
        <v>0</v>
      </c>
      <c r="BD50" s="37">
        <f t="shared" ca="1" si="142"/>
        <v>0</v>
      </c>
      <c r="BE50" s="37">
        <f t="shared" ca="1" si="142"/>
        <v>0</v>
      </c>
      <c r="BF50" s="29">
        <f t="shared" ca="1" si="105"/>
        <v>0</v>
      </c>
      <c r="BG50" s="135" t="str">
        <f>'PLANTILLA V6'!$D90</f>
        <v>pza</v>
      </c>
      <c r="BH50" s="41">
        <f t="shared" ref="BH50:CF50" ca="1" si="143">IF(OR(BH$3="",ISNA(INDEX(INDIRECT(RIGHT(BH$2,LEN(BH$2)-4)&amp;"!$J:$J"),MATCH($B50,INDIRECT(RIGHT(BH$2,LEN(BH$2)-4)&amp;"!$B:$B"),0),1)), ISERR(INDEX(INDIRECT(RIGHT(BH$2,LEN(BH$2)-4)&amp;"!$J:$J"),MATCH($B50,INDIRECT(RIGHT(BH$2,LEN(BH$2)-4)&amp;"!$B:$B"),0),1))),0,INDEX(INDIRECT(RIGHT(BH$2,LEN(BH$2)-4)&amp;"!$J:$J"),MATCH($B50,INDIRECT(RIGHT(BH$2,LEN(BH$2)-4)&amp;"!$B:$B"),0),1))</f>
        <v>0</v>
      </c>
      <c r="BI50" s="41">
        <f t="shared" ca="1" si="143"/>
        <v>0</v>
      </c>
      <c r="BJ50" s="41">
        <f t="shared" ca="1" si="143"/>
        <v>0</v>
      </c>
      <c r="BK50" s="41">
        <f t="shared" ca="1" si="143"/>
        <v>0</v>
      </c>
      <c r="BL50" s="41">
        <f t="shared" ca="1" si="143"/>
        <v>0</v>
      </c>
      <c r="BM50" s="41">
        <f t="shared" ca="1" si="143"/>
        <v>0</v>
      </c>
      <c r="BN50" s="41">
        <f t="shared" ca="1" si="143"/>
        <v>0</v>
      </c>
      <c r="BO50" s="41">
        <f t="shared" ca="1" si="143"/>
        <v>0</v>
      </c>
      <c r="BP50" s="41">
        <f t="shared" ca="1" si="143"/>
        <v>0</v>
      </c>
      <c r="BQ50" s="41">
        <f t="shared" ca="1" si="143"/>
        <v>0</v>
      </c>
      <c r="BR50" s="41">
        <f t="shared" ca="1" si="143"/>
        <v>0</v>
      </c>
      <c r="BS50" s="41">
        <f t="shared" ca="1" si="143"/>
        <v>0</v>
      </c>
      <c r="BT50" s="41">
        <f t="shared" ca="1" si="143"/>
        <v>0</v>
      </c>
      <c r="BU50" s="41">
        <f t="shared" ca="1" si="143"/>
        <v>0</v>
      </c>
      <c r="BV50" s="41">
        <f t="shared" ca="1" si="143"/>
        <v>0</v>
      </c>
      <c r="BW50" s="41">
        <f t="shared" ca="1" si="143"/>
        <v>0</v>
      </c>
      <c r="BX50" s="41">
        <f t="shared" ca="1" si="143"/>
        <v>0</v>
      </c>
      <c r="BY50" s="41">
        <f t="shared" ca="1" si="143"/>
        <v>0</v>
      </c>
      <c r="BZ50" s="41">
        <f t="shared" ca="1" si="143"/>
        <v>0</v>
      </c>
      <c r="CA50" s="41">
        <f t="shared" ca="1" si="143"/>
        <v>0</v>
      </c>
      <c r="CB50" s="41">
        <f t="shared" ca="1" si="143"/>
        <v>0</v>
      </c>
      <c r="CC50" s="41">
        <f t="shared" ca="1" si="143"/>
        <v>0</v>
      </c>
      <c r="CD50" s="41">
        <f t="shared" ca="1" si="143"/>
        <v>0</v>
      </c>
      <c r="CE50" s="41">
        <f t="shared" ca="1" si="143"/>
        <v>0</v>
      </c>
      <c r="CF50" s="41">
        <f t="shared" ca="1" si="143"/>
        <v>0</v>
      </c>
      <c r="CG50" s="29">
        <f t="shared" ca="1" si="107"/>
        <v>0</v>
      </c>
      <c r="CH50" s="25" t="str">
        <f>'PLANTILLA V6'!$D90</f>
        <v>pza</v>
      </c>
    </row>
    <row r="51" spans="1:86" ht="16.5" hidden="1" x14ac:dyDescent="0.45">
      <c r="A51" s="40" t="s">
        <v>163</v>
      </c>
      <c r="B51" s="40" t="s">
        <v>177</v>
      </c>
      <c r="C51" s="32">
        <f>'PLANTILLA V6'!C91</f>
        <v>1</v>
      </c>
      <c r="D51" s="29">
        <f t="shared" ca="1" si="101"/>
        <v>0</v>
      </c>
      <c r="E51" s="25" t="str">
        <f>'PLANTILLA V6'!$D91</f>
        <v>rollo</v>
      </c>
      <c r="F51" s="29">
        <f t="shared" ref="F51:AD51" ca="1" si="144">IF(OR(F$3="", ISNA(INDEX(INDIRECT(RIGHT(F$2,LEN(F$2)-4)&amp;"!$J:$J"),MATCH($B51,INDIRECT(RIGHT(F$2,LEN(F$2)-4)&amp;"!$B:$B"),0),1)),ISERR(INDEX(INDIRECT(RIGHT(F$2,LEN(F$2)-4)&amp;"!$J:$J"),MATCH($B51,INDIRECT(RIGHT(F$2,LEN(F$2)-4)&amp;"!$B:$B"),0),1))),0,INDEX(INDIRECT(RIGHT(F$2,LEN(F$2)-4)&amp;"!$J:$J"),MATCH($B51,INDIRECT(RIGHT(F$2,LEN(F$2)-4)&amp;"!$B:$B"),0),1))</f>
        <v>0</v>
      </c>
      <c r="G51" s="29">
        <f t="shared" ca="1" si="144"/>
        <v>0</v>
      </c>
      <c r="H51" s="29">
        <f t="shared" ca="1" si="144"/>
        <v>0</v>
      </c>
      <c r="I51" s="29">
        <f t="shared" ca="1" si="144"/>
        <v>0</v>
      </c>
      <c r="J51" s="29">
        <f t="shared" ca="1" si="144"/>
        <v>0</v>
      </c>
      <c r="K51" s="29">
        <f t="shared" ca="1" si="144"/>
        <v>0</v>
      </c>
      <c r="L51" s="29">
        <f t="shared" ca="1" si="144"/>
        <v>0</v>
      </c>
      <c r="M51" s="29">
        <f t="shared" ca="1" si="144"/>
        <v>0</v>
      </c>
      <c r="N51" s="29">
        <f t="shared" ca="1" si="144"/>
        <v>0</v>
      </c>
      <c r="O51" s="29">
        <f t="shared" ca="1" si="144"/>
        <v>0</v>
      </c>
      <c r="P51" s="29">
        <f t="shared" ca="1" si="144"/>
        <v>0</v>
      </c>
      <c r="Q51" s="29">
        <f t="shared" ca="1" si="144"/>
        <v>0</v>
      </c>
      <c r="R51" s="29">
        <f t="shared" ca="1" si="144"/>
        <v>0</v>
      </c>
      <c r="S51" s="29">
        <f t="shared" ca="1" si="144"/>
        <v>0</v>
      </c>
      <c r="T51" s="29">
        <f t="shared" ca="1" si="144"/>
        <v>0</v>
      </c>
      <c r="U51" s="29">
        <f t="shared" ca="1" si="144"/>
        <v>0</v>
      </c>
      <c r="V51" s="29">
        <f t="shared" ca="1" si="144"/>
        <v>0</v>
      </c>
      <c r="W51" s="29">
        <f t="shared" ca="1" si="144"/>
        <v>0</v>
      </c>
      <c r="X51" s="29">
        <f t="shared" ca="1" si="144"/>
        <v>0</v>
      </c>
      <c r="Y51" s="29">
        <f t="shared" ca="1" si="144"/>
        <v>0</v>
      </c>
      <c r="Z51" s="29">
        <f t="shared" ca="1" si="144"/>
        <v>0</v>
      </c>
      <c r="AA51" s="29">
        <f t="shared" ca="1" si="144"/>
        <v>0</v>
      </c>
      <c r="AB51" s="29">
        <f t="shared" ca="1" si="144"/>
        <v>0</v>
      </c>
      <c r="AC51" s="29">
        <f t="shared" ca="1" si="144"/>
        <v>0</v>
      </c>
      <c r="AD51" s="29">
        <f t="shared" ca="1" si="144"/>
        <v>0</v>
      </c>
      <c r="AE51" s="29">
        <f t="shared" ca="1" si="103"/>
        <v>0</v>
      </c>
      <c r="AF51" s="25" t="str">
        <f>'PLANTILLA V6'!$D91</f>
        <v>rollo</v>
      </c>
      <c r="AG51" s="37">
        <f t="shared" ref="AG51:BE51" ca="1" si="145">IF(OR(AG$3="",ISNA(INDEX(INDIRECT(RIGHT(AG$2,LEN(AG$2)-4)&amp;"!$J:$J"),MATCH($B51,INDIRECT(RIGHT(AG$2,LEN(AG$2)-4)&amp;"!$B:$B"),0),1)), ISERR(INDEX(INDIRECT(RIGHT(AG$2,LEN(AG$2)-4)&amp;"!$J:$J"),MATCH($B51,INDIRECT(RIGHT(AG$2,LEN(AG$2)-4)&amp;"!$B:$B"),0),1))),0,INDEX(INDIRECT(RIGHT(AG$2,LEN(AG$2)-4)&amp;"!$J:$J"),MATCH($B51,INDIRECT(RIGHT(AG$2,LEN(AG$2)-4)&amp;"!$B:$B"),0),1))</f>
        <v>0</v>
      </c>
      <c r="AH51" s="37">
        <f t="shared" ca="1" si="145"/>
        <v>0</v>
      </c>
      <c r="AI51" s="37">
        <f t="shared" ca="1" si="145"/>
        <v>0</v>
      </c>
      <c r="AJ51" s="37">
        <f t="shared" ca="1" si="145"/>
        <v>0</v>
      </c>
      <c r="AK51" s="37">
        <f t="shared" ca="1" si="145"/>
        <v>0</v>
      </c>
      <c r="AL51" s="37">
        <f t="shared" ca="1" si="145"/>
        <v>0</v>
      </c>
      <c r="AM51" s="37">
        <f t="shared" ca="1" si="145"/>
        <v>0</v>
      </c>
      <c r="AN51" s="37">
        <f t="shared" ca="1" si="145"/>
        <v>0</v>
      </c>
      <c r="AO51" s="37">
        <f t="shared" ca="1" si="145"/>
        <v>0</v>
      </c>
      <c r="AP51" s="37">
        <f t="shared" ca="1" si="145"/>
        <v>0</v>
      </c>
      <c r="AQ51" s="37">
        <f t="shared" ca="1" si="145"/>
        <v>0</v>
      </c>
      <c r="AR51" s="37">
        <f t="shared" ca="1" si="145"/>
        <v>0</v>
      </c>
      <c r="AS51" s="37">
        <f t="shared" ca="1" si="145"/>
        <v>0</v>
      </c>
      <c r="AT51" s="37">
        <f t="shared" ca="1" si="145"/>
        <v>0</v>
      </c>
      <c r="AU51" s="37">
        <f t="shared" ca="1" si="145"/>
        <v>0</v>
      </c>
      <c r="AV51" s="37">
        <f t="shared" ca="1" si="145"/>
        <v>0</v>
      </c>
      <c r="AW51" s="37">
        <f t="shared" ca="1" si="145"/>
        <v>0</v>
      </c>
      <c r="AX51" s="37">
        <f t="shared" ca="1" si="145"/>
        <v>0</v>
      </c>
      <c r="AY51" s="37">
        <f t="shared" ca="1" si="145"/>
        <v>0</v>
      </c>
      <c r="AZ51" s="37">
        <f t="shared" ca="1" si="145"/>
        <v>0</v>
      </c>
      <c r="BA51" s="37">
        <f t="shared" ca="1" si="145"/>
        <v>0</v>
      </c>
      <c r="BB51" s="37">
        <f t="shared" ca="1" si="145"/>
        <v>0</v>
      </c>
      <c r="BC51" s="37">
        <f t="shared" ca="1" si="145"/>
        <v>0</v>
      </c>
      <c r="BD51" s="37">
        <f t="shared" ca="1" si="145"/>
        <v>0</v>
      </c>
      <c r="BE51" s="37">
        <f t="shared" ca="1" si="145"/>
        <v>0</v>
      </c>
      <c r="BF51" s="29">
        <f t="shared" ca="1" si="105"/>
        <v>0</v>
      </c>
      <c r="BG51" s="135" t="str">
        <f>'PLANTILLA V6'!$D91</f>
        <v>rollo</v>
      </c>
      <c r="BH51" s="38">
        <f t="shared" ref="BH51:CF51" ca="1" si="146">IF(OR(BH$3="",ISNA(INDEX(INDIRECT(RIGHT(BH$2,LEN(BH$2)-4)&amp;"!$J:$J"),MATCH($B51,INDIRECT(RIGHT(BH$2,LEN(BH$2)-4)&amp;"!$B:$B"),0),1)), ISERR(INDEX(INDIRECT(RIGHT(BH$2,LEN(BH$2)-4)&amp;"!$J:$J"),MATCH($B51,INDIRECT(RIGHT(BH$2,LEN(BH$2)-4)&amp;"!$B:$B"),0),1))),0,INDEX(INDIRECT(RIGHT(BH$2,LEN(BH$2)-4)&amp;"!$J:$J"),MATCH($B51,INDIRECT(RIGHT(BH$2,LEN(BH$2)-4)&amp;"!$B:$B"),0),1))</f>
        <v>0</v>
      </c>
      <c r="BI51" s="38">
        <f t="shared" ca="1" si="146"/>
        <v>0</v>
      </c>
      <c r="BJ51" s="38">
        <f t="shared" ca="1" si="146"/>
        <v>0</v>
      </c>
      <c r="BK51" s="38">
        <f t="shared" ca="1" si="146"/>
        <v>0</v>
      </c>
      <c r="BL51" s="38">
        <f t="shared" ca="1" si="146"/>
        <v>0</v>
      </c>
      <c r="BM51" s="38">
        <f t="shared" ca="1" si="146"/>
        <v>0</v>
      </c>
      <c r="BN51" s="38">
        <f t="shared" ca="1" si="146"/>
        <v>0</v>
      </c>
      <c r="BO51" s="38">
        <f t="shared" ca="1" si="146"/>
        <v>0</v>
      </c>
      <c r="BP51" s="38">
        <f t="shared" ca="1" si="146"/>
        <v>0</v>
      </c>
      <c r="BQ51" s="38">
        <f t="shared" ca="1" si="146"/>
        <v>0</v>
      </c>
      <c r="BR51" s="38">
        <f t="shared" ca="1" si="146"/>
        <v>0</v>
      </c>
      <c r="BS51" s="38">
        <f t="shared" ca="1" si="146"/>
        <v>0</v>
      </c>
      <c r="BT51" s="38">
        <f t="shared" ca="1" si="146"/>
        <v>0</v>
      </c>
      <c r="BU51" s="38">
        <f t="shared" ca="1" si="146"/>
        <v>0</v>
      </c>
      <c r="BV51" s="38">
        <f t="shared" ca="1" si="146"/>
        <v>0</v>
      </c>
      <c r="BW51" s="38">
        <f t="shared" ca="1" si="146"/>
        <v>0</v>
      </c>
      <c r="BX51" s="38">
        <f t="shared" ca="1" si="146"/>
        <v>0</v>
      </c>
      <c r="BY51" s="38">
        <f t="shared" ca="1" si="146"/>
        <v>0</v>
      </c>
      <c r="BZ51" s="38">
        <f t="shared" ca="1" si="146"/>
        <v>0</v>
      </c>
      <c r="CA51" s="38">
        <f t="shared" ca="1" si="146"/>
        <v>0</v>
      </c>
      <c r="CB51" s="38">
        <f t="shared" ca="1" si="146"/>
        <v>0</v>
      </c>
      <c r="CC51" s="38">
        <f t="shared" ca="1" si="146"/>
        <v>0</v>
      </c>
      <c r="CD51" s="38">
        <f t="shared" ca="1" si="146"/>
        <v>0</v>
      </c>
      <c r="CE51" s="38">
        <f t="shared" ca="1" si="146"/>
        <v>0</v>
      </c>
      <c r="CF51" s="38">
        <f t="shared" ca="1" si="146"/>
        <v>0</v>
      </c>
      <c r="CG51" s="29">
        <f t="shared" ca="1" si="107"/>
        <v>0</v>
      </c>
      <c r="CH51" s="25" t="str">
        <f>'PLANTILLA V6'!$D91</f>
        <v>rollo</v>
      </c>
    </row>
    <row r="52" spans="1:86" ht="16.5" hidden="1" x14ac:dyDescent="0.45">
      <c r="A52" s="36" t="s">
        <v>163</v>
      </c>
      <c r="B52" s="36" t="s">
        <v>178</v>
      </c>
      <c r="C52" s="28">
        <f>'PLANTILLA V6'!C92</f>
        <v>1</v>
      </c>
      <c r="D52" s="29">
        <f t="shared" ca="1" si="101"/>
        <v>0</v>
      </c>
      <c r="E52" s="25" t="str">
        <f>'PLANTILLA V6'!$D92</f>
        <v>rollo</v>
      </c>
      <c r="F52" s="29">
        <f t="shared" ref="F52:AD52" ca="1" si="147">IF(OR(F$3="", ISNA(INDEX(INDIRECT(RIGHT(F$2,LEN(F$2)-4)&amp;"!$J:$J"),MATCH($B52,INDIRECT(RIGHT(F$2,LEN(F$2)-4)&amp;"!$B:$B"),0),1)),ISERR(INDEX(INDIRECT(RIGHT(F$2,LEN(F$2)-4)&amp;"!$J:$J"),MATCH($B52,INDIRECT(RIGHT(F$2,LEN(F$2)-4)&amp;"!$B:$B"),0),1))),0,INDEX(INDIRECT(RIGHT(F$2,LEN(F$2)-4)&amp;"!$J:$J"),MATCH($B52,INDIRECT(RIGHT(F$2,LEN(F$2)-4)&amp;"!$B:$B"),0),1))</f>
        <v>0</v>
      </c>
      <c r="G52" s="29">
        <f t="shared" ca="1" si="147"/>
        <v>0</v>
      </c>
      <c r="H52" s="29">
        <f t="shared" ca="1" si="147"/>
        <v>0</v>
      </c>
      <c r="I52" s="29">
        <f t="shared" ca="1" si="147"/>
        <v>0</v>
      </c>
      <c r="J52" s="29">
        <f t="shared" ca="1" si="147"/>
        <v>0</v>
      </c>
      <c r="K52" s="29">
        <f t="shared" ca="1" si="147"/>
        <v>0</v>
      </c>
      <c r="L52" s="29">
        <f t="shared" ca="1" si="147"/>
        <v>0</v>
      </c>
      <c r="M52" s="29">
        <f t="shared" ca="1" si="147"/>
        <v>0</v>
      </c>
      <c r="N52" s="29">
        <f t="shared" ca="1" si="147"/>
        <v>0</v>
      </c>
      <c r="O52" s="29">
        <f t="shared" ca="1" si="147"/>
        <v>0</v>
      </c>
      <c r="P52" s="29">
        <f t="shared" ca="1" si="147"/>
        <v>0</v>
      </c>
      <c r="Q52" s="29">
        <f t="shared" ca="1" si="147"/>
        <v>0</v>
      </c>
      <c r="R52" s="29">
        <f t="shared" ca="1" si="147"/>
        <v>0</v>
      </c>
      <c r="S52" s="29">
        <f t="shared" ca="1" si="147"/>
        <v>0</v>
      </c>
      <c r="T52" s="29">
        <f t="shared" ca="1" si="147"/>
        <v>0</v>
      </c>
      <c r="U52" s="29">
        <f t="shared" ca="1" si="147"/>
        <v>0</v>
      </c>
      <c r="V52" s="29">
        <f t="shared" ca="1" si="147"/>
        <v>0</v>
      </c>
      <c r="W52" s="29">
        <f t="shared" ca="1" si="147"/>
        <v>0</v>
      </c>
      <c r="X52" s="29">
        <f t="shared" ca="1" si="147"/>
        <v>0</v>
      </c>
      <c r="Y52" s="29">
        <f t="shared" ca="1" si="147"/>
        <v>0</v>
      </c>
      <c r="Z52" s="29">
        <f t="shared" ca="1" si="147"/>
        <v>0</v>
      </c>
      <c r="AA52" s="29">
        <f t="shared" ca="1" si="147"/>
        <v>0</v>
      </c>
      <c r="AB52" s="29">
        <f t="shared" ca="1" si="147"/>
        <v>0</v>
      </c>
      <c r="AC52" s="29">
        <f t="shared" ca="1" si="147"/>
        <v>0</v>
      </c>
      <c r="AD52" s="29">
        <f t="shared" ca="1" si="147"/>
        <v>0</v>
      </c>
      <c r="AE52" s="29">
        <f t="shared" ca="1" si="103"/>
        <v>0</v>
      </c>
      <c r="AF52" s="25" t="str">
        <f>'PLANTILLA V6'!$D92</f>
        <v>rollo</v>
      </c>
      <c r="AG52" s="37">
        <f t="shared" ref="AG52:BE52" ca="1" si="148">IF(OR(AG$3="",ISNA(INDEX(INDIRECT(RIGHT(AG$2,LEN(AG$2)-4)&amp;"!$J:$J"),MATCH($B52,INDIRECT(RIGHT(AG$2,LEN(AG$2)-4)&amp;"!$B:$B"),0),1)), ISERR(INDEX(INDIRECT(RIGHT(AG$2,LEN(AG$2)-4)&amp;"!$J:$J"),MATCH($B52,INDIRECT(RIGHT(AG$2,LEN(AG$2)-4)&amp;"!$B:$B"),0),1))),0,INDEX(INDIRECT(RIGHT(AG$2,LEN(AG$2)-4)&amp;"!$J:$J"),MATCH($B52,INDIRECT(RIGHT(AG$2,LEN(AG$2)-4)&amp;"!$B:$B"),0),1))</f>
        <v>0</v>
      </c>
      <c r="AH52" s="37">
        <f t="shared" ca="1" si="148"/>
        <v>0</v>
      </c>
      <c r="AI52" s="37">
        <f t="shared" ca="1" si="148"/>
        <v>0</v>
      </c>
      <c r="AJ52" s="37">
        <f t="shared" ca="1" si="148"/>
        <v>0</v>
      </c>
      <c r="AK52" s="37">
        <f t="shared" ca="1" si="148"/>
        <v>0</v>
      </c>
      <c r="AL52" s="37">
        <f t="shared" ca="1" si="148"/>
        <v>0</v>
      </c>
      <c r="AM52" s="37">
        <f t="shared" ca="1" si="148"/>
        <v>0</v>
      </c>
      <c r="AN52" s="37">
        <f t="shared" ca="1" si="148"/>
        <v>0</v>
      </c>
      <c r="AO52" s="37">
        <f t="shared" ca="1" si="148"/>
        <v>0</v>
      </c>
      <c r="AP52" s="37">
        <f t="shared" ca="1" si="148"/>
        <v>0</v>
      </c>
      <c r="AQ52" s="37">
        <f t="shared" ca="1" si="148"/>
        <v>0</v>
      </c>
      <c r="AR52" s="37">
        <f t="shared" ca="1" si="148"/>
        <v>0</v>
      </c>
      <c r="AS52" s="37">
        <f t="shared" ca="1" si="148"/>
        <v>0</v>
      </c>
      <c r="AT52" s="37">
        <f t="shared" ca="1" si="148"/>
        <v>0</v>
      </c>
      <c r="AU52" s="37">
        <f t="shared" ca="1" si="148"/>
        <v>0</v>
      </c>
      <c r="AV52" s="37">
        <f t="shared" ca="1" si="148"/>
        <v>0</v>
      </c>
      <c r="AW52" s="37">
        <f t="shared" ca="1" si="148"/>
        <v>0</v>
      </c>
      <c r="AX52" s="37">
        <f t="shared" ca="1" si="148"/>
        <v>0</v>
      </c>
      <c r="AY52" s="37">
        <f t="shared" ca="1" si="148"/>
        <v>0</v>
      </c>
      <c r="AZ52" s="37">
        <f t="shared" ca="1" si="148"/>
        <v>0</v>
      </c>
      <c r="BA52" s="37">
        <f t="shared" ca="1" si="148"/>
        <v>0</v>
      </c>
      <c r="BB52" s="37">
        <f t="shared" ca="1" si="148"/>
        <v>0</v>
      </c>
      <c r="BC52" s="37">
        <f t="shared" ca="1" si="148"/>
        <v>0</v>
      </c>
      <c r="BD52" s="37">
        <f t="shared" ca="1" si="148"/>
        <v>0</v>
      </c>
      <c r="BE52" s="37">
        <f t="shared" ca="1" si="148"/>
        <v>0</v>
      </c>
      <c r="BF52" s="29">
        <f t="shared" ca="1" si="105"/>
        <v>0</v>
      </c>
      <c r="BG52" s="135" t="str">
        <f>'PLANTILLA V6'!$D92</f>
        <v>rollo</v>
      </c>
      <c r="BH52" s="41">
        <f t="shared" ref="BH52:CF52" ca="1" si="149">IF(OR(BH$3="",ISNA(INDEX(INDIRECT(RIGHT(BH$2,LEN(BH$2)-4)&amp;"!$J:$J"),MATCH($B52,INDIRECT(RIGHT(BH$2,LEN(BH$2)-4)&amp;"!$B:$B"),0),1)), ISERR(INDEX(INDIRECT(RIGHT(BH$2,LEN(BH$2)-4)&amp;"!$J:$J"),MATCH($B52,INDIRECT(RIGHT(BH$2,LEN(BH$2)-4)&amp;"!$B:$B"),0),1))),0,INDEX(INDIRECT(RIGHT(BH$2,LEN(BH$2)-4)&amp;"!$J:$J"),MATCH($B52,INDIRECT(RIGHT(BH$2,LEN(BH$2)-4)&amp;"!$B:$B"),0),1))</f>
        <v>0</v>
      </c>
      <c r="BI52" s="41">
        <f t="shared" ca="1" si="149"/>
        <v>0</v>
      </c>
      <c r="BJ52" s="41">
        <f t="shared" ca="1" si="149"/>
        <v>0</v>
      </c>
      <c r="BK52" s="41">
        <f t="shared" ca="1" si="149"/>
        <v>0</v>
      </c>
      <c r="BL52" s="41">
        <f t="shared" ca="1" si="149"/>
        <v>0</v>
      </c>
      <c r="BM52" s="41">
        <f t="shared" ca="1" si="149"/>
        <v>0</v>
      </c>
      <c r="BN52" s="41">
        <f t="shared" ca="1" si="149"/>
        <v>0</v>
      </c>
      <c r="BO52" s="41">
        <f t="shared" ca="1" si="149"/>
        <v>0</v>
      </c>
      <c r="BP52" s="41">
        <f t="shared" ca="1" si="149"/>
        <v>0</v>
      </c>
      <c r="BQ52" s="41">
        <f t="shared" ca="1" si="149"/>
        <v>0</v>
      </c>
      <c r="BR52" s="41">
        <f t="shared" ca="1" si="149"/>
        <v>0</v>
      </c>
      <c r="BS52" s="41">
        <f t="shared" ca="1" si="149"/>
        <v>0</v>
      </c>
      <c r="BT52" s="41">
        <f t="shared" ca="1" si="149"/>
        <v>0</v>
      </c>
      <c r="BU52" s="41">
        <f t="shared" ca="1" si="149"/>
        <v>0</v>
      </c>
      <c r="BV52" s="41">
        <f t="shared" ca="1" si="149"/>
        <v>0</v>
      </c>
      <c r="BW52" s="41">
        <f t="shared" ca="1" si="149"/>
        <v>0</v>
      </c>
      <c r="BX52" s="41">
        <f t="shared" ca="1" si="149"/>
        <v>0</v>
      </c>
      <c r="BY52" s="41">
        <f t="shared" ca="1" si="149"/>
        <v>0</v>
      </c>
      <c r="BZ52" s="41">
        <f t="shared" ca="1" si="149"/>
        <v>0</v>
      </c>
      <c r="CA52" s="41">
        <f t="shared" ca="1" si="149"/>
        <v>0</v>
      </c>
      <c r="CB52" s="41">
        <f t="shared" ca="1" si="149"/>
        <v>0</v>
      </c>
      <c r="CC52" s="41">
        <f t="shared" ca="1" si="149"/>
        <v>0</v>
      </c>
      <c r="CD52" s="41">
        <f t="shared" ca="1" si="149"/>
        <v>0</v>
      </c>
      <c r="CE52" s="41">
        <f t="shared" ca="1" si="149"/>
        <v>0</v>
      </c>
      <c r="CF52" s="41">
        <f t="shared" ca="1" si="149"/>
        <v>0</v>
      </c>
      <c r="CG52" s="29">
        <f t="shared" ca="1" si="107"/>
        <v>0</v>
      </c>
      <c r="CH52" s="25" t="str">
        <f>'PLANTILLA V6'!$D92</f>
        <v>rollo</v>
      </c>
    </row>
    <row r="53" spans="1:86" ht="16.5" hidden="1" x14ac:dyDescent="0.45">
      <c r="A53" s="40" t="s">
        <v>163</v>
      </c>
      <c r="B53" s="40" t="s">
        <v>179</v>
      </c>
      <c r="C53" s="32">
        <f>'PLANTILLA V6'!C93</f>
        <v>1</v>
      </c>
      <c r="D53" s="29">
        <f t="shared" ca="1" si="101"/>
        <v>0</v>
      </c>
      <c r="E53" s="25" t="str">
        <f>'PLANTILLA V6'!$D93</f>
        <v>pza</v>
      </c>
      <c r="F53" s="29">
        <f t="shared" ref="F53:AD53" ca="1" si="150">IF(OR(F$3="", ISNA(INDEX(INDIRECT(RIGHT(F$2,LEN(F$2)-4)&amp;"!$J:$J"),MATCH($B53,INDIRECT(RIGHT(F$2,LEN(F$2)-4)&amp;"!$B:$B"),0),1)),ISERR(INDEX(INDIRECT(RIGHT(F$2,LEN(F$2)-4)&amp;"!$J:$J"),MATCH($B53,INDIRECT(RIGHT(F$2,LEN(F$2)-4)&amp;"!$B:$B"),0),1))),0,INDEX(INDIRECT(RIGHT(F$2,LEN(F$2)-4)&amp;"!$J:$J"),MATCH($B53,INDIRECT(RIGHT(F$2,LEN(F$2)-4)&amp;"!$B:$B"),0),1))</f>
        <v>0</v>
      </c>
      <c r="G53" s="29">
        <f t="shared" ca="1" si="150"/>
        <v>0</v>
      </c>
      <c r="H53" s="29">
        <f t="shared" ca="1" si="150"/>
        <v>0</v>
      </c>
      <c r="I53" s="29">
        <f t="shared" ca="1" si="150"/>
        <v>0</v>
      </c>
      <c r="J53" s="29">
        <f t="shared" ca="1" si="150"/>
        <v>0</v>
      </c>
      <c r="K53" s="29">
        <f t="shared" ca="1" si="150"/>
        <v>0</v>
      </c>
      <c r="L53" s="29">
        <f t="shared" ca="1" si="150"/>
        <v>0</v>
      </c>
      <c r="M53" s="29">
        <f t="shared" ca="1" si="150"/>
        <v>0</v>
      </c>
      <c r="N53" s="29">
        <f t="shared" ca="1" si="150"/>
        <v>0</v>
      </c>
      <c r="O53" s="29">
        <f t="shared" ca="1" si="150"/>
        <v>0</v>
      </c>
      <c r="P53" s="29">
        <f t="shared" ca="1" si="150"/>
        <v>0</v>
      </c>
      <c r="Q53" s="29">
        <f t="shared" ca="1" si="150"/>
        <v>0</v>
      </c>
      <c r="R53" s="29">
        <f t="shared" ca="1" si="150"/>
        <v>0</v>
      </c>
      <c r="S53" s="29">
        <f t="shared" ca="1" si="150"/>
        <v>0</v>
      </c>
      <c r="T53" s="29">
        <f t="shared" ca="1" si="150"/>
        <v>0</v>
      </c>
      <c r="U53" s="29">
        <f t="shared" ca="1" si="150"/>
        <v>0</v>
      </c>
      <c r="V53" s="29">
        <f t="shared" ca="1" si="150"/>
        <v>0</v>
      </c>
      <c r="W53" s="29">
        <f t="shared" ca="1" si="150"/>
        <v>0</v>
      </c>
      <c r="X53" s="29">
        <f t="shared" ca="1" si="150"/>
        <v>0</v>
      </c>
      <c r="Y53" s="29">
        <f t="shared" ca="1" si="150"/>
        <v>0</v>
      </c>
      <c r="Z53" s="29">
        <f t="shared" ca="1" si="150"/>
        <v>0</v>
      </c>
      <c r="AA53" s="29">
        <f t="shared" ca="1" si="150"/>
        <v>0</v>
      </c>
      <c r="AB53" s="29">
        <f t="shared" ca="1" si="150"/>
        <v>0</v>
      </c>
      <c r="AC53" s="29">
        <f t="shared" ca="1" si="150"/>
        <v>0</v>
      </c>
      <c r="AD53" s="29">
        <f t="shared" ca="1" si="150"/>
        <v>0</v>
      </c>
      <c r="AE53" s="29">
        <f t="shared" ca="1" si="103"/>
        <v>10</v>
      </c>
      <c r="AF53" s="25" t="str">
        <f>'PLANTILLA V6'!$D93</f>
        <v>pza</v>
      </c>
      <c r="AG53" s="37">
        <f t="shared" ref="AG53:BE53" ca="1" si="151">IF(OR(AG$3="",ISNA(INDEX(INDIRECT(RIGHT(AG$2,LEN(AG$2)-4)&amp;"!$J:$J"),MATCH($B53,INDIRECT(RIGHT(AG$2,LEN(AG$2)-4)&amp;"!$B:$B"),0),1)), ISERR(INDEX(INDIRECT(RIGHT(AG$2,LEN(AG$2)-4)&amp;"!$J:$J"),MATCH($B53,INDIRECT(RIGHT(AG$2,LEN(AG$2)-4)&amp;"!$B:$B"),0),1))),0,INDEX(INDIRECT(RIGHT(AG$2,LEN(AG$2)-4)&amp;"!$J:$J"),MATCH($B53,INDIRECT(RIGHT(AG$2,LEN(AG$2)-4)&amp;"!$B:$B"),0),1))</f>
        <v>0</v>
      </c>
      <c r="AH53" s="37">
        <f t="shared" ca="1" si="151"/>
        <v>0</v>
      </c>
      <c r="AI53" s="37">
        <f t="shared" ca="1" si="151"/>
        <v>0</v>
      </c>
      <c r="AJ53" s="37">
        <f t="shared" ca="1" si="151"/>
        <v>0</v>
      </c>
      <c r="AK53" s="37">
        <f t="shared" ca="1" si="151"/>
        <v>0</v>
      </c>
      <c r="AL53" s="37">
        <f t="shared" ca="1" si="151"/>
        <v>0</v>
      </c>
      <c r="AM53" s="37">
        <f t="shared" ca="1" si="151"/>
        <v>0</v>
      </c>
      <c r="AN53" s="37">
        <f t="shared" ca="1" si="151"/>
        <v>0</v>
      </c>
      <c r="AO53" s="37">
        <f t="shared" ca="1" si="151"/>
        <v>0</v>
      </c>
      <c r="AP53" s="37">
        <f t="shared" ca="1" si="151"/>
        <v>0</v>
      </c>
      <c r="AQ53" s="37">
        <f t="shared" ca="1" si="151"/>
        <v>0</v>
      </c>
      <c r="AR53" s="37">
        <f t="shared" ca="1" si="151"/>
        <v>0</v>
      </c>
      <c r="AS53" s="37">
        <f t="shared" ca="1" si="151"/>
        <v>0</v>
      </c>
      <c r="AT53" s="37">
        <f t="shared" ca="1" si="151"/>
        <v>0</v>
      </c>
      <c r="AU53" s="37">
        <f t="shared" ca="1" si="151"/>
        <v>0</v>
      </c>
      <c r="AV53" s="37">
        <f t="shared" ca="1" si="151"/>
        <v>0</v>
      </c>
      <c r="AW53" s="37">
        <f t="shared" ca="1" si="151"/>
        <v>10</v>
      </c>
      <c r="AX53" s="37">
        <f t="shared" ca="1" si="151"/>
        <v>0</v>
      </c>
      <c r="AY53" s="37">
        <f t="shared" ca="1" si="151"/>
        <v>0</v>
      </c>
      <c r="AZ53" s="37">
        <f t="shared" ca="1" si="151"/>
        <v>0</v>
      </c>
      <c r="BA53" s="37">
        <f t="shared" ca="1" si="151"/>
        <v>0</v>
      </c>
      <c r="BB53" s="37">
        <f t="shared" ca="1" si="151"/>
        <v>0</v>
      </c>
      <c r="BC53" s="37">
        <f t="shared" ca="1" si="151"/>
        <v>0</v>
      </c>
      <c r="BD53" s="37">
        <f t="shared" ca="1" si="151"/>
        <v>0</v>
      </c>
      <c r="BE53" s="37">
        <f t="shared" ca="1" si="151"/>
        <v>0</v>
      </c>
      <c r="BF53" s="29">
        <f t="shared" ca="1" si="105"/>
        <v>0</v>
      </c>
      <c r="BG53" s="135" t="str">
        <f>'PLANTILLA V6'!$D93</f>
        <v>pza</v>
      </c>
      <c r="BH53" s="38">
        <f t="shared" ref="BH53:CF53" ca="1" si="152">IF(OR(BH$3="",ISNA(INDEX(INDIRECT(RIGHT(BH$2,LEN(BH$2)-4)&amp;"!$J:$J"),MATCH($B53,INDIRECT(RIGHT(BH$2,LEN(BH$2)-4)&amp;"!$B:$B"),0),1)), ISERR(INDEX(INDIRECT(RIGHT(BH$2,LEN(BH$2)-4)&amp;"!$J:$J"),MATCH($B53,INDIRECT(RIGHT(BH$2,LEN(BH$2)-4)&amp;"!$B:$B"),0),1))),0,INDEX(INDIRECT(RIGHT(BH$2,LEN(BH$2)-4)&amp;"!$J:$J"),MATCH($B53,INDIRECT(RIGHT(BH$2,LEN(BH$2)-4)&amp;"!$B:$B"),0),1))</f>
        <v>0</v>
      </c>
      <c r="BI53" s="38">
        <f t="shared" ca="1" si="152"/>
        <v>0</v>
      </c>
      <c r="BJ53" s="38">
        <f t="shared" ca="1" si="152"/>
        <v>0</v>
      </c>
      <c r="BK53" s="38">
        <f t="shared" ca="1" si="152"/>
        <v>0</v>
      </c>
      <c r="BL53" s="38">
        <f t="shared" ca="1" si="152"/>
        <v>0</v>
      </c>
      <c r="BM53" s="38">
        <f t="shared" ca="1" si="152"/>
        <v>0</v>
      </c>
      <c r="BN53" s="38">
        <f t="shared" ca="1" si="152"/>
        <v>0</v>
      </c>
      <c r="BO53" s="38">
        <f t="shared" ca="1" si="152"/>
        <v>0</v>
      </c>
      <c r="BP53" s="38">
        <f t="shared" ca="1" si="152"/>
        <v>0</v>
      </c>
      <c r="BQ53" s="38">
        <f t="shared" ca="1" si="152"/>
        <v>0</v>
      </c>
      <c r="BR53" s="38">
        <f t="shared" ca="1" si="152"/>
        <v>0</v>
      </c>
      <c r="BS53" s="38">
        <f t="shared" ca="1" si="152"/>
        <v>0</v>
      </c>
      <c r="BT53" s="38">
        <f t="shared" ca="1" si="152"/>
        <v>0</v>
      </c>
      <c r="BU53" s="38">
        <f t="shared" ca="1" si="152"/>
        <v>0</v>
      </c>
      <c r="BV53" s="38">
        <f t="shared" ca="1" si="152"/>
        <v>0</v>
      </c>
      <c r="BW53" s="38">
        <f t="shared" ca="1" si="152"/>
        <v>0</v>
      </c>
      <c r="BX53" s="38">
        <f t="shared" ca="1" si="152"/>
        <v>0</v>
      </c>
      <c r="BY53" s="38">
        <f t="shared" ca="1" si="152"/>
        <v>0</v>
      </c>
      <c r="BZ53" s="38">
        <f t="shared" ca="1" si="152"/>
        <v>0</v>
      </c>
      <c r="CA53" s="38">
        <f t="shared" ca="1" si="152"/>
        <v>0</v>
      </c>
      <c r="CB53" s="38">
        <f t="shared" ca="1" si="152"/>
        <v>0</v>
      </c>
      <c r="CC53" s="38">
        <f t="shared" ca="1" si="152"/>
        <v>0</v>
      </c>
      <c r="CD53" s="38">
        <f t="shared" ca="1" si="152"/>
        <v>0</v>
      </c>
      <c r="CE53" s="38">
        <f t="shared" ca="1" si="152"/>
        <v>0</v>
      </c>
      <c r="CF53" s="38">
        <f t="shared" ca="1" si="152"/>
        <v>0</v>
      </c>
      <c r="CG53" s="29">
        <f t="shared" ca="1" si="107"/>
        <v>10</v>
      </c>
      <c r="CH53" s="25" t="str">
        <f>'PLANTILLA V6'!$D93</f>
        <v>pza</v>
      </c>
    </row>
    <row r="54" spans="1:86" ht="16.5" hidden="1" x14ac:dyDescent="0.45">
      <c r="A54" s="36" t="s">
        <v>163</v>
      </c>
      <c r="B54" s="36" t="s">
        <v>180</v>
      </c>
      <c r="C54" s="28">
        <f>'PLANTILLA V6'!C94</f>
        <v>1</v>
      </c>
      <c r="D54" s="29">
        <f t="shared" ca="1" si="101"/>
        <v>0</v>
      </c>
      <c r="E54" s="25" t="str">
        <f>'PLANTILLA V6'!$D94</f>
        <v>pza</v>
      </c>
      <c r="F54" s="29">
        <f t="shared" ref="F54:AD54" ca="1" si="153">IF(OR(F$3="", ISNA(INDEX(INDIRECT(RIGHT(F$2,LEN(F$2)-4)&amp;"!$J:$J"),MATCH($B54,INDIRECT(RIGHT(F$2,LEN(F$2)-4)&amp;"!$B:$B"),0),1)),ISERR(INDEX(INDIRECT(RIGHT(F$2,LEN(F$2)-4)&amp;"!$J:$J"),MATCH($B54,INDIRECT(RIGHT(F$2,LEN(F$2)-4)&amp;"!$B:$B"),0),1))),0,INDEX(INDIRECT(RIGHT(F$2,LEN(F$2)-4)&amp;"!$J:$J"),MATCH($B54,INDIRECT(RIGHT(F$2,LEN(F$2)-4)&amp;"!$B:$B"),0),1))</f>
        <v>0</v>
      </c>
      <c r="G54" s="29">
        <f t="shared" ca="1" si="153"/>
        <v>0</v>
      </c>
      <c r="H54" s="29">
        <f t="shared" ca="1" si="153"/>
        <v>0</v>
      </c>
      <c r="I54" s="29">
        <f t="shared" ca="1" si="153"/>
        <v>0</v>
      </c>
      <c r="J54" s="29">
        <f t="shared" ca="1" si="153"/>
        <v>0</v>
      </c>
      <c r="K54" s="29">
        <f t="shared" ca="1" si="153"/>
        <v>0</v>
      </c>
      <c r="L54" s="29">
        <f t="shared" ca="1" si="153"/>
        <v>0</v>
      </c>
      <c r="M54" s="29">
        <f t="shared" ca="1" si="153"/>
        <v>0</v>
      </c>
      <c r="N54" s="29">
        <f t="shared" ca="1" si="153"/>
        <v>0</v>
      </c>
      <c r="O54" s="29">
        <f t="shared" ca="1" si="153"/>
        <v>0</v>
      </c>
      <c r="P54" s="29">
        <f t="shared" ca="1" si="153"/>
        <v>0</v>
      </c>
      <c r="Q54" s="29">
        <f t="shared" ca="1" si="153"/>
        <v>0</v>
      </c>
      <c r="R54" s="29">
        <f t="shared" ca="1" si="153"/>
        <v>0</v>
      </c>
      <c r="S54" s="29">
        <f t="shared" ca="1" si="153"/>
        <v>0</v>
      </c>
      <c r="T54" s="29">
        <f t="shared" ca="1" si="153"/>
        <v>0</v>
      </c>
      <c r="U54" s="29">
        <f t="shared" ca="1" si="153"/>
        <v>0</v>
      </c>
      <c r="V54" s="29">
        <f t="shared" ca="1" si="153"/>
        <v>0</v>
      </c>
      <c r="W54" s="29">
        <f t="shared" ca="1" si="153"/>
        <v>0</v>
      </c>
      <c r="X54" s="29">
        <f t="shared" ca="1" si="153"/>
        <v>0</v>
      </c>
      <c r="Y54" s="29">
        <f t="shared" ca="1" si="153"/>
        <v>0</v>
      </c>
      <c r="Z54" s="29">
        <f t="shared" ca="1" si="153"/>
        <v>0</v>
      </c>
      <c r="AA54" s="29">
        <f t="shared" ca="1" si="153"/>
        <v>0</v>
      </c>
      <c r="AB54" s="29">
        <f t="shared" ca="1" si="153"/>
        <v>0</v>
      </c>
      <c r="AC54" s="29">
        <f t="shared" ca="1" si="153"/>
        <v>0</v>
      </c>
      <c r="AD54" s="29">
        <f t="shared" ca="1" si="153"/>
        <v>0</v>
      </c>
      <c r="AE54" s="29">
        <f t="shared" ca="1" si="103"/>
        <v>1</v>
      </c>
      <c r="AF54" s="25" t="str">
        <f>'PLANTILLA V6'!$D94</f>
        <v>pza</v>
      </c>
      <c r="AG54" s="37">
        <f t="shared" ref="AG54:BE54" ca="1" si="154">IF(OR(AG$3="",ISNA(INDEX(INDIRECT(RIGHT(AG$2,LEN(AG$2)-4)&amp;"!$J:$J"),MATCH($B54,INDIRECT(RIGHT(AG$2,LEN(AG$2)-4)&amp;"!$B:$B"),0),1)), ISERR(INDEX(INDIRECT(RIGHT(AG$2,LEN(AG$2)-4)&amp;"!$J:$J"),MATCH($B54,INDIRECT(RIGHT(AG$2,LEN(AG$2)-4)&amp;"!$B:$B"),0),1))),0,INDEX(INDIRECT(RIGHT(AG$2,LEN(AG$2)-4)&amp;"!$J:$J"),MATCH($B54,INDIRECT(RIGHT(AG$2,LEN(AG$2)-4)&amp;"!$B:$B"),0),1))</f>
        <v>0</v>
      </c>
      <c r="AH54" s="37">
        <f t="shared" ca="1" si="154"/>
        <v>0</v>
      </c>
      <c r="AI54" s="37">
        <f t="shared" ca="1" si="154"/>
        <v>0</v>
      </c>
      <c r="AJ54" s="37">
        <f t="shared" ca="1" si="154"/>
        <v>0</v>
      </c>
      <c r="AK54" s="37">
        <f t="shared" ca="1" si="154"/>
        <v>0</v>
      </c>
      <c r="AL54" s="37">
        <f t="shared" ca="1" si="154"/>
        <v>0</v>
      </c>
      <c r="AM54" s="37">
        <f t="shared" ca="1" si="154"/>
        <v>0</v>
      </c>
      <c r="AN54" s="37">
        <f t="shared" ca="1" si="154"/>
        <v>0</v>
      </c>
      <c r="AO54" s="37">
        <f t="shared" ca="1" si="154"/>
        <v>0</v>
      </c>
      <c r="AP54" s="37">
        <f t="shared" ca="1" si="154"/>
        <v>0</v>
      </c>
      <c r="AQ54" s="37">
        <f t="shared" ca="1" si="154"/>
        <v>0</v>
      </c>
      <c r="AR54" s="37">
        <f t="shared" ca="1" si="154"/>
        <v>0</v>
      </c>
      <c r="AS54" s="37">
        <f t="shared" ca="1" si="154"/>
        <v>0</v>
      </c>
      <c r="AT54" s="37">
        <f t="shared" ca="1" si="154"/>
        <v>0</v>
      </c>
      <c r="AU54" s="37">
        <f t="shared" ca="1" si="154"/>
        <v>0</v>
      </c>
      <c r="AV54" s="37">
        <f t="shared" ca="1" si="154"/>
        <v>0</v>
      </c>
      <c r="AW54" s="37">
        <f t="shared" ca="1" si="154"/>
        <v>1</v>
      </c>
      <c r="AX54" s="37">
        <f t="shared" ca="1" si="154"/>
        <v>0</v>
      </c>
      <c r="AY54" s="37">
        <f t="shared" ca="1" si="154"/>
        <v>0</v>
      </c>
      <c r="AZ54" s="37">
        <f t="shared" ca="1" si="154"/>
        <v>0</v>
      </c>
      <c r="BA54" s="37">
        <f t="shared" ca="1" si="154"/>
        <v>0</v>
      </c>
      <c r="BB54" s="37">
        <f t="shared" ca="1" si="154"/>
        <v>0</v>
      </c>
      <c r="BC54" s="37">
        <f t="shared" ca="1" si="154"/>
        <v>0</v>
      </c>
      <c r="BD54" s="37">
        <f t="shared" ca="1" si="154"/>
        <v>0</v>
      </c>
      <c r="BE54" s="37">
        <f t="shared" ca="1" si="154"/>
        <v>0</v>
      </c>
      <c r="BF54" s="29">
        <f t="shared" ca="1" si="105"/>
        <v>0</v>
      </c>
      <c r="BG54" s="135" t="str">
        <f>'PLANTILLA V6'!$D94</f>
        <v>pza</v>
      </c>
      <c r="BH54" s="41">
        <f t="shared" ref="BH54:CF54" ca="1" si="155">IF(OR(BH$3="",ISNA(INDEX(INDIRECT(RIGHT(BH$2,LEN(BH$2)-4)&amp;"!$J:$J"),MATCH($B54,INDIRECT(RIGHT(BH$2,LEN(BH$2)-4)&amp;"!$B:$B"),0),1)), ISERR(INDEX(INDIRECT(RIGHT(BH$2,LEN(BH$2)-4)&amp;"!$J:$J"),MATCH($B54,INDIRECT(RIGHT(BH$2,LEN(BH$2)-4)&amp;"!$B:$B"),0),1))),0,INDEX(INDIRECT(RIGHT(BH$2,LEN(BH$2)-4)&amp;"!$J:$J"),MATCH($B54,INDIRECT(RIGHT(BH$2,LEN(BH$2)-4)&amp;"!$B:$B"),0),1))</f>
        <v>0</v>
      </c>
      <c r="BI54" s="41">
        <f t="shared" ca="1" si="155"/>
        <v>0</v>
      </c>
      <c r="BJ54" s="41">
        <f t="shared" ca="1" si="155"/>
        <v>0</v>
      </c>
      <c r="BK54" s="41">
        <f t="shared" ca="1" si="155"/>
        <v>0</v>
      </c>
      <c r="BL54" s="41">
        <f t="shared" ca="1" si="155"/>
        <v>0</v>
      </c>
      <c r="BM54" s="41">
        <f t="shared" ca="1" si="155"/>
        <v>0</v>
      </c>
      <c r="BN54" s="41">
        <f t="shared" ca="1" si="155"/>
        <v>0</v>
      </c>
      <c r="BO54" s="41">
        <f t="shared" ca="1" si="155"/>
        <v>0</v>
      </c>
      <c r="BP54" s="41">
        <f t="shared" ca="1" si="155"/>
        <v>0</v>
      </c>
      <c r="BQ54" s="41">
        <f t="shared" ca="1" si="155"/>
        <v>0</v>
      </c>
      <c r="BR54" s="41">
        <f t="shared" ca="1" si="155"/>
        <v>0</v>
      </c>
      <c r="BS54" s="41">
        <f t="shared" ca="1" si="155"/>
        <v>0</v>
      </c>
      <c r="BT54" s="41">
        <f t="shared" ca="1" si="155"/>
        <v>0</v>
      </c>
      <c r="BU54" s="41">
        <f t="shared" ca="1" si="155"/>
        <v>0</v>
      </c>
      <c r="BV54" s="41">
        <f t="shared" ca="1" si="155"/>
        <v>0</v>
      </c>
      <c r="BW54" s="41">
        <f t="shared" ca="1" si="155"/>
        <v>0</v>
      </c>
      <c r="BX54" s="41">
        <f t="shared" ca="1" si="155"/>
        <v>0</v>
      </c>
      <c r="BY54" s="41">
        <f t="shared" ca="1" si="155"/>
        <v>0</v>
      </c>
      <c r="BZ54" s="41">
        <f t="shared" ca="1" si="155"/>
        <v>0</v>
      </c>
      <c r="CA54" s="41">
        <f t="shared" ca="1" si="155"/>
        <v>0</v>
      </c>
      <c r="CB54" s="41">
        <f t="shared" ca="1" si="155"/>
        <v>0</v>
      </c>
      <c r="CC54" s="41">
        <f t="shared" ca="1" si="155"/>
        <v>0</v>
      </c>
      <c r="CD54" s="41">
        <f t="shared" ca="1" si="155"/>
        <v>0</v>
      </c>
      <c r="CE54" s="41">
        <f t="shared" ca="1" si="155"/>
        <v>0</v>
      </c>
      <c r="CF54" s="41">
        <f t="shared" ca="1" si="155"/>
        <v>0</v>
      </c>
      <c r="CG54" s="29">
        <f t="shared" ca="1" si="107"/>
        <v>1</v>
      </c>
      <c r="CH54" s="25" t="str">
        <f>'PLANTILLA V6'!$D94</f>
        <v>pza</v>
      </c>
    </row>
    <row r="55" spans="1:86" ht="16.5" hidden="1" x14ac:dyDescent="0.45">
      <c r="A55" s="40" t="s">
        <v>163</v>
      </c>
      <c r="B55" s="40" t="s">
        <v>181</v>
      </c>
      <c r="C55" s="32">
        <f>'PLANTILLA V6'!C95</f>
        <v>1</v>
      </c>
      <c r="D55" s="29">
        <f t="shared" ca="1" si="101"/>
        <v>0</v>
      </c>
      <c r="E55" s="25" t="str">
        <f>'PLANTILLA V6'!$D95</f>
        <v>pza</v>
      </c>
      <c r="F55" s="29">
        <f t="shared" ref="F55:AD55" ca="1" si="156">IF(OR(F$3="", ISNA(INDEX(INDIRECT(RIGHT(F$2,LEN(F$2)-4)&amp;"!$J:$J"),MATCH($B55,INDIRECT(RIGHT(F$2,LEN(F$2)-4)&amp;"!$B:$B"),0),1)),ISERR(INDEX(INDIRECT(RIGHT(F$2,LEN(F$2)-4)&amp;"!$J:$J"),MATCH($B55,INDIRECT(RIGHT(F$2,LEN(F$2)-4)&amp;"!$B:$B"),0),1))),0,INDEX(INDIRECT(RIGHT(F$2,LEN(F$2)-4)&amp;"!$J:$J"),MATCH($B55,INDIRECT(RIGHT(F$2,LEN(F$2)-4)&amp;"!$B:$B"),0),1))</f>
        <v>0</v>
      </c>
      <c r="G55" s="29">
        <f t="shared" ca="1" si="156"/>
        <v>0</v>
      </c>
      <c r="H55" s="29">
        <f t="shared" ca="1" si="156"/>
        <v>0</v>
      </c>
      <c r="I55" s="29">
        <f t="shared" ca="1" si="156"/>
        <v>0</v>
      </c>
      <c r="J55" s="29">
        <f t="shared" ca="1" si="156"/>
        <v>0</v>
      </c>
      <c r="K55" s="29">
        <f t="shared" ca="1" si="156"/>
        <v>0</v>
      </c>
      <c r="L55" s="29">
        <f t="shared" ca="1" si="156"/>
        <v>0</v>
      </c>
      <c r="M55" s="29">
        <f t="shared" ca="1" si="156"/>
        <v>0</v>
      </c>
      <c r="N55" s="29">
        <f t="shared" ca="1" si="156"/>
        <v>0</v>
      </c>
      <c r="O55" s="29">
        <f t="shared" ca="1" si="156"/>
        <v>0</v>
      </c>
      <c r="P55" s="29">
        <f t="shared" ca="1" si="156"/>
        <v>0</v>
      </c>
      <c r="Q55" s="29">
        <f t="shared" ca="1" si="156"/>
        <v>0</v>
      </c>
      <c r="R55" s="29">
        <f t="shared" ca="1" si="156"/>
        <v>0</v>
      </c>
      <c r="S55" s="29">
        <f t="shared" ca="1" si="156"/>
        <v>0</v>
      </c>
      <c r="T55" s="29">
        <f t="shared" ca="1" si="156"/>
        <v>0</v>
      </c>
      <c r="U55" s="29">
        <f t="shared" ca="1" si="156"/>
        <v>0</v>
      </c>
      <c r="V55" s="29">
        <f t="shared" ca="1" si="156"/>
        <v>0</v>
      </c>
      <c r="W55" s="29">
        <f t="shared" ca="1" si="156"/>
        <v>0</v>
      </c>
      <c r="X55" s="29">
        <f t="shared" ca="1" si="156"/>
        <v>0</v>
      </c>
      <c r="Y55" s="29">
        <f t="shared" ca="1" si="156"/>
        <v>0</v>
      </c>
      <c r="Z55" s="29">
        <f t="shared" ca="1" si="156"/>
        <v>0</v>
      </c>
      <c r="AA55" s="29">
        <f t="shared" ca="1" si="156"/>
        <v>0</v>
      </c>
      <c r="AB55" s="29">
        <f t="shared" ca="1" si="156"/>
        <v>0</v>
      </c>
      <c r="AC55" s="29">
        <f t="shared" ca="1" si="156"/>
        <v>0</v>
      </c>
      <c r="AD55" s="29">
        <f t="shared" ca="1" si="156"/>
        <v>0</v>
      </c>
      <c r="AE55" s="29">
        <f t="shared" ca="1" si="103"/>
        <v>1</v>
      </c>
      <c r="AF55" s="25" t="str">
        <f>'PLANTILLA V6'!$D95</f>
        <v>pza</v>
      </c>
      <c r="AG55" s="37">
        <f t="shared" ref="AG55:BE55" ca="1" si="157">IF(OR(AG$3="",ISNA(INDEX(INDIRECT(RIGHT(AG$2,LEN(AG$2)-4)&amp;"!$J:$J"),MATCH($B55,INDIRECT(RIGHT(AG$2,LEN(AG$2)-4)&amp;"!$B:$B"),0),1)), ISERR(INDEX(INDIRECT(RIGHT(AG$2,LEN(AG$2)-4)&amp;"!$J:$J"),MATCH($B55,INDIRECT(RIGHT(AG$2,LEN(AG$2)-4)&amp;"!$B:$B"),0),1))),0,INDEX(INDIRECT(RIGHT(AG$2,LEN(AG$2)-4)&amp;"!$J:$J"),MATCH($B55,INDIRECT(RIGHT(AG$2,LEN(AG$2)-4)&amp;"!$B:$B"),0),1))</f>
        <v>0</v>
      </c>
      <c r="AH55" s="37">
        <f t="shared" ca="1" si="157"/>
        <v>0</v>
      </c>
      <c r="AI55" s="37">
        <f t="shared" ca="1" si="157"/>
        <v>0</v>
      </c>
      <c r="AJ55" s="37">
        <f t="shared" ca="1" si="157"/>
        <v>0</v>
      </c>
      <c r="AK55" s="37">
        <f t="shared" ca="1" si="157"/>
        <v>0</v>
      </c>
      <c r="AL55" s="37">
        <f t="shared" ca="1" si="157"/>
        <v>0</v>
      </c>
      <c r="AM55" s="37">
        <f t="shared" ca="1" si="157"/>
        <v>0</v>
      </c>
      <c r="AN55" s="37">
        <f t="shared" ca="1" si="157"/>
        <v>0</v>
      </c>
      <c r="AO55" s="37">
        <f t="shared" ca="1" si="157"/>
        <v>0</v>
      </c>
      <c r="AP55" s="37">
        <f t="shared" ca="1" si="157"/>
        <v>0</v>
      </c>
      <c r="AQ55" s="37">
        <f t="shared" ca="1" si="157"/>
        <v>0</v>
      </c>
      <c r="AR55" s="37">
        <f t="shared" ca="1" si="157"/>
        <v>0</v>
      </c>
      <c r="AS55" s="37">
        <f t="shared" ca="1" si="157"/>
        <v>0</v>
      </c>
      <c r="AT55" s="37">
        <f t="shared" ca="1" si="157"/>
        <v>0</v>
      </c>
      <c r="AU55" s="37">
        <f t="shared" ca="1" si="157"/>
        <v>0</v>
      </c>
      <c r="AV55" s="37">
        <f t="shared" ca="1" si="157"/>
        <v>0</v>
      </c>
      <c r="AW55" s="37">
        <f t="shared" ca="1" si="157"/>
        <v>1</v>
      </c>
      <c r="AX55" s="37">
        <f t="shared" ca="1" si="157"/>
        <v>0</v>
      </c>
      <c r="AY55" s="37">
        <f t="shared" ca="1" si="157"/>
        <v>0</v>
      </c>
      <c r="AZ55" s="37">
        <f t="shared" ca="1" si="157"/>
        <v>0</v>
      </c>
      <c r="BA55" s="37">
        <f t="shared" ca="1" si="157"/>
        <v>0</v>
      </c>
      <c r="BB55" s="37">
        <f t="shared" ca="1" si="157"/>
        <v>0</v>
      </c>
      <c r="BC55" s="37">
        <f t="shared" ca="1" si="157"/>
        <v>0</v>
      </c>
      <c r="BD55" s="37">
        <f t="shared" ca="1" si="157"/>
        <v>0</v>
      </c>
      <c r="BE55" s="37">
        <f t="shared" ca="1" si="157"/>
        <v>0</v>
      </c>
      <c r="BF55" s="29">
        <f t="shared" ca="1" si="105"/>
        <v>0</v>
      </c>
      <c r="BG55" s="135" t="str">
        <f>'PLANTILLA V6'!$D95</f>
        <v>pza</v>
      </c>
      <c r="BH55" s="38">
        <f t="shared" ref="BH55:CF55" ca="1" si="158">IF(OR(BH$3="",ISNA(INDEX(INDIRECT(RIGHT(BH$2,LEN(BH$2)-4)&amp;"!$J:$J"),MATCH($B55,INDIRECT(RIGHT(BH$2,LEN(BH$2)-4)&amp;"!$B:$B"),0),1)), ISERR(INDEX(INDIRECT(RIGHT(BH$2,LEN(BH$2)-4)&amp;"!$J:$J"),MATCH($B55,INDIRECT(RIGHT(BH$2,LEN(BH$2)-4)&amp;"!$B:$B"),0),1))),0,INDEX(INDIRECT(RIGHT(BH$2,LEN(BH$2)-4)&amp;"!$J:$J"),MATCH($B55,INDIRECT(RIGHT(BH$2,LEN(BH$2)-4)&amp;"!$B:$B"),0),1))</f>
        <v>0</v>
      </c>
      <c r="BI55" s="38">
        <f t="shared" ca="1" si="158"/>
        <v>0</v>
      </c>
      <c r="BJ55" s="38">
        <f t="shared" ca="1" si="158"/>
        <v>0</v>
      </c>
      <c r="BK55" s="38">
        <f t="shared" ca="1" si="158"/>
        <v>0</v>
      </c>
      <c r="BL55" s="38">
        <f t="shared" ca="1" si="158"/>
        <v>0</v>
      </c>
      <c r="BM55" s="38">
        <f t="shared" ca="1" si="158"/>
        <v>0</v>
      </c>
      <c r="BN55" s="38">
        <f t="shared" ca="1" si="158"/>
        <v>0</v>
      </c>
      <c r="BO55" s="38">
        <f t="shared" ca="1" si="158"/>
        <v>0</v>
      </c>
      <c r="BP55" s="38">
        <f t="shared" ca="1" si="158"/>
        <v>0</v>
      </c>
      <c r="BQ55" s="38">
        <f t="shared" ca="1" si="158"/>
        <v>0</v>
      </c>
      <c r="BR55" s="38">
        <f t="shared" ca="1" si="158"/>
        <v>0</v>
      </c>
      <c r="BS55" s="38">
        <f t="shared" ca="1" si="158"/>
        <v>0</v>
      </c>
      <c r="BT55" s="38">
        <f t="shared" ca="1" si="158"/>
        <v>0</v>
      </c>
      <c r="BU55" s="38">
        <f t="shared" ca="1" si="158"/>
        <v>0</v>
      </c>
      <c r="BV55" s="38">
        <f t="shared" ca="1" si="158"/>
        <v>0</v>
      </c>
      <c r="BW55" s="38">
        <f t="shared" ca="1" si="158"/>
        <v>0</v>
      </c>
      <c r="BX55" s="38">
        <f t="shared" ca="1" si="158"/>
        <v>0</v>
      </c>
      <c r="BY55" s="38">
        <f t="shared" ca="1" si="158"/>
        <v>0</v>
      </c>
      <c r="BZ55" s="38">
        <f t="shared" ca="1" si="158"/>
        <v>0</v>
      </c>
      <c r="CA55" s="38">
        <f t="shared" ca="1" si="158"/>
        <v>0</v>
      </c>
      <c r="CB55" s="38">
        <f t="shared" ca="1" si="158"/>
        <v>0</v>
      </c>
      <c r="CC55" s="38">
        <f t="shared" ca="1" si="158"/>
        <v>0</v>
      </c>
      <c r="CD55" s="38">
        <f t="shared" ca="1" si="158"/>
        <v>0</v>
      </c>
      <c r="CE55" s="38">
        <f t="shared" ca="1" si="158"/>
        <v>0</v>
      </c>
      <c r="CF55" s="38">
        <f t="shared" ca="1" si="158"/>
        <v>0</v>
      </c>
      <c r="CG55" s="29">
        <f t="shared" ca="1" si="107"/>
        <v>1</v>
      </c>
      <c r="CH55" s="25" t="str">
        <f>'PLANTILLA V6'!$D95</f>
        <v>pza</v>
      </c>
    </row>
    <row r="56" spans="1:86" ht="16.5" hidden="1" x14ac:dyDescent="0.45">
      <c r="A56" s="36" t="s">
        <v>163</v>
      </c>
      <c r="B56" s="36" t="s">
        <v>182</v>
      </c>
      <c r="C56" s="28">
        <f>'PLANTILLA V6'!C96</f>
        <v>1</v>
      </c>
      <c r="D56" s="29">
        <f t="shared" ca="1" si="101"/>
        <v>0</v>
      </c>
      <c r="E56" s="25" t="str">
        <f>'PLANTILLA V6'!$D96</f>
        <v>pza</v>
      </c>
      <c r="F56" s="29">
        <f t="shared" ref="F56:AD56" ca="1" si="159">IF(OR(F$3="", ISNA(INDEX(INDIRECT(RIGHT(F$2,LEN(F$2)-4)&amp;"!$J:$J"),MATCH($B56,INDIRECT(RIGHT(F$2,LEN(F$2)-4)&amp;"!$B:$B"),0),1)),ISERR(INDEX(INDIRECT(RIGHT(F$2,LEN(F$2)-4)&amp;"!$J:$J"),MATCH($B56,INDIRECT(RIGHT(F$2,LEN(F$2)-4)&amp;"!$B:$B"),0),1))),0,INDEX(INDIRECT(RIGHT(F$2,LEN(F$2)-4)&amp;"!$J:$J"),MATCH($B56,INDIRECT(RIGHT(F$2,LEN(F$2)-4)&amp;"!$B:$B"),0),1))</f>
        <v>0</v>
      </c>
      <c r="G56" s="29">
        <f t="shared" ca="1" si="159"/>
        <v>0</v>
      </c>
      <c r="H56" s="29">
        <f t="shared" ca="1" si="159"/>
        <v>0</v>
      </c>
      <c r="I56" s="29">
        <f t="shared" ca="1" si="159"/>
        <v>0</v>
      </c>
      <c r="J56" s="29">
        <f t="shared" ca="1" si="159"/>
        <v>0</v>
      </c>
      <c r="K56" s="29">
        <f t="shared" ca="1" si="159"/>
        <v>0</v>
      </c>
      <c r="L56" s="29">
        <f t="shared" ca="1" si="159"/>
        <v>0</v>
      </c>
      <c r="M56" s="29">
        <f t="shared" ca="1" si="159"/>
        <v>0</v>
      </c>
      <c r="N56" s="29">
        <f t="shared" ca="1" si="159"/>
        <v>0</v>
      </c>
      <c r="O56" s="29">
        <f t="shared" ca="1" si="159"/>
        <v>0</v>
      </c>
      <c r="P56" s="29">
        <f t="shared" ca="1" si="159"/>
        <v>0</v>
      </c>
      <c r="Q56" s="29">
        <f t="shared" ca="1" si="159"/>
        <v>0</v>
      </c>
      <c r="R56" s="29">
        <f t="shared" ca="1" si="159"/>
        <v>0</v>
      </c>
      <c r="S56" s="29">
        <f t="shared" ca="1" si="159"/>
        <v>0</v>
      </c>
      <c r="T56" s="29">
        <f t="shared" ca="1" si="159"/>
        <v>0</v>
      </c>
      <c r="U56" s="29">
        <f t="shared" ca="1" si="159"/>
        <v>0</v>
      </c>
      <c r="V56" s="29">
        <f t="shared" ca="1" si="159"/>
        <v>0</v>
      </c>
      <c r="W56" s="29">
        <f t="shared" ca="1" si="159"/>
        <v>0</v>
      </c>
      <c r="X56" s="29">
        <f t="shared" ca="1" si="159"/>
        <v>0</v>
      </c>
      <c r="Y56" s="29">
        <f t="shared" ca="1" si="159"/>
        <v>0</v>
      </c>
      <c r="Z56" s="29">
        <f t="shared" ca="1" si="159"/>
        <v>0</v>
      </c>
      <c r="AA56" s="29">
        <f t="shared" ca="1" si="159"/>
        <v>0</v>
      </c>
      <c r="AB56" s="29">
        <f t="shared" ca="1" si="159"/>
        <v>0</v>
      </c>
      <c r="AC56" s="29">
        <f t="shared" ca="1" si="159"/>
        <v>0</v>
      </c>
      <c r="AD56" s="29">
        <f t="shared" ca="1" si="159"/>
        <v>0</v>
      </c>
      <c r="AE56" s="29">
        <f t="shared" ca="1" si="103"/>
        <v>1</v>
      </c>
      <c r="AF56" s="25" t="str">
        <f>'PLANTILLA V6'!$D96</f>
        <v>pza</v>
      </c>
      <c r="AG56" s="37">
        <f t="shared" ref="AG56:BE56" ca="1" si="160">IF(OR(AG$3="",ISNA(INDEX(INDIRECT(RIGHT(AG$2,LEN(AG$2)-4)&amp;"!$J:$J"),MATCH($B56,INDIRECT(RIGHT(AG$2,LEN(AG$2)-4)&amp;"!$B:$B"),0),1)), ISERR(INDEX(INDIRECT(RIGHT(AG$2,LEN(AG$2)-4)&amp;"!$J:$J"),MATCH($B56,INDIRECT(RIGHT(AG$2,LEN(AG$2)-4)&amp;"!$B:$B"),0),1))),0,INDEX(INDIRECT(RIGHT(AG$2,LEN(AG$2)-4)&amp;"!$J:$J"),MATCH($B56,INDIRECT(RIGHT(AG$2,LEN(AG$2)-4)&amp;"!$B:$B"),0),1))</f>
        <v>0</v>
      </c>
      <c r="AH56" s="37">
        <f t="shared" ca="1" si="160"/>
        <v>0</v>
      </c>
      <c r="AI56" s="37">
        <f t="shared" ca="1" si="160"/>
        <v>0</v>
      </c>
      <c r="AJ56" s="37">
        <f t="shared" ca="1" si="160"/>
        <v>0</v>
      </c>
      <c r="AK56" s="37">
        <f t="shared" ca="1" si="160"/>
        <v>0</v>
      </c>
      <c r="AL56" s="37">
        <f t="shared" ca="1" si="160"/>
        <v>0</v>
      </c>
      <c r="AM56" s="37">
        <f t="shared" ca="1" si="160"/>
        <v>0</v>
      </c>
      <c r="AN56" s="37">
        <f t="shared" ca="1" si="160"/>
        <v>0</v>
      </c>
      <c r="AO56" s="37">
        <f t="shared" ca="1" si="160"/>
        <v>0</v>
      </c>
      <c r="AP56" s="37">
        <f t="shared" ca="1" si="160"/>
        <v>0</v>
      </c>
      <c r="AQ56" s="37">
        <f t="shared" ca="1" si="160"/>
        <v>0</v>
      </c>
      <c r="AR56" s="37">
        <f t="shared" ca="1" si="160"/>
        <v>0</v>
      </c>
      <c r="AS56" s="37">
        <f t="shared" ca="1" si="160"/>
        <v>0</v>
      </c>
      <c r="AT56" s="37">
        <f t="shared" ca="1" si="160"/>
        <v>0</v>
      </c>
      <c r="AU56" s="37">
        <f t="shared" ca="1" si="160"/>
        <v>0</v>
      </c>
      <c r="AV56" s="37">
        <f t="shared" ca="1" si="160"/>
        <v>0</v>
      </c>
      <c r="AW56" s="37">
        <f t="shared" ca="1" si="160"/>
        <v>1</v>
      </c>
      <c r="AX56" s="37">
        <f t="shared" ca="1" si="160"/>
        <v>0</v>
      </c>
      <c r="AY56" s="37">
        <f t="shared" ca="1" si="160"/>
        <v>0</v>
      </c>
      <c r="AZ56" s="37">
        <f t="shared" ca="1" si="160"/>
        <v>0</v>
      </c>
      <c r="BA56" s="37">
        <f t="shared" ca="1" si="160"/>
        <v>0</v>
      </c>
      <c r="BB56" s="37">
        <f t="shared" ca="1" si="160"/>
        <v>0</v>
      </c>
      <c r="BC56" s="37">
        <f t="shared" ca="1" si="160"/>
        <v>0</v>
      </c>
      <c r="BD56" s="37">
        <f t="shared" ca="1" si="160"/>
        <v>0</v>
      </c>
      <c r="BE56" s="37">
        <f t="shared" ca="1" si="160"/>
        <v>0</v>
      </c>
      <c r="BF56" s="29">
        <f t="shared" ca="1" si="105"/>
        <v>0</v>
      </c>
      <c r="BG56" s="135" t="str">
        <f>'PLANTILLA V6'!$D96</f>
        <v>pza</v>
      </c>
      <c r="BH56" s="41">
        <f t="shared" ref="BH56:CF56" ca="1" si="161">IF(OR(BH$3="",ISNA(INDEX(INDIRECT(RIGHT(BH$2,LEN(BH$2)-4)&amp;"!$J:$J"),MATCH($B56,INDIRECT(RIGHT(BH$2,LEN(BH$2)-4)&amp;"!$B:$B"),0),1)), ISERR(INDEX(INDIRECT(RIGHT(BH$2,LEN(BH$2)-4)&amp;"!$J:$J"),MATCH($B56,INDIRECT(RIGHT(BH$2,LEN(BH$2)-4)&amp;"!$B:$B"),0),1))),0,INDEX(INDIRECT(RIGHT(BH$2,LEN(BH$2)-4)&amp;"!$J:$J"),MATCH($B56,INDIRECT(RIGHT(BH$2,LEN(BH$2)-4)&amp;"!$B:$B"),0),1))</f>
        <v>0</v>
      </c>
      <c r="BI56" s="41">
        <f t="shared" ca="1" si="161"/>
        <v>0</v>
      </c>
      <c r="BJ56" s="41">
        <f t="shared" ca="1" si="161"/>
        <v>0</v>
      </c>
      <c r="BK56" s="41">
        <f t="shared" ca="1" si="161"/>
        <v>0</v>
      </c>
      <c r="BL56" s="41">
        <f t="shared" ca="1" si="161"/>
        <v>0</v>
      </c>
      <c r="BM56" s="41">
        <f t="shared" ca="1" si="161"/>
        <v>0</v>
      </c>
      <c r="BN56" s="41">
        <f t="shared" ca="1" si="161"/>
        <v>0</v>
      </c>
      <c r="BO56" s="41">
        <f t="shared" ca="1" si="161"/>
        <v>0</v>
      </c>
      <c r="BP56" s="41">
        <f t="shared" ca="1" si="161"/>
        <v>0</v>
      </c>
      <c r="BQ56" s="41">
        <f t="shared" ca="1" si="161"/>
        <v>0</v>
      </c>
      <c r="BR56" s="41">
        <f t="shared" ca="1" si="161"/>
        <v>0</v>
      </c>
      <c r="BS56" s="41">
        <f t="shared" ca="1" si="161"/>
        <v>0</v>
      </c>
      <c r="BT56" s="41">
        <f t="shared" ca="1" si="161"/>
        <v>0</v>
      </c>
      <c r="BU56" s="41">
        <f t="shared" ca="1" si="161"/>
        <v>0</v>
      </c>
      <c r="BV56" s="41">
        <f t="shared" ca="1" si="161"/>
        <v>0</v>
      </c>
      <c r="BW56" s="41">
        <f t="shared" ca="1" si="161"/>
        <v>0</v>
      </c>
      <c r="BX56" s="41">
        <f t="shared" ca="1" si="161"/>
        <v>0</v>
      </c>
      <c r="BY56" s="41">
        <f t="shared" ca="1" si="161"/>
        <v>0</v>
      </c>
      <c r="BZ56" s="41">
        <f t="shared" ca="1" si="161"/>
        <v>0</v>
      </c>
      <c r="CA56" s="41">
        <f t="shared" ca="1" si="161"/>
        <v>0</v>
      </c>
      <c r="CB56" s="41">
        <f t="shared" ca="1" si="161"/>
        <v>0</v>
      </c>
      <c r="CC56" s="41">
        <f t="shared" ca="1" si="161"/>
        <v>0</v>
      </c>
      <c r="CD56" s="41">
        <f t="shared" ca="1" si="161"/>
        <v>0</v>
      </c>
      <c r="CE56" s="41">
        <f t="shared" ca="1" si="161"/>
        <v>0</v>
      </c>
      <c r="CF56" s="41">
        <f t="shared" ca="1" si="161"/>
        <v>0</v>
      </c>
      <c r="CG56" s="29">
        <f t="shared" ca="1" si="107"/>
        <v>1</v>
      </c>
      <c r="CH56" s="25" t="str">
        <f>'PLANTILLA V6'!$D96</f>
        <v>pza</v>
      </c>
    </row>
    <row r="57" spans="1:86" ht="16.5" hidden="1" x14ac:dyDescent="0.45">
      <c r="A57" s="40" t="s">
        <v>163</v>
      </c>
      <c r="B57" s="40" t="s">
        <v>183</v>
      </c>
      <c r="C57" s="32"/>
      <c r="D57" s="29">
        <f t="shared" ca="1" si="101"/>
        <v>5</v>
      </c>
      <c r="E57" s="25" t="str">
        <f>'PLANTILLA V6'!$D97</f>
        <v>pza</v>
      </c>
      <c r="F57" s="29">
        <f t="shared" ref="F57:AD57" ca="1" si="162">IF(OR(F$3="", ISNA(INDEX(INDIRECT(RIGHT(F$2,LEN(F$2)-4)&amp;"!$J:$J"),MATCH($B57,INDIRECT(RIGHT(F$2,LEN(F$2)-4)&amp;"!$B:$B"),0),1)),ISERR(INDEX(INDIRECT(RIGHT(F$2,LEN(F$2)-4)&amp;"!$J:$J"),MATCH($B57,INDIRECT(RIGHT(F$2,LEN(F$2)-4)&amp;"!$B:$B"),0),1))),0,INDEX(INDIRECT(RIGHT(F$2,LEN(F$2)-4)&amp;"!$J:$J"),MATCH($B57,INDIRECT(RIGHT(F$2,LEN(F$2)-4)&amp;"!$B:$B"),0),1))</f>
        <v>0</v>
      </c>
      <c r="G57" s="29">
        <f t="shared" ca="1" si="162"/>
        <v>0</v>
      </c>
      <c r="H57" s="29">
        <f t="shared" ca="1" si="162"/>
        <v>0</v>
      </c>
      <c r="I57" s="29">
        <f t="shared" ca="1" si="162"/>
        <v>0</v>
      </c>
      <c r="J57" s="29">
        <f t="shared" ca="1" si="162"/>
        <v>0</v>
      </c>
      <c r="K57" s="29">
        <f t="shared" ca="1" si="162"/>
        <v>0</v>
      </c>
      <c r="L57" s="29">
        <f t="shared" ca="1" si="162"/>
        <v>0</v>
      </c>
      <c r="M57" s="29">
        <f t="shared" ca="1" si="162"/>
        <v>0</v>
      </c>
      <c r="N57" s="29">
        <f t="shared" ca="1" si="162"/>
        <v>0</v>
      </c>
      <c r="O57" s="29">
        <f t="shared" ca="1" si="162"/>
        <v>0</v>
      </c>
      <c r="P57" s="29">
        <f t="shared" ca="1" si="162"/>
        <v>0</v>
      </c>
      <c r="Q57" s="29">
        <f t="shared" ca="1" si="162"/>
        <v>0</v>
      </c>
      <c r="R57" s="29">
        <f t="shared" ca="1" si="162"/>
        <v>0</v>
      </c>
      <c r="S57" s="29">
        <f t="shared" ca="1" si="162"/>
        <v>0</v>
      </c>
      <c r="T57" s="29">
        <f t="shared" ca="1" si="162"/>
        <v>0</v>
      </c>
      <c r="U57" s="29">
        <f t="shared" ca="1" si="162"/>
        <v>5</v>
      </c>
      <c r="V57" s="29">
        <f t="shared" ca="1" si="162"/>
        <v>0</v>
      </c>
      <c r="W57" s="29">
        <f t="shared" ca="1" si="162"/>
        <v>0</v>
      </c>
      <c r="X57" s="29">
        <f t="shared" ca="1" si="162"/>
        <v>0</v>
      </c>
      <c r="Y57" s="29">
        <f t="shared" ca="1" si="162"/>
        <v>0</v>
      </c>
      <c r="Z57" s="29">
        <f t="shared" ca="1" si="162"/>
        <v>0</v>
      </c>
      <c r="AA57" s="29">
        <f t="shared" ca="1" si="162"/>
        <v>0</v>
      </c>
      <c r="AB57" s="29">
        <f t="shared" ca="1" si="162"/>
        <v>0</v>
      </c>
      <c r="AC57" s="29">
        <f t="shared" ca="1" si="162"/>
        <v>0</v>
      </c>
      <c r="AD57" s="29">
        <f t="shared" ca="1" si="162"/>
        <v>0</v>
      </c>
      <c r="AE57" s="29">
        <f t="shared" ca="1" si="103"/>
        <v>0</v>
      </c>
      <c r="AF57" s="25" t="str">
        <f>'PLANTILLA V6'!$D97</f>
        <v>pza</v>
      </c>
      <c r="AG57" s="37">
        <f t="shared" ref="AG57:BE57" ca="1" si="163">IF(OR(AG$3="",ISNA(INDEX(INDIRECT(RIGHT(AG$2,LEN(AG$2)-4)&amp;"!$J:$J"),MATCH($B57,INDIRECT(RIGHT(AG$2,LEN(AG$2)-4)&amp;"!$B:$B"),0),1)), ISERR(INDEX(INDIRECT(RIGHT(AG$2,LEN(AG$2)-4)&amp;"!$J:$J"),MATCH($B57,INDIRECT(RIGHT(AG$2,LEN(AG$2)-4)&amp;"!$B:$B"),0),1))),0,INDEX(INDIRECT(RIGHT(AG$2,LEN(AG$2)-4)&amp;"!$J:$J"),MATCH($B57,INDIRECT(RIGHT(AG$2,LEN(AG$2)-4)&amp;"!$B:$B"),0),1))</f>
        <v>0</v>
      </c>
      <c r="AH57" s="37">
        <f t="shared" ca="1" si="163"/>
        <v>0</v>
      </c>
      <c r="AI57" s="37">
        <f t="shared" ca="1" si="163"/>
        <v>0</v>
      </c>
      <c r="AJ57" s="37">
        <f t="shared" ca="1" si="163"/>
        <v>0</v>
      </c>
      <c r="AK57" s="37">
        <f t="shared" ca="1" si="163"/>
        <v>0</v>
      </c>
      <c r="AL57" s="37">
        <f t="shared" ca="1" si="163"/>
        <v>0</v>
      </c>
      <c r="AM57" s="37">
        <f t="shared" ca="1" si="163"/>
        <v>0</v>
      </c>
      <c r="AN57" s="37">
        <f t="shared" ca="1" si="163"/>
        <v>0</v>
      </c>
      <c r="AO57" s="37">
        <f t="shared" ca="1" si="163"/>
        <v>0</v>
      </c>
      <c r="AP57" s="37">
        <f t="shared" ca="1" si="163"/>
        <v>0</v>
      </c>
      <c r="AQ57" s="37">
        <f t="shared" ca="1" si="163"/>
        <v>0</v>
      </c>
      <c r="AR57" s="37">
        <f t="shared" ca="1" si="163"/>
        <v>0</v>
      </c>
      <c r="AS57" s="37">
        <f t="shared" ca="1" si="163"/>
        <v>0</v>
      </c>
      <c r="AT57" s="37">
        <f t="shared" ca="1" si="163"/>
        <v>0</v>
      </c>
      <c r="AU57" s="37">
        <f t="shared" ca="1" si="163"/>
        <v>0</v>
      </c>
      <c r="AV57" s="37">
        <f t="shared" ca="1" si="163"/>
        <v>0</v>
      </c>
      <c r="AW57" s="37">
        <f t="shared" ca="1" si="163"/>
        <v>0</v>
      </c>
      <c r="AX57" s="37">
        <f t="shared" ca="1" si="163"/>
        <v>0</v>
      </c>
      <c r="AY57" s="37">
        <f t="shared" ca="1" si="163"/>
        <v>0</v>
      </c>
      <c r="AZ57" s="37">
        <f t="shared" ca="1" si="163"/>
        <v>0</v>
      </c>
      <c r="BA57" s="37">
        <f t="shared" ca="1" si="163"/>
        <v>0</v>
      </c>
      <c r="BB57" s="37">
        <f t="shared" ca="1" si="163"/>
        <v>0</v>
      </c>
      <c r="BC57" s="37">
        <f t="shared" ca="1" si="163"/>
        <v>0</v>
      </c>
      <c r="BD57" s="37">
        <f t="shared" ca="1" si="163"/>
        <v>0</v>
      </c>
      <c r="BE57" s="37">
        <f t="shared" ca="1" si="163"/>
        <v>0</v>
      </c>
      <c r="BF57" s="29">
        <f t="shared" ca="1" si="105"/>
        <v>0</v>
      </c>
      <c r="BG57" s="135" t="str">
        <f>'PLANTILLA V6'!$D97</f>
        <v>pza</v>
      </c>
      <c r="BH57" s="41">
        <f t="shared" ref="BH57:CF57" ca="1" si="164">IF(OR(BH$3="",ISNA(INDEX(INDIRECT(RIGHT(BH$2,LEN(BH$2)-4)&amp;"!$J:$J"),MATCH($B57,INDIRECT(RIGHT(BH$2,LEN(BH$2)-4)&amp;"!$B:$B"),0),1)), ISERR(INDEX(INDIRECT(RIGHT(BH$2,LEN(BH$2)-4)&amp;"!$J:$J"),MATCH($B57,INDIRECT(RIGHT(BH$2,LEN(BH$2)-4)&amp;"!$B:$B"),0),1))),0,INDEX(INDIRECT(RIGHT(BH$2,LEN(BH$2)-4)&amp;"!$J:$J"),MATCH($B57,INDIRECT(RIGHT(BH$2,LEN(BH$2)-4)&amp;"!$B:$B"),0),1))</f>
        <v>0</v>
      </c>
      <c r="BI57" s="41">
        <f t="shared" ca="1" si="164"/>
        <v>0</v>
      </c>
      <c r="BJ57" s="41">
        <f t="shared" ca="1" si="164"/>
        <v>0</v>
      </c>
      <c r="BK57" s="41">
        <f t="shared" ca="1" si="164"/>
        <v>0</v>
      </c>
      <c r="BL57" s="41">
        <f t="shared" ca="1" si="164"/>
        <v>0</v>
      </c>
      <c r="BM57" s="41">
        <f t="shared" ca="1" si="164"/>
        <v>0</v>
      </c>
      <c r="BN57" s="41">
        <f t="shared" ca="1" si="164"/>
        <v>0</v>
      </c>
      <c r="BO57" s="41">
        <f t="shared" ca="1" si="164"/>
        <v>0</v>
      </c>
      <c r="BP57" s="41">
        <f t="shared" ca="1" si="164"/>
        <v>0</v>
      </c>
      <c r="BQ57" s="41">
        <f t="shared" ca="1" si="164"/>
        <v>0</v>
      </c>
      <c r="BR57" s="41">
        <f t="shared" ca="1" si="164"/>
        <v>0</v>
      </c>
      <c r="BS57" s="41">
        <f t="shared" ca="1" si="164"/>
        <v>0</v>
      </c>
      <c r="BT57" s="41">
        <f t="shared" ca="1" si="164"/>
        <v>0</v>
      </c>
      <c r="BU57" s="41">
        <f t="shared" ca="1" si="164"/>
        <v>0</v>
      </c>
      <c r="BV57" s="41">
        <f t="shared" ca="1" si="164"/>
        <v>0</v>
      </c>
      <c r="BW57" s="41">
        <f t="shared" ca="1" si="164"/>
        <v>0</v>
      </c>
      <c r="BX57" s="41">
        <f t="shared" ca="1" si="164"/>
        <v>0</v>
      </c>
      <c r="BY57" s="41">
        <f t="shared" ca="1" si="164"/>
        <v>0</v>
      </c>
      <c r="BZ57" s="41">
        <f t="shared" ca="1" si="164"/>
        <v>0</v>
      </c>
      <c r="CA57" s="41">
        <f t="shared" ca="1" si="164"/>
        <v>0</v>
      </c>
      <c r="CB57" s="41">
        <f t="shared" ca="1" si="164"/>
        <v>0</v>
      </c>
      <c r="CC57" s="41">
        <f t="shared" ca="1" si="164"/>
        <v>0</v>
      </c>
      <c r="CD57" s="41">
        <f t="shared" ca="1" si="164"/>
        <v>0</v>
      </c>
      <c r="CE57" s="41">
        <f t="shared" ca="1" si="164"/>
        <v>0</v>
      </c>
      <c r="CF57" s="41">
        <f t="shared" ca="1" si="164"/>
        <v>0</v>
      </c>
      <c r="CG57" s="29">
        <f t="shared" ca="1" si="107"/>
        <v>5</v>
      </c>
      <c r="CH57" s="25" t="str">
        <f>'PLANTILLA V6'!$D97</f>
        <v>pza</v>
      </c>
    </row>
    <row r="58" spans="1:86" ht="16.5" hidden="1" x14ac:dyDescent="0.45">
      <c r="A58" s="36" t="s">
        <v>163</v>
      </c>
      <c r="B58" s="36" t="s">
        <v>184</v>
      </c>
      <c r="C58" s="28"/>
      <c r="D58" s="29">
        <f t="shared" ca="1" si="101"/>
        <v>10</v>
      </c>
      <c r="E58" s="25" t="str">
        <f>'PLANTILLA V6'!$D98</f>
        <v>pza</v>
      </c>
      <c r="F58" s="29">
        <f t="shared" ref="F58:AD58" ca="1" si="165">IF(OR(F$3="", ISNA(INDEX(INDIRECT(RIGHT(F$2,LEN(F$2)-4)&amp;"!$J:$J"),MATCH($B58,INDIRECT(RIGHT(F$2,LEN(F$2)-4)&amp;"!$B:$B"),0),1)),ISERR(INDEX(INDIRECT(RIGHT(F$2,LEN(F$2)-4)&amp;"!$J:$J"),MATCH($B58,INDIRECT(RIGHT(F$2,LEN(F$2)-4)&amp;"!$B:$B"),0),1))),0,INDEX(INDIRECT(RIGHT(F$2,LEN(F$2)-4)&amp;"!$J:$J"),MATCH($B58,INDIRECT(RIGHT(F$2,LEN(F$2)-4)&amp;"!$B:$B"),0),1))</f>
        <v>0</v>
      </c>
      <c r="G58" s="29">
        <f t="shared" ca="1" si="165"/>
        <v>0</v>
      </c>
      <c r="H58" s="29">
        <f t="shared" ca="1" si="165"/>
        <v>0</v>
      </c>
      <c r="I58" s="29">
        <f t="shared" ca="1" si="165"/>
        <v>0</v>
      </c>
      <c r="J58" s="29">
        <f t="shared" ca="1" si="165"/>
        <v>0</v>
      </c>
      <c r="K58" s="29">
        <f t="shared" ca="1" si="165"/>
        <v>0</v>
      </c>
      <c r="L58" s="29">
        <f t="shared" ca="1" si="165"/>
        <v>0</v>
      </c>
      <c r="M58" s="29">
        <f t="shared" ca="1" si="165"/>
        <v>0</v>
      </c>
      <c r="N58" s="29">
        <f t="shared" ca="1" si="165"/>
        <v>0</v>
      </c>
      <c r="O58" s="29">
        <f t="shared" ca="1" si="165"/>
        <v>0</v>
      </c>
      <c r="P58" s="29">
        <f t="shared" ca="1" si="165"/>
        <v>0</v>
      </c>
      <c r="Q58" s="29">
        <f t="shared" ca="1" si="165"/>
        <v>0</v>
      </c>
      <c r="R58" s="29">
        <f t="shared" ca="1" si="165"/>
        <v>0</v>
      </c>
      <c r="S58" s="29">
        <f t="shared" ca="1" si="165"/>
        <v>0</v>
      </c>
      <c r="T58" s="29">
        <f t="shared" ca="1" si="165"/>
        <v>0</v>
      </c>
      <c r="U58" s="29">
        <f t="shared" ca="1" si="165"/>
        <v>10</v>
      </c>
      <c r="V58" s="29">
        <f t="shared" ca="1" si="165"/>
        <v>0</v>
      </c>
      <c r="W58" s="29">
        <f t="shared" ca="1" si="165"/>
        <v>0</v>
      </c>
      <c r="X58" s="29">
        <f t="shared" ca="1" si="165"/>
        <v>0</v>
      </c>
      <c r="Y58" s="29">
        <f t="shared" ca="1" si="165"/>
        <v>0</v>
      </c>
      <c r="Z58" s="29">
        <f t="shared" ca="1" si="165"/>
        <v>0</v>
      </c>
      <c r="AA58" s="29">
        <f t="shared" ca="1" si="165"/>
        <v>0</v>
      </c>
      <c r="AB58" s="29">
        <f t="shared" ca="1" si="165"/>
        <v>0</v>
      </c>
      <c r="AC58" s="29">
        <f t="shared" ca="1" si="165"/>
        <v>0</v>
      </c>
      <c r="AD58" s="29">
        <f t="shared" ca="1" si="165"/>
        <v>0</v>
      </c>
      <c r="AE58" s="29">
        <f t="shared" ca="1" si="103"/>
        <v>0</v>
      </c>
      <c r="AF58" s="25" t="str">
        <f>'PLANTILLA V6'!$D98</f>
        <v>pza</v>
      </c>
      <c r="AG58" s="37">
        <f t="shared" ref="AG58:BE58" ca="1" si="166">IF(OR(AG$3="",ISNA(INDEX(INDIRECT(RIGHT(AG$2,LEN(AG$2)-4)&amp;"!$J:$J"),MATCH($B58,INDIRECT(RIGHT(AG$2,LEN(AG$2)-4)&amp;"!$B:$B"),0),1)), ISERR(INDEX(INDIRECT(RIGHT(AG$2,LEN(AG$2)-4)&amp;"!$J:$J"),MATCH($B58,INDIRECT(RIGHT(AG$2,LEN(AG$2)-4)&amp;"!$B:$B"),0),1))),0,INDEX(INDIRECT(RIGHT(AG$2,LEN(AG$2)-4)&amp;"!$J:$J"),MATCH($B58,INDIRECT(RIGHT(AG$2,LEN(AG$2)-4)&amp;"!$B:$B"),0),1))</f>
        <v>0</v>
      </c>
      <c r="AH58" s="37">
        <f t="shared" ca="1" si="166"/>
        <v>0</v>
      </c>
      <c r="AI58" s="37">
        <f t="shared" ca="1" si="166"/>
        <v>0</v>
      </c>
      <c r="AJ58" s="37">
        <f t="shared" ca="1" si="166"/>
        <v>0</v>
      </c>
      <c r="AK58" s="37">
        <f t="shared" ca="1" si="166"/>
        <v>0</v>
      </c>
      <c r="AL58" s="37">
        <f t="shared" ca="1" si="166"/>
        <v>0</v>
      </c>
      <c r="AM58" s="37">
        <f t="shared" ca="1" si="166"/>
        <v>0</v>
      </c>
      <c r="AN58" s="37">
        <f t="shared" ca="1" si="166"/>
        <v>0</v>
      </c>
      <c r="AO58" s="37">
        <f t="shared" ca="1" si="166"/>
        <v>0</v>
      </c>
      <c r="AP58" s="37">
        <f t="shared" ca="1" si="166"/>
        <v>0</v>
      </c>
      <c r="AQ58" s="37">
        <f t="shared" ca="1" si="166"/>
        <v>0</v>
      </c>
      <c r="AR58" s="37">
        <f t="shared" ca="1" si="166"/>
        <v>0</v>
      </c>
      <c r="AS58" s="37">
        <f t="shared" ca="1" si="166"/>
        <v>0</v>
      </c>
      <c r="AT58" s="37">
        <f t="shared" ca="1" si="166"/>
        <v>0</v>
      </c>
      <c r="AU58" s="37">
        <f t="shared" ca="1" si="166"/>
        <v>0</v>
      </c>
      <c r="AV58" s="37">
        <f t="shared" ca="1" si="166"/>
        <v>0</v>
      </c>
      <c r="AW58" s="37">
        <f t="shared" ca="1" si="166"/>
        <v>0</v>
      </c>
      <c r="AX58" s="37">
        <f t="shared" ca="1" si="166"/>
        <v>0</v>
      </c>
      <c r="AY58" s="37">
        <f t="shared" ca="1" si="166"/>
        <v>0</v>
      </c>
      <c r="AZ58" s="37">
        <f t="shared" ca="1" si="166"/>
        <v>0</v>
      </c>
      <c r="BA58" s="37">
        <f t="shared" ca="1" si="166"/>
        <v>0</v>
      </c>
      <c r="BB58" s="37">
        <f t="shared" ca="1" si="166"/>
        <v>0</v>
      </c>
      <c r="BC58" s="37">
        <f t="shared" ca="1" si="166"/>
        <v>0</v>
      </c>
      <c r="BD58" s="37">
        <f t="shared" ca="1" si="166"/>
        <v>0</v>
      </c>
      <c r="BE58" s="37">
        <f t="shared" ca="1" si="166"/>
        <v>0</v>
      </c>
      <c r="BF58" s="29">
        <f t="shared" ca="1" si="105"/>
        <v>0</v>
      </c>
      <c r="BG58" s="135" t="str">
        <f>'PLANTILLA V6'!$D98</f>
        <v>pza</v>
      </c>
      <c r="BH58" s="41">
        <f t="shared" ref="BH58:CF58" ca="1" si="167">IF(OR(BH$3="",ISNA(INDEX(INDIRECT(RIGHT(BH$2,LEN(BH$2)-4)&amp;"!$J:$J"),MATCH($B58,INDIRECT(RIGHT(BH$2,LEN(BH$2)-4)&amp;"!$B:$B"),0),1)), ISERR(INDEX(INDIRECT(RIGHT(BH$2,LEN(BH$2)-4)&amp;"!$J:$J"),MATCH($B58,INDIRECT(RIGHT(BH$2,LEN(BH$2)-4)&amp;"!$B:$B"),0),1))),0,INDEX(INDIRECT(RIGHT(BH$2,LEN(BH$2)-4)&amp;"!$J:$J"),MATCH($B58,INDIRECT(RIGHT(BH$2,LEN(BH$2)-4)&amp;"!$B:$B"),0),1))</f>
        <v>0</v>
      </c>
      <c r="BI58" s="41">
        <f t="shared" ca="1" si="167"/>
        <v>0</v>
      </c>
      <c r="BJ58" s="41">
        <f t="shared" ca="1" si="167"/>
        <v>0</v>
      </c>
      <c r="BK58" s="41">
        <f t="shared" ca="1" si="167"/>
        <v>0</v>
      </c>
      <c r="BL58" s="41">
        <f t="shared" ca="1" si="167"/>
        <v>0</v>
      </c>
      <c r="BM58" s="41">
        <f t="shared" ca="1" si="167"/>
        <v>0</v>
      </c>
      <c r="BN58" s="41">
        <f t="shared" ca="1" si="167"/>
        <v>0</v>
      </c>
      <c r="BO58" s="41">
        <f t="shared" ca="1" si="167"/>
        <v>0</v>
      </c>
      <c r="BP58" s="41">
        <f t="shared" ca="1" si="167"/>
        <v>0</v>
      </c>
      <c r="BQ58" s="41">
        <f t="shared" ca="1" si="167"/>
        <v>0</v>
      </c>
      <c r="BR58" s="41">
        <f t="shared" ca="1" si="167"/>
        <v>0</v>
      </c>
      <c r="BS58" s="41">
        <f t="shared" ca="1" si="167"/>
        <v>0</v>
      </c>
      <c r="BT58" s="41">
        <f t="shared" ca="1" si="167"/>
        <v>0</v>
      </c>
      <c r="BU58" s="41">
        <f t="shared" ca="1" si="167"/>
        <v>0</v>
      </c>
      <c r="BV58" s="41">
        <f t="shared" ca="1" si="167"/>
        <v>0</v>
      </c>
      <c r="BW58" s="41">
        <f t="shared" ca="1" si="167"/>
        <v>0</v>
      </c>
      <c r="BX58" s="41">
        <f t="shared" ca="1" si="167"/>
        <v>0</v>
      </c>
      <c r="BY58" s="41">
        <f t="shared" ca="1" si="167"/>
        <v>0</v>
      </c>
      <c r="BZ58" s="41">
        <f t="shared" ca="1" si="167"/>
        <v>0</v>
      </c>
      <c r="CA58" s="41">
        <f t="shared" ca="1" si="167"/>
        <v>0</v>
      </c>
      <c r="CB58" s="41">
        <f t="shared" ca="1" si="167"/>
        <v>0</v>
      </c>
      <c r="CC58" s="41">
        <f t="shared" ca="1" si="167"/>
        <v>0</v>
      </c>
      <c r="CD58" s="41">
        <f t="shared" ca="1" si="167"/>
        <v>0</v>
      </c>
      <c r="CE58" s="41">
        <f t="shared" ca="1" si="167"/>
        <v>0</v>
      </c>
      <c r="CF58" s="41">
        <f t="shared" ca="1" si="167"/>
        <v>0</v>
      </c>
      <c r="CG58" s="29">
        <f t="shared" ca="1" si="107"/>
        <v>10</v>
      </c>
      <c r="CH58" s="25" t="str">
        <f>'PLANTILLA V6'!$D98</f>
        <v>pza</v>
      </c>
    </row>
    <row r="59" spans="1:86" ht="16.5" hidden="1" x14ac:dyDescent="0.45">
      <c r="A59" s="40" t="s">
        <v>163</v>
      </c>
      <c r="B59" s="40" t="s">
        <v>185</v>
      </c>
      <c r="C59" s="32"/>
      <c r="D59" s="29">
        <f t="shared" ca="1" si="101"/>
        <v>0</v>
      </c>
      <c r="E59" s="25" t="str">
        <f>'PLANTILLA V6'!$D99</f>
        <v>pza</v>
      </c>
      <c r="F59" s="29">
        <f t="shared" ref="F59:AD59" ca="1" si="168">IF(OR(F$3="", ISNA(INDEX(INDIRECT(RIGHT(F$2,LEN(F$2)-4)&amp;"!$J:$J"),MATCH($B59,INDIRECT(RIGHT(F$2,LEN(F$2)-4)&amp;"!$B:$B"),0),1)),ISERR(INDEX(INDIRECT(RIGHT(F$2,LEN(F$2)-4)&amp;"!$J:$J"),MATCH($B59,INDIRECT(RIGHT(F$2,LEN(F$2)-4)&amp;"!$B:$B"),0),1))),0,INDEX(INDIRECT(RIGHT(F$2,LEN(F$2)-4)&amp;"!$J:$J"),MATCH($B59,INDIRECT(RIGHT(F$2,LEN(F$2)-4)&amp;"!$B:$B"),0),1))</f>
        <v>0</v>
      </c>
      <c r="G59" s="29">
        <f t="shared" ca="1" si="168"/>
        <v>0</v>
      </c>
      <c r="H59" s="29">
        <f t="shared" ca="1" si="168"/>
        <v>0</v>
      </c>
      <c r="I59" s="29">
        <f t="shared" ca="1" si="168"/>
        <v>0</v>
      </c>
      <c r="J59" s="29">
        <f t="shared" ca="1" si="168"/>
        <v>0</v>
      </c>
      <c r="K59" s="29">
        <f t="shared" ca="1" si="168"/>
        <v>0</v>
      </c>
      <c r="L59" s="29">
        <f t="shared" ca="1" si="168"/>
        <v>0</v>
      </c>
      <c r="M59" s="29">
        <f t="shared" ca="1" si="168"/>
        <v>0</v>
      </c>
      <c r="N59" s="29">
        <f t="shared" ca="1" si="168"/>
        <v>0</v>
      </c>
      <c r="O59" s="29">
        <f t="shared" ca="1" si="168"/>
        <v>0</v>
      </c>
      <c r="P59" s="29">
        <f t="shared" ca="1" si="168"/>
        <v>0</v>
      </c>
      <c r="Q59" s="29">
        <f t="shared" ca="1" si="168"/>
        <v>0</v>
      </c>
      <c r="R59" s="29">
        <f t="shared" ca="1" si="168"/>
        <v>0</v>
      </c>
      <c r="S59" s="29">
        <f t="shared" ca="1" si="168"/>
        <v>0</v>
      </c>
      <c r="T59" s="29">
        <f t="shared" ca="1" si="168"/>
        <v>0</v>
      </c>
      <c r="U59" s="29">
        <f t="shared" ca="1" si="168"/>
        <v>0</v>
      </c>
      <c r="V59" s="29">
        <f t="shared" ca="1" si="168"/>
        <v>0</v>
      </c>
      <c r="W59" s="29">
        <f t="shared" ca="1" si="168"/>
        <v>0</v>
      </c>
      <c r="X59" s="29">
        <f t="shared" ca="1" si="168"/>
        <v>0</v>
      </c>
      <c r="Y59" s="29">
        <f t="shared" ca="1" si="168"/>
        <v>0</v>
      </c>
      <c r="Z59" s="29">
        <f t="shared" ca="1" si="168"/>
        <v>0</v>
      </c>
      <c r="AA59" s="29">
        <f t="shared" ca="1" si="168"/>
        <v>0</v>
      </c>
      <c r="AB59" s="29">
        <f t="shared" ca="1" si="168"/>
        <v>0</v>
      </c>
      <c r="AC59" s="29">
        <f t="shared" ca="1" si="168"/>
        <v>0</v>
      </c>
      <c r="AD59" s="29">
        <f t="shared" ca="1" si="168"/>
        <v>0</v>
      </c>
      <c r="AE59" s="29">
        <f t="shared" ca="1" si="103"/>
        <v>0</v>
      </c>
      <c r="AF59" s="25" t="str">
        <f>'PLANTILLA V6'!$D99</f>
        <v>pza</v>
      </c>
      <c r="AG59" s="37">
        <f t="shared" ref="AG59:BE59" ca="1" si="169">IF(OR(AG$3="",ISNA(INDEX(INDIRECT(RIGHT(AG$2,LEN(AG$2)-4)&amp;"!$J:$J"),MATCH($B59,INDIRECT(RIGHT(AG$2,LEN(AG$2)-4)&amp;"!$B:$B"),0),1)), ISERR(INDEX(INDIRECT(RIGHT(AG$2,LEN(AG$2)-4)&amp;"!$J:$J"),MATCH($B59,INDIRECT(RIGHT(AG$2,LEN(AG$2)-4)&amp;"!$B:$B"),0),1))),0,INDEX(INDIRECT(RIGHT(AG$2,LEN(AG$2)-4)&amp;"!$J:$J"),MATCH($B59,INDIRECT(RIGHT(AG$2,LEN(AG$2)-4)&amp;"!$B:$B"),0),1))</f>
        <v>0</v>
      </c>
      <c r="AH59" s="37">
        <f t="shared" ca="1" si="169"/>
        <v>0</v>
      </c>
      <c r="AI59" s="37">
        <f t="shared" ca="1" si="169"/>
        <v>0</v>
      </c>
      <c r="AJ59" s="37">
        <f t="shared" ca="1" si="169"/>
        <v>0</v>
      </c>
      <c r="AK59" s="37">
        <f t="shared" ca="1" si="169"/>
        <v>0</v>
      </c>
      <c r="AL59" s="37">
        <f t="shared" ca="1" si="169"/>
        <v>0</v>
      </c>
      <c r="AM59" s="37">
        <f t="shared" ca="1" si="169"/>
        <v>0</v>
      </c>
      <c r="AN59" s="37">
        <f t="shared" ca="1" si="169"/>
        <v>0</v>
      </c>
      <c r="AO59" s="37">
        <f t="shared" ca="1" si="169"/>
        <v>0</v>
      </c>
      <c r="AP59" s="37">
        <f t="shared" ca="1" si="169"/>
        <v>0</v>
      </c>
      <c r="AQ59" s="37">
        <f t="shared" ca="1" si="169"/>
        <v>0</v>
      </c>
      <c r="AR59" s="37">
        <f t="shared" ca="1" si="169"/>
        <v>0</v>
      </c>
      <c r="AS59" s="37">
        <f t="shared" ca="1" si="169"/>
        <v>0</v>
      </c>
      <c r="AT59" s="37">
        <f t="shared" ca="1" si="169"/>
        <v>0</v>
      </c>
      <c r="AU59" s="37">
        <f t="shared" ca="1" si="169"/>
        <v>0</v>
      </c>
      <c r="AV59" s="37">
        <f t="shared" ca="1" si="169"/>
        <v>0</v>
      </c>
      <c r="AW59" s="37">
        <f t="shared" ca="1" si="169"/>
        <v>0</v>
      </c>
      <c r="AX59" s="37">
        <f t="shared" ca="1" si="169"/>
        <v>0</v>
      </c>
      <c r="AY59" s="37">
        <f t="shared" ca="1" si="169"/>
        <v>0</v>
      </c>
      <c r="AZ59" s="37">
        <f t="shared" ca="1" si="169"/>
        <v>0</v>
      </c>
      <c r="BA59" s="37">
        <f t="shared" ca="1" si="169"/>
        <v>0</v>
      </c>
      <c r="BB59" s="37">
        <f t="shared" ca="1" si="169"/>
        <v>0</v>
      </c>
      <c r="BC59" s="37">
        <f t="shared" ca="1" si="169"/>
        <v>0</v>
      </c>
      <c r="BD59" s="37">
        <f t="shared" ca="1" si="169"/>
        <v>0</v>
      </c>
      <c r="BE59" s="37">
        <f t="shared" ca="1" si="169"/>
        <v>0</v>
      </c>
      <c r="BF59" s="29">
        <f t="shared" ca="1" si="105"/>
        <v>5</v>
      </c>
      <c r="BG59" s="135" t="str">
        <f>'PLANTILLA V6'!$D99</f>
        <v>pza</v>
      </c>
      <c r="BH59" s="41">
        <f t="shared" ref="BH59:CF59" ca="1" si="170">IF(OR(BH$3="",ISNA(INDEX(INDIRECT(RIGHT(BH$2,LEN(BH$2)-4)&amp;"!$J:$J"),MATCH($B59,INDIRECT(RIGHT(BH$2,LEN(BH$2)-4)&amp;"!$B:$B"),0),1)), ISERR(INDEX(INDIRECT(RIGHT(BH$2,LEN(BH$2)-4)&amp;"!$J:$J"),MATCH($B59,INDIRECT(RIGHT(BH$2,LEN(BH$2)-4)&amp;"!$B:$B"),0),1))),0,INDEX(INDIRECT(RIGHT(BH$2,LEN(BH$2)-4)&amp;"!$J:$J"),MATCH($B59,INDIRECT(RIGHT(BH$2,LEN(BH$2)-4)&amp;"!$B:$B"),0),1))</f>
        <v>0</v>
      </c>
      <c r="BI59" s="41">
        <f t="shared" ca="1" si="170"/>
        <v>0</v>
      </c>
      <c r="BJ59" s="41">
        <f t="shared" ca="1" si="170"/>
        <v>0</v>
      </c>
      <c r="BK59" s="41">
        <f t="shared" ca="1" si="170"/>
        <v>0</v>
      </c>
      <c r="BL59" s="41">
        <f t="shared" ca="1" si="170"/>
        <v>0</v>
      </c>
      <c r="BM59" s="41">
        <f t="shared" ca="1" si="170"/>
        <v>0</v>
      </c>
      <c r="BN59" s="41">
        <f t="shared" ca="1" si="170"/>
        <v>0</v>
      </c>
      <c r="BO59" s="41">
        <f t="shared" ca="1" si="170"/>
        <v>0</v>
      </c>
      <c r="BP59" s="41">
        <f t="shared" ca="1" si="170"/>
        <v>0</v>
      </c>
      <c r="BQ59" s="41">
        <f t="shared" ca="1" si="170"/>
        <v>0</v>
      </c>
      <c r="BR59" s="41">
        <f t="shared" ca="1" si="170"/>
        <v>0</v>
      </c>
      <c r="BS59" s="41">
        <f t="shared" ca="1" si="170"/>
        <v>5</v>
      </c>
      <c r="BT59" s="41">
        <f t="shared" ca="1" si="170"/>
        <v>0</v>
      </c>
      <c r="BU59" s="41">
        <f t="shared" ca="1" si="170"/>
        <v>0</v>
      </c>
      <c r="BV59" s="41">
        <f t="shared" ca="1" si="170"/>
        <v>0</v>
      </c>
      <c r="BW59" s="41">
        <f t="shared" ca="1" si="170"/>
        <v>0</v>
      </c>
      <c r="BX59" s="41">
        <f t="shared" ca="1" si="170"/>
        <v>0</v>
      </c>
      <c r="BY59" s="41">
        <f t="shared" ca="1" si="170"/>
        <v>0</v>
      </c>
      <c r="BZ59" s="41">
        <f t="shared" ca="1" si="170"/>
        <v>0</v>
      </c>
      <c r="CA59" s="41">
        <f t="shared" ca="1" si="170"/>
        <v>0</v>
      </c>
      <c r="CB59" s="41">
        <f t="shared" ca="1" si="170"/>
        <v>0</v>
      </c>
      <c r="CC59" s="41">
        <f t="shared" ca="1" si="170"/>
        <v>0</v>
      </c>
      <c r="CD59" s="41">
        <f t="shared" ca="1" si="170"/>
        <v>0</v>
      </c>
      <c r="CE59" s="41">
        <f t="shared" ca="1" si="170"/>
        <v>0</v>
      </c>
      <c r="CF59" s="41">
        <f t="shared" ca="1" si="170"/>
        <v>0</v>
      </c>
      <c r="CG59" s="29">
        <f t="shared" ca="1" si="107"/>
        <v>5</v>
      </c>
      <c r="CH59" s="25" t="str">
        <f>'PLANTILLA V6'!$D99</f>
        <v>pza</v>
      </c>
    </row>
    <row r="60" spans="1:86" ht="16.5" hidden="1" x14ac:dyDescent="0.45">
      <c r="A60" s="36"/>
      <c r="B60" s="36"/>
      <c r="C60" s="28"/>
      <c r="D60" s="22"/>
      <c r="E60" s="25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"/>
      <c r="AF60" s="25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136"/>
      <c r="BG60" s="136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22"/>
      <c r="CH60" s="25"/>
    </row>
    <row r="61" spans="1:86" ht="16.5" hidden="1" x14ac:dyDescent="0.45">
      <c r="A61" s="47" t="str">
        <f>'PLANTILLA V6'!A109</f>
        <v>Baterías</v>
      </c>
      <c r="B61" s="40">
        <f>'PLANTILLA V6'!B109</f>
        <v>0</v>
      </c>
      <c r="C61" s="32">
        <f>'PLANTILLA V6'!C109</f>
        <v>0</v>
      </c>
      <c r="D61" s="22"/>
      <c r="E61" s="25">
        <f>'PLANTILLA V6'!$D109</f>
        <v>0</v>
      </c>
      <c r="F61" s="29">
        <f t="shared" ref="F61:AD61" ca="1" si="171">IF(OR(F$3="", ISNA(INDEX(INDIRECT(RIGHT(F$2,LEN(F$2)-4)&amp;"!$J:$J"),MATCH($B61,INDIRECT(RIGHT(F$2,LEN(F$2)-4)&amp;"!$B:$B"),0),1)),ISERR(INDEX(INDIRECT(RIGHT(F$2,LEN(F$2)-4)&amp;"!$J:$J"),MATCH($B61,INDIRECT(RIGHT(F$2,LEN(F$2)-4)&amp;"!$B:$B"),0),1))),0,INDEX(INDIRECT(RIGHT(F$2,LEN(F$2)-4)&amp;"!$J:$J"),MATCH($B61,INDIRECT(RIGHT(F$2,LEN(F$2)-4)&amp;"!$B:$B"),0),1))</f>
        <v>0</v>
      </c>
      <c r="G61" s="29">
        <f t="shared" ca="1" si="171"/>
        <v>0</v>
      </c>
      <c r="H61" s="29">
        <f t="shared" ca="1" si="171"/>
        <v>0</v>
      </c>
      <c r="I61" s="29">
        <f t="shared" ca="1" si="171"/>
        <v>0</v>
      </c>
      <c r="J61" s="29">
        <f t="shared" ca="1" si="171"/>
        <v>0</v>
      </c>
      <c r="K61" s="29">
        <f t="shared" ca="1" si="171"/>
        <v>50</v>
      </c>
      <c r="L61" s="29">
        <f t="shared" ca="1" si="171"/>
        <v>0</v>
      </c>
      <c r="M61" s="29">
        <f t="shared" ca="1" si="171"/>
        <v>0</v>
      </c>
      <c r="N61" s="29">
        <f t="shared" ca="1" si="171"/>
        <v>0</v>
      </c>
      <c r="O61" s="29">
        <f t="shared" ca="1" si="171"/>
        <v>50</v>
      </c>
      <c r="P61" s="29">
        <f t="shared" ca="1" si="171"/>
        <v>0</v>
      </c>
      <c r="Q61" s="29">
        <f t="shared" ca="1" si="171"/>
        <v>0</v>
      </c>
      <c r="R61" s="29">
        <f t="shared" ca="1" si="171"/>
        <v>0</v>
      </c>
      <c r="S61" s="29">
        <f t="shared" ca="1" si="171"/>
        <v>0</v>
      </c>
      <c r="T61" s="29">
        <f t="shared" ca="1" si="171"/>
        <v>0</v>
      </c>
      <c r="U61" s="29">
        <f t="shared" ca="1" si="171"/>
        <v>50</v>
      </c>
      <c r="V61" s="29">
        <f t="shared" ca="1" si="171"/>
        <v>0</v>
      </c>
      <c r="W61" s="29">
        <f t="shared" ca="1" si="171"/>
        <v>0</v>
      </c>
      <c r="X61" s="29">
        <f t="shared" ca="1" si="171"/>
        <v>0</v>
      </c>
      <c r="Y61" s="29">
        <f t="shared" ca="1" si="171"/>
        <v>0</v>
      </c>
      <c r="Z61" s="29">
        <f t="shared" ca="1" si="171"/>
        <v>0</v>
      </c>
      <c r="AA61" s="29">
        <f t="shared" ca="1" si="171"/>
        <v>0</v>
      </c>
      <c r="AB61" s="29">
        <f t="shared" ca="1" si="171"/>
        <v>0</v>
      </c>
      <c r="AC61" s="29">
        <f t="shared" ca="1" si="171"/>
        <v>0</v>
      </c>
      <c r="AD61" s="29">
        <f t="shared" ca="1" si="171"/>
        <v>0</v>
      </c>
      <c r="AE61" s="2"/>
      <c r="AF61" s="25">
        <f>'PLANTILLA V6'!$D109</f>
        <v>0</v>
      </c>
      <c r="AG61" s="37">
        <f t="shared" ref="AG61:BE61" ca="1" si="172">IF(OR(AG$3="",ISNA(INDEX(INDIRECT(RIGHT(AG$2,LEN(AG$2)-4)&amp;"!$J:$J"),MATCH($B61,INDIRECT(RIGHT(AG$2,LEN(AG$2)-4)&amp;"!$B:$B"),0),1)), ISERR(INDEX(INDIRECT(RIGHT(AG$2,LEN(AG$2)-4)&amp;"!$J:$J"),MATCH($B61,INDIRECT(RIGHT(AG$2,LEN(AG$2)-4)&amp;"!$B:$B"),0),1))),0,INDEX(INDIRECT(RIGHT(AG$2,LEN(AG$2)-4)&amp;"!$J:$J"),MATCH($B61,INDIRECT(RIGHT(AG$2,LEN(AG$2)-4)&amp;"!$B:$B"),0),1))</f>
        <v>0</v>
      </c>
      <c r="AH61" s="37">
        <f t="shared" ca="1" si="172"/>
        <v>0</v>
      </c>
      <c r="AI61" s="37">
        <f t="shared" ca="1" si="172"/>
        <v>0</v>
      </c>
      <c r="AJ61" s="37">
        <f t="shared" ca="1" si="172"/>
        <v>0</v>
      </c>
      <c r="AK61" s="37">
        <f t="shared" ca="1" si="172"/>
        <v>0</v>
      </c>
      <c r="AL61" s="37">
        <f t="shared" ca="1" si="172"/>
        <v>0</v>
      </c>
      <c r="AM61" s="37">
        <f t="shared" ca="1" si="172"/>
        <v>0</v>
      </c>
      <c r="AN61" s="37">
        <f t="shared" ca="1" si="172"/>
        <v>0</v>
      </c>
      <c r="AO61" s="37">
        <f t="shared" ca="1" si="172"/>
        <v>0</v>
      </c>
      <c r="AP61" s="37">
        <f t="shared" ca="1" si="172"/>
        <v>0</v>
      </c>
      <c r="AQ61" s="37">
        <f t="shared" ca="1" si="172"/>
        <v>50</v>
      </c>
      <c r="AR61" s="37">
        <f t="shared" ca="1" si="172"/>
        <v>0</v>
      </c>
      <c r="AS61" s="37">
        <f t="shared" ca="1" si="172"/>
        <v>0</v>
      </c>
      <c r="AT61" s="37">
        <f t="shared" ca="1" si="172"/>
        <v>0</v>
      </c>
      <c r="AU61" s="37">
        <f t="shared" ca="1" si="172"/>
        <v>50</v>
      </c>
      <c r="AV61" s="37">
        <f t="shared" ca="1" si="172"/>
        <v>0</v>
      </c>
      <c r="AW61" s="37">
        <f t="shared" ca="1" si="172"/>
        <v>20</v>
      </c>
      <c r="AX61" s="37">
        <f t="shared" ca="1" si="172"/>
        <v>0</v>
      </c>
      <c r="AY61" s="37">
        <f t="shared" ca="1" si="172"/>
        <v>0</v>
      </c>
      <c r="AZ61" s="37">
        <f t="shared" ca="1" si="172"/>
        <v>0</v>
      </c>
      <c r="BA61" s="37">
        <f t="shared" ca="1" si="172"/>
        <v>0</v>
      </c>
      <c r="BB61" s="37">
        <f t="shared" ca="1" si="172"/>
        <v>0</v>
      </c>
      <c r="BC61" s="37">
        <f t="shared" ca="1" si="172"/>
        <v>0</v>
      </c>
      <c r="BD61" s="37">
        <f t="shared" ca="1" si="172"/>
        <v>0</v>
      </c>
      <c r="BE61" s="37">
        <f t="shared" ca="1" si="172"/>
        <v>0</v>
      </c>
      <c r="BF61" s="136"/>
      <c r="BG61" s="136">
        <f>'PLANTILLA V6'!$D109</f>
        <v>0</v>
      </c>
      <c r="BH61" s="41">
        <f t="shared" ref="BH61:CF61" ca="1" si="173">IF(OR(BH$3="",ISNA(INDEX(INDIRECT(RIGHT(BH$2,LEN(BH$2)-4)&amp;"!$J:$J"),MATCH($B61,INDIRECT(RIGHT(BH$2,LEN(BH$2)-4)&amp;"!$B:$B"),0),1)), ISERR(INDEX(INDIRECT(RIGHT(BH$2,LEN(BH$2)-4)&amp;"!$J:$J"),MATCH($B61,INDIRECT(RIGHT(BH$2,LEN(BH$2)-4)&amp;"!$B:$B"),0),1))),0,INDEX(INDIRECT(RIGHT(BH$2,LEN(BH$2)-4)&amp;"!$J:$J"),MATCH($B61,INDIRECT(RIGHT(BH$2,LEN(BH$2)-4)&amp;"!$B:$B"),0),1))</f>
        <v>0</v>
      </c>
      <c r="BI61" s="41">
        <f t="shared" ca="1" si="173"/>
        <v>0</v>
      </c>
      <c r="BJ61" s="41">
        <f t="shared" ca="1" si="173"/>
        <v>0</v>
      </c>
      <c r="BK61" s="41">
        <f t="shared" ca="1" si="173"/>
        <v>0</v>
      </c>
      <c r="BL61" s="41">
        <f t="shared" ca="1" si="173"/>
        <v>0</v>
      </c>
      <c r="BM61" s="41">
        <f t="shared" ca="1" si="173"/>
        <v>0</v>
      </c>
      <c r="BN61" s="41">
        <f t="shared" ca="1" si="173"/>
        <v>0</v>
      </c>
      <c r="BO61" s="41">
        <f t="shared" ca="1" si="173"/>
        <v>0</v>
      </c>
      <c r="BP61" s="41">
        <f t="shared" ca="1" si="173"/>
        <v>50</v>
      </c>
      <c r="BQ61" s="41">
        <f t="shared" ca="1" si="173"/>
        <v>0</v>
      </c>
      <c r="BR61" s="41">
        <f t="shared" ca="1" si="173"/>
        <v>0</v>
      </c>
      <c r="BS61" s="41">
        <f t="shared" ca="1" si="173"/>
        <v>50</v>
      </c>
      <c r="BT61" s="41">
        <f t="shared" ca="1" si="173"/>
        <v>0</v>
      </c>
      <c r="BU61" s="41">
        <f t="shared" ca="1" si="173"/>
        <v>0</v>
      </c>
      <c r="BV61" s="41">
        <f t="shared" ca="1" si="173"/>
        <v>0</v>
      </c>
      <c r="BW61" s="41">
        <f t="shared" ca="1" si="173"/>
        <v>0</v>
      </c>
      <c r="BX61" s="41">
        <f t="shared" ca="1" si="173"/>
        <v>0</v>
      </c>
      <c r="BY61" s="41">
        <f t="shared" ca="1" si="173"/>
        <v>0</v>
      </c>
      <c r="BZ61" s="41">
        <f t="shared" ca="1" si="173"/>
        <v>0</v>
      </c>
      <c r="CA61" s="41">
        <f t="shared" ca="1" si="173"/>
        <v>0</v>
      </c>
      <c r="CB61" s="41">
        <f t="shared" ca="1" si="173"/>
        <v>0</v>
      </c>
      <c r="CC61" s="41">
        <f t="shared" ca="1" si="173"/>
        <v>0</v>
      </c>
      <c r="CD61" s="41">
        <f t="shared" ca="1" si="173"/>
        <v>0</v>
      </c>
      <c r="CE61" s="41">
        <f t="shared" ca="1" si="173"/>
        <v>0</v>
      </c>
      <c r="CF61" s="41">
        <f t="shared" ca="1" si="173"/>
        <v>0</v>
      </c>
      <c r="CG61" s="139" t="s">
        <v>186</v>
      </c>
      <c r="CH61" s="25">
        <f>'PLANTILLA V6'!$D109</f>
        <v>0</v>
      </c>
    </row>
    <row r="62" spans="1:86" ht="16.5" hidden="1" x14ac:dyDescent="0.45">
      <c r="A62" s="36" t="s">
        <v>187</v>
      </c>
      <c r="B62" s="36" t="s">
        <v>188</v>
      </c>
      <c r="C62" s="28">
        <f>'PLANTILLA V6'!C110</f>
        <v>1</v>
      </c>
      <c r="D62" s="29">
        <f t="shared" ref="D62:D70" ca="1" si="174">MAX(F62:AD62)</f>
        <v>10</v>
      </c>
      <c r="E62" s="25" t="str">
        <f>'PLANTILLA V6'!$D110</f>
        <v>pza</v>
      </c>
      <c r="F62" s="29">
        <f t="shared" ref="F62:AD62" ca="1" si="175">IF(OR(F$3="", ISNA(INDEX(INDIRECT(RIGHT(F$2,LEN(F$2)-4)&amp;"!$J:$J"),MATCH($B62,INDIRECT(RIGHT(F$2,LEN(F$2)-4)&amp;"!$B:$B"),0),1)),ISERR(INDEX(INDIRECT(RIGHT(F$2,LEN(F$2)-4)&amp;"!$J:$J"),MATCH($B62,INDIRECT(RIGHT(F$2,LEN(F$2)-4)&amp;"!$B:$B"),0),1))),0,INDEX(INDIRECT(RIGHT(F$2,LEN(F$2)-4)&amp;"!$J:$J"),MATCH($B62,INDIRECT(RIGHT(F$2,LEN(F$2)-4)&amp;"!$B:$B"),0),1))</f>
        <v>0</v>
      </c>
      <c r="G62" s="29">
        <f t="shared" ca="1" si="175"/>
        <v>0</v>
      </c>
      <c r="H62" s="29">
        <f t="shared" ca="1" si="175"/>
        <v>0</v>
      </c>
      <c r="I62" s="29">
        <f t="shared" ca="1" si="175"/>
        <v>0</v>
      </c>
      <c r="J62" s="29">
        <f t="shared" ca="1" si="175"/>
        <v>0</v>
      </c>
      <c r="K62" s="29">
        <f t="shared" ca="1" si="175"/>
        <v>0</v>
      </c>
      <c r="L62" s="29">
        <f t="shared" ca="1" si="175"/>
        <v>0</v>
      </c>
      <c r="M62" s="29">
        <f t="shared" ca="1" si="175"/>
        <v>0</v>
      </c>
      <c r="N62" s="29">
        <f t="shared" ca="1" si="175"/>
        <v>0</v>
      </c>
      <c r="O62" s="29">
        <f t="shared" ca="1" si="175"/>
        <v>0</v>
      </c>
      <c r="P62" s="29">
        <f t="shared" ca="1" si="175"/>
        <v>0</v>
      </c>
      <c r="Q62" s="29">
        <f t="shared" ca="1" si="175"/>
        <v>0</v>
      </c>
      <c r="R62" s="29">
        <f t="shared" ca="1" si="175"/>
        <v>0</v>
      </c>
      <c r="S62" s="29">
        <f t="shared" ca="1" si="175"/>
        <v>0</v>
      </c>
      <c r="T62" s="29">
        <f t="shared" ca="1" si="175"/>
        <v>0</v>
      </c>
      <c r="U62" s="29">
        <f t="shared" ca="1" si="175"/>
        <v>10</v>
      </c>
      <c r="V62" s="29">
        <f t="shared" ca="1" si="175"/>
        <v>0</v>
      </c>
      <c r="W62" s="29">
        <f t="shared" ca="1" si="175"/>
        <v>0</v>
      </c>
      <c r="X62" s="29">
        <f t="shared" ca="1" si="175"/>
        <v>0</v>
      </c>
      <c r="Y62" s="29">
        <f t="shared" ca="1" si="175"/>
        <v>0</v>
      </c>
      <c r="Z62" s="29">
        <f t="shared" ca="1" si="175"/>
        <v>0</v>
      </c>
      <c r="AA62" s="29">
        <f t="shared" ca="1" si="175"/>
        <v>0</v>
      </c>
      <c r="AB62" s="29">
        <f t="shared" ca="1" si="175"/>
        <v>0</v>
      </c>
      <c r="AC62" s="29">
        <f t="shared" ca="1" si="175"/>
        <v>0</v>
      </c>
      <c r="AD62" s="29">
        <f t="shared" ca="1" si="175"/>
        <v>0</v>
      </c>
      <c r="AE62" s="29">
        <f t="shared" ref="AE62:AE70" ca="1" si="176">MAX(AG62:BE62)</f>
        <v>10</v>
      </c>
      <c r="AF62" s="25" t="str">
        <f>'PLANTILLA V6'!$D110</f>
        <v>pza</v>
      </c>
      <c r="AG62" s="37">
        <f t="shared" ref="AG62:BE62" ca="1" si="177">IF(OR(AG$3="",ISNA(INDEX(INDIRECT(RIGHT(AG$2,LEN(AG$2)-4)&amp;"!$J:$J"),MATCH($B62,INDIRECT(RIGHT(AG$2,LEN(AG$2)-4)&amp;"!$B:$B"),0),1)), ISERR(INDEX(INDIRECT(RIGHT(AG$2,LEN(AG$2)-4)&amp;"!$J:$J"),MATCH($B62,INDIRECT(RIGHT(AG$2,LEN(AG$2)-4)&amp;"!$B:$B"),0),1))),0,INDEX(INDIRECT(RIGHT(AG$2,LEN(AG$2)-4)&amp;"!$J:$J"),MATCH($B62,INDIRECT(RIGHT(AG$2,LEN(AG$2)-4)&amp;"!$B:$B"),0),1))</f>
        <v>0</v>
      </c>
      <c r="AH62" s="37">
        <f t="shared" ca="1" si="177"/>
        <v>0</v>
      </c>
      <c r="AI62" s="37">
        <f t="shared" ca="1" si="177"/>
        <v>0</v>
      </c>
      <c r="AJ62" s="37">
        <f t="shared" ca="1" si="177"/>
        <v>0</v>
      </c>
      <c r="AK62" s="37">
        <f t="shared" ca="1" si="177"/>
        <v>0</v>
      </c>
      <c r="AL62" s="37">
        <f t="shared" ca="1" si="177"/>
        <v>0</v>
      </c>
      <c r="AM62" s="37">
        <f t="shared" ca="1" si="177"/>
        <v>0</v>
      </c>
      <c r="AN62" s="37">
        <f t="shared" ca="1" si="177"/>
        <v>0</v>
      </c>
      <c r="AO62" s="37">
        <f t="shared" ca="1" si="177"/>
        <v>0</v>
      </c>
      <c r="AP62" s="37">
        <f t="shared" ca="1" si="177"/>
        <v>0</v>
      </c>
      <c r="AQ62" s="37">
        <f t="shared" ca="1" si="177"/>
        <v>0</v>
      </c>
      <c r="AR62" s="37">
        <f t="shared" ca="1" si="177"/>
        <v>0</v>
      </c>
      <c r="AS62" s="37">
        <f t="shared" ca="1" si="177"/>
        <v>0</v>
      </c>
      <c r="AT62" s="37">
        <f t="shared" ca="1" si="177"/>
        <v>0</v>
      </c>
      <c r="AU62" s="37">
        <f t="shared" ca="1" si="177"/>
        <v>0</v>
      </c>
      <c r="AV62" s="37">
        <f t="shared" ca="1" si="177"/>
        <v>0</v>
      </c>
      <c r="AW62" s="37">
        <f t="shared" ca="1" si="177"/>
        <v>10</v>
      </c>
      <c r="AX62" s="37">
        <f t="shared" ca="1" si="177"/>
        <v>0</v>
      </c>
      <c r="AY62" s="37">
        <f t="shared" ca="1" si="177"/>
        <v>0</v>
      </c>
      <c r="AZ62" s="37">
        <f t="shared" ca="1" si="177"/>
        <v>0</v>
      </c>
      <c r="BA62" s="37">
        <f t="shared" ca="1" si="177"/>
        <v>0</v>
      </c>
      <c r="BB62" s="37">
        <f t="shared" ca="1" si="177"/>
        <v>0</v>
      </c>
      <c r="BC62" s="37">
        <f t="shared" ca="1" si="177"/>
        <v>0</v>
      </c>
      <c r="BD62" s="37">
        <f t="shared" ca="1" si="177"/>
        <v>0</v>
      </c>
      <c r="BE62" s="37">
        <f t="shared" ca="1" si="177"/>
        <v>0</v>
      </c>
      <c r="BF62" s="29">
        <f t="shared" ref="BF62:BF70" ca="1" si="178">MAX(BH62:CF62)</f>
        <v>0</v>
      </c>
      <c r="BG62" s="135" t="str">
        <f>'PLANTILLA V6'!$D110</f>
        <v>pza</v>
      </c>
      <c r="BH62" s="38">
        <f t="shared" ref="BH62:CF62" ca="1" si="179">IF(OR(BH$3="",ISNA(INDEX(INDIRECT(RIGHT(BH$2,LEN(BH$2)-4)&amp;"!$J:$J"),MATCH($B62,INDIRECT(RIGHT(BH$2,LEN(BH$2)-4)&amp;"!$B:$B"),0),1)), ISERR(INDEX(INDIRECT(RIGHT(BH$2,LEN(BH$2)-4)&amp;"!$J:$J"),MATCH($B62,INDIRECT(RIGHT(BH$2,LEN(BH$2)-4)&amp;"!$B:$B"),0),1))),0,INDEX(INDIRECT(RIGHT(BH$2,LEN(BH$2)-4)&amp;"!$J:$J"),MATCH($B62,INDIRECT(RIGHT(BH$2,LEN(BH$2)-4)&amp;"!$B:$B"),0),1))</f>
        <v>0</v>
      </c>
      <c r="BI62" s="38">
        <f t="shared" ca="1" si="179"/>
        <v>0</v>
      </c>
      <c r="BJ62" s="38">
        <f t="shared" ca="1" si="179"/>
        <v>0</v>
      </c>
      <c r="BK62" s="38">
        <f t="shared" ca="1" si="179"/>
        <v>0</v>
      </c>
      <c r="BL62" s="38">
        <f t="shared" ca="1" si="179"/>
        <v>0</v>
      </c>
      <c r="BM62" s="38">
        <f t="shared" ca="1" si="179"/>
        <v>0</v>
      </c>
      <c r="BN62" s="38">
        <f t="shared" ca="1" si="179"/>
        <v>0</v>
      </c>
      <c r="BO62" s="38">
        <f t="shared" ca="1" si="179"/>
        <v>0</v>
      </c>
      <c r="BP62" s="38">
        <f t="shared" ca="1" si="179"/>
        <v>0</v>
      </c>
      <c r="BQ62" s="38">
        <f t="shared" ca="1" si="179"/>
        <v>0</v>
      </c>
      <c r="BR62" s="38">
        <f t="shared" ca="1" si="179"/>
        <v>0</v>
      </c>
      <c r="BS62" s="38">
        <f t="shared" ca="1" si="179"/>
        <v>0</v>
      </c>
      <c r="BT62" s="38">
        <f t="shared" ca="1" si="179"/>
        <v>0</v>
      </c>
      <c r="BU62" s="38">
        <f t="shared" ca="1" si="179"/>
        <v>0</v>
      </c>
      <c r="BV62" s="38">
        <f t="shared" ca="1" si="179"/>
        <v>0</v>
      </c>
      <c r="BW62" s="38">
        <f t="shared" ca="1" si="179"/>
        <v>0</v>
      </c>
      <c r="BX62" s="38">
        <f t="shared" ca="1" si="179"/>
        <v>0</v>
      </c>
      <c r="BY62" s="38">
        <f t="shared" ca="1" si="179"/>
        <v>0</v>
      </c>
      <c r="BZ62" s="38">
        <f t="shared" ca="1" si="179"/>
        <v>0</v>
      </c>
      <c r="CA62" s="38">
        <f t="shared" ca="1" si="179"/>
        <v>0</v>
      </c>
      <c r="CB62" s="38">
        <f t="shared" ca="1" si="179"/>
        <v>0</v>
      </c>
      <c r="CC62" s="38">
        <f t="shared" ca="1" si="179"/>
        <v>0</v>
      </c>
      <c r="CD62" s="38">
        <f t="shared" ca="1" si="179"/>
        <v>0</v>
      </c>
      <c r="CE62" s="38">
        <f t="shared" ca="1" si="179"/>
        <v>0</v>
      </c>
      <c r="CF62" s="38">
        <f t="shared" ca="1" si="179"/>
        <v>0</v>
      </c>
      <c r="CG62" s="29">
        <f t="shared" ref="CG62:CG70" ca="1" si="180">MAX(D62,AE62,BF62)</f>
        <v>10</v>
      </c>
      <c r="CH62" s="25" t="str">
        <f>'PLANTILLA V6'!$D110</f>
        <v>pza</v>
      </c>
    </row>
    <row r="63" spans="1:86" ht="16.5" hidden="1" x14ac:dyDescent="0.45">
      <c r="A63" s="40" t="s">
        <v>187</v>
      </c>
      <c r="B63" s="40" t="s">
        <v>189</v>
      </c>
      <c r="C63" s="32">
        <f>'PLANTILLA V6'!C111</f>
        <v>1</v>
      </c>
      <c r="D63" s="29">
        <f t="shared" ca="1" si="174"/>
        <v>0</v>
      </c>
      <c r="E63" s="25" t="str">
        <f>'PLANTILLA V6'!$D111</f>
        <v>pza</v>
      </c>
      <c r="F63" s="29">
        <f t="shared" ref="F63:AD63" ca="1" si="181">IF(OR(F$3="", ISNA(INDEX(INDIRECT(RIGHT(F$2,LEN(F$2)-4)&amp;"!$J:$J"),MATCH($B63,INDIRECT(RIGHT(F$2,LEN(F$2)-4)&amp;"!$B:$B"),0),1)),ISERR(INDEX(INDIRECT(RIGHT(F$2,LEN(F$2)-4)&amp;"!$J:$J"),MATCH($B63,INDIRECT(RIGHT(F$2,LEN(F$2)-4)&amp;"!$B:$B"),0),1))),0,INDEX(INDIRECT(RIGHT(F$2,LEN(F$2)-4)&amp;"!$J:$J"),MATCH($B63,INDIRECT(RIGHT(F$2,LEN(F$2)-4)&amp;"!$B:$B"),0),1))</f>
        <v>0</v>
      </c>
      <c r="G63" s="29">
        <f t="shared" ca="1" si="181"/>
        <v>0</v>
      </c>
      <c r="H63" s="29">
        <f t="shared" ca="1" si="181"/>
        <v>0</v>
      </c>
      <c r="I63" s="29">
        <f t="shared" ca="1" si="181"/>
        <v>0</v>
      </c>
      <c r="J63" s="29">
        <f t="shared" ca="1" si="181"/>
        <v>0</v>
      </c>
      <c r="K63" s="29">
        <f t="shared" ca="1" si="181"/>
        <v>0</v>
      </c>
      <c r="L63" s="29">
        <f t="shared" ca="1" si="181"/>
        <v>0</v>
      </c>
      <c r="M63" s="29">
        <f t="shared" ca="1" si="181"/>
        <v>0</v>
      </c>
      <c r="N63" s="29">
        <f t="shared" ca="1" si="181"/>
        <v>0</v>
      </c>
      <c r="O63" s="29">
        <f t="shared" ca="1" si="181"/>
        <v>0</v>
      </c>
      <c r="P63" s="29">
        <f t="shared" ca="1" si="181"/>
        <v>0</v>
      </c>
      <c r="Q63" s="29">
        <f t="shared" ca="1" si="181"/>
        <v>0</v>
      </c>
      <c r="R63" s="29">
        <f t="shared" ca="1" si="181"/>
        <v>0</v>
      </c>
      <c r="S63" s="29">
        <f t="shared" ca="1" si="181"/>
        <v>0</v>
      </c>
      <c r="T63" s="29">
        <f t="shared" ca="1" si="181"/>
        <v>0</v>
      </c>
      <c r="U63" s="29">
        <f t="shared" ca="1" si="181"/>
        <v>0</v>
      </c>
      <c r="V63" s="29">
        <f t="shared" ca="1" si="181"/>
        <v>0</v>
      </c>
      <c r="W63" s="29">
        <f t="shared" ca="1" si="181"/>
        <v>0</v>
      </c>
      <c r="X63" s="29">
        <f t="shared" ca="1" si="181"/>
        <v>0</v>
      </c>
      <c r="Y63" s="29">
        <f t="shared" ca="1" si="181"/>
        <v>0</v>
      </c>
      <c r="Z63" s="29">
        <f t="shared" ca="1" si="181"/>
        <v>0</v>
      </c>
      <c r="AA63" s="29">
        <f t="shared" ca="1" si="181"/>
        <v>0</v>
      </c>
      <c r="AB63" s="29">
        <f t="shared" ca="1" si="181"/>
        <v>0</v>
      </c>
      <c r="AC63" s="29">
        <f t="shared" ca="1" si="181"/>
        <v>0</v>
      </c>
      <c r="AD63" s="29">
        <f t="shared" ca="1" si="181"/>
        <v>0</v>
      </c>
      <c r="AE63" s="29">
        <f t="shared" ca="1" si="176"/>
        <v>0</v>
      </c>
      <c r="AF63" s="25" t="str">
        <f>'PLANTILLA V6'!$D111</f>
        <v>pza</v>
      </c>
      <c r="AG63" s="37">
        <f t="shared" ref="AG63:BE63" ca="1" si="182">IF(OR(AG$3="",ISNA(INDEX(INDIRECT(RIGHT(AG$2,LEN(AG$2)-4)&amp;"!$J:$J"),MATCH($B63,INDIRECT(RIGHT(AG$2,LEN(AG$2)-4)&amp;"!$B:$B"),0),1)), ISERR(INDEX(INDIRECT(RIGHT(AG$2,LEN(AG$2)-4)&amp;"!$J:$J"),MATCH($B63,INDIRECT(RIGHT(AG$2,LEN(AG$2)-4)&amp;"!$B:$B"),0),1))),0,INDEX(INDIRECT(RIGHT(AG$2,LEN(AG$2)-4)&amp;"!$J:$J"),MATCH($B63,INDIRECT(RIGHT(AG$2,LEN(AG$2)-4)&amp;"!$B:$B"),0),1))</f>
        <v>0</v>
      </c>
      <c r="AH63" s="37">
        <f t="shared" ca="1" si="182"/>
        <v>0</v>
      </c>
      <c r="AI63" s="37">
        <f t="shared" ca="1" si="182"/>
        <v>0</v>
      </c>
      <c r="AJ63" s="37">
        <f t="shared" ca="1" si="182"/>
        <v>0</v>
      </c>
      <c r="AK63" s="37">
        <f t="shared" ca="1" si="182"/>
        <v>0</v>
      </c>
      <c r="AL63" s="37">
        <f t="shared" ca="1" si="182"/>
        <v>0</v>
      </c>
      <c r="AM63" s="37">
        <f t="shared" ca="1" si="182"/>
        <v>0</v>
      </c>
      <c r="AN63" s="37">
        <f t="shared" ca="1" si="182"/>
        <v>0</v>
      </c>
      <c r="AO63" s="37">
        <f t="shared" ca="1" si="182"/>
        <v>0</v>
      </c>
      <c r="AP63" s="37">
        <f t="shared" ca="1" si="182"/>
        <v>0</v>
      </c>
      <c r="AQ63" s="37">
        <f t="shared" ca="1" si="182"/>
        <v>0</v>
      </c>
      <c r="AR63" s="37">
        <f t="shared" ca="1" si="182"/>
        <v>0</v>
      </c>
      <c r="AS63" s="37">
        <f t="shared" ca="1" si="182"/>
        <v>0</v>
      </c>
      <c r="AT63" s="37">
        <f t="shared" ca="1" si="182"/>
        <v>0</v>
      </c>
      <c r="AU63" s="37">
        <f t="shared" ca="1" si="182"/>
        <v>0</v>
      </c>
      <c r="AV63" s="37">
        <f t="shared" ca="1" si="182"/>
        <v>0</v>
      </c>
      <c r="AW63" s="37">
        <f t="shared" ca="1" si="182"/>
        <v>0</v>
      </c>
      <c r="AX63" s="37">
        <f t="shared" ca="1" si="182"/>
        <v>0</v>
      </c>
      <c r="AY63" s="37">
        <f t="shared" ca="1" si="182"/>
        <v>0</v>
      </c>
      <c r="AZ63" s="37">
        <f t="shared" ca="1" si="182"/>
        <v>0</v>
      </c>
      <c r="BA63" s="37">
        <f t="shared" ca="1" si="182"/>
        <v>0</v>
      </c>
      <c r="BB63" s="37">
        <f t="shared" ca="1" si="182"/>
        <v>0</v>
      </c>
      <c r="BC63" s="37">
        <f t="shared" ca="1" si="182"/>
        <v>0</v>
      </c>
      <c r="BD63" s="37">
        <f t="shared" ca="1" si="182"/>
        <v>0</v>
      </c>
      <c r="BE63" s="37">
        <f t="shared" ca="1" si="182"/>
        <v>0</v>
      </c>
      <c r="BF63" s="29">
        <f t="shared" ca="1" si="178"/>
        <v>0</v>
      </c>
      <c r="BG63" s="135" t="str">
        <f>'PLANTILLA V6'!$D111</f>
        <v>pza</v>
      </c>
      <c r="BH63" s="41">
        <f t="shared" ref="BH63:CF63" ca="1" si="183">IF(OR(BH$3="",ISNA(INDEX(INDIRECT(RIGHT(BH$2,LEN(BH$2)-4)&amp;"!$J:$J"),MATCH($B63,INDIRECT(RIGHT(BH$2,LEN(BH$2)-4)&amp;"!$B:$B"),0),1)), ISERR(INDEX(INDIRECT(RIGHT(BH$2,LEN(BH$2)-4)&amp;"!$J:$J"),MATCH($B63,INDIRECT(RIGHT(BH$2,LEN(BH$2)-4)&amp;"!$B:$B"),0),1))),0,INDEX(INDIRECT(RIGHT(BH$2,LEN(BH$2)-4)&amp;"!$J:$J"),MATCH($B63,INDIRECT(RIGHT(BH$2,LEN(BH$2)-4)&amp;"!$B:$B"),0),1))</f>
        <v>0</v>
      </c>
      <c r="BI63" s="41">
        <f t="shared" ca="1" si="183"/>
        <v>0</v>
      </c>
      <c r="BJ63" s="41">
        <f t="shared" ca="1" si="183"/>
        <v>0</v>
      </c>
      <c r="BK63" s="41">
        <f t="shared" ca="1" si="183"/>
        <v>0</v>
      </c>
      <c r="BL63" s="41">
        <f t="shared" ca="1" si="183"/>
        <v>0</v>
      </c>
      <c r="BM63" s="41">
        <f t="shared" ca="1" si="183"/>
        <v>0</v>
      </c>
      <c r="BN63" s="41">
        <f t="shared" ca="1" si="183"/>
        <v>0</v>
      </c>
      <c r="BO63" s="41">
        <f t="shared" ca="1" si="183"/>
        <v>0</v>
      </c>
      <c r="BP63" s="41">
        <f t="shared" ca="1" si="183"/>
        <v>0</v>
      </c>
      <c r="BQ63" s="41">
        <f t="shared" ca="1" si="183"/>
        <v>0</v>
      </c>
      <c r="BR63" s="41">
        <f t="shared" ca="1" si="183"/>
        <v>0</v>
      </c>
      <c r="BS63" s="41">
        <f t="shared" ca="1" si="183"/>
        <v>0</v>
      </c>
      <c r="BT63" s="41">
        <f t="shared" ca="1" si="183"/>
        <v>0</v>
      </c>
      <c r="BU63" s="41">
        <f t="shared" ca="1" si="183"/>
        <v>0</v>
      </c>
      <c r="BV63" s="41">
        <f t="shared" ca="1" si="183"/>
        <v>0</v>
      </c>
      <c r="BW63" s="41">
        <f t="shared" ca="1" si="183"/>
        <v>0</v>
      </c>
      <c r="BX63" s="41">
        <f t="shared" ca="1" si="183"/>
        <v>0</v>
      </c>
      <c r="BY63" s="41">
        <f t="shared" ca="1" si="183"/>
        <v>0</v>
      </c>
      <c r="BZ63" s="41">
        <f t="shared" ca="1" si="183"/>
        <v>0</v>
      </c>
      <c r="CA63" s="41">
        <f t="shared" ca="1" si="183"/>
        <v>0</v>
      </c>
      <c r="CB63" s="41">
        <f t="shared" ca="1" si="183"/>
        <v>0</v>
      </c>
      <c r="CC63" s="41">
        <f t="shared" ca="1" si="183"/>
        <v>0</v>
      </c>
      <c r="CD63" s="41">
        <f t="shared" ca="1" si="183"/>
        <v>0</v>
      </c>
      <c r="CE63" s="41">
        <f t="shared" ca="1" si="183"/>
        <v>0</v>
      </c>
      <c r="CF63" s="41">
        <f t="shared" ca="1" si="183"/>
        <v>0</v>
      </c>
      <c r="CG63" s="29">
        <f t="shared" ca="1" si="180"/>
        <v>0</v>
      </c>
      <c r="CH63" s="25" t="str">
        <f>'PLANTILLA V6'!$D111</f>
        <v>pza</v>
      </c>
    </row>
    <row r="64" spans="1:86" ht="16.5" hidden="1" x14ac:dyDescent="0.45">
      <c r="A64" s="36" t="s">
        <v>187</v>
      </c>
      <c r="B64" s="36" t="s">
        <v>190</v>
      </c>
      <c r="C64" s="28">
        <f>'PLANTILLA V6'!C112</f>
        <v>1</v>
      </c>
      <c r="D64" s="29">
        <f t="shared" ca="1" si="174"/>
        <v>0</v>
      </c>
      <c r="E64" s="25" t="str">
        <f>'PLANTILLA V6'!$D112</f>
        <v>pza</v>
      </c>
      <c r="F64" s="29">
        <f t="shared" ref="F64:AD64" ca="1" si="184">IF(OR(F$3="", ISNA(INDEX(INDIRECT(RIGHT(F$2,LEN(F$2)-4)&amp;"!$J:$J"),MATCH($B64,INDIRECT(RIGHT(F$2,LEN(F$2)-4)&amp;"!$B:$B"),0),1)),ISERR(INDEX(INDIRECT(RIGHT(F$2,LEN(F$2)-4)&amp;"!$J:$J"),MATCH($B64,INDIRECT(RIGHT(F$2,LEN(F$2)-4)&amp;"!$B:$B"),0),1))),0,INDEX(INDIRECT(RIGHT(F$2,LEN(F$2)-4)&amp;"!$J:$J"),MATCH($B64,INDIRECT(RIGHT(F$2,LEN(F$2)-4)&amp;"!$B:$B"),0),1))</f>
        <v>0</v>
      </c>
      <c r="G64" s="29">
        <f t="shared" ca="1" si="184"/>
        <v>0</v>
      </c>
      <c r="H64" s="29">
        <f t="shared" ca="1" si="184"/>
        <v>0</v>
      </c>
      <c r="I64" s="29">
        <f t="shared" ca="1" si="184"/>
        <v>0</v>
      </c>
      <c r="J64" s="29">
        <f t="shared" ca="1" si="184"/>
        <v>0</v>
      </c>
      <c r="K64" s="29">
        <f t="shared" ca="1" si="184"/>
        <v>0</v>
      </c>
      <c r="L64" s="29">
        <f t="shared" ca="1" si="184"/>
        <v>0</v>
      </c>
      <c r="M64" s="29">
        <f t="shared" ca="1" si="184"/>
        <v>0</v>
      </c>
      <c r="N64" s="29">
        <f t="shared" ca="1" si="184"/>
        <v>0</v>
      </c>
      <c r="O64" s="29">
        <f t="shared" ca="1" si="184"/>
        <v>0</v>
      </c>
      <c r="P64" s="29">
        <f t="shared" ca="1" si="184"/>
        <v>0</v>
      </c>
      <c r="Q64" s="29">
        <f t="shared" ca="1" si="184"/>
        <v>0</v>
      </c>
      <c r="R64" s="29">
        <f t="shared" ca="1" si="184"/>
        <v>0</v>
      </c>
      <c r="S64" s="29">
        <f t="shared" ca="1" si="184"/>
        <v>0</v>
      </c>
      <c r="T64" s="29">
        <f t="shared" ca="1" si="184"/>
        <v>0</v>
      </c>
      <c r="U64" s="29">
        <f t="shared" ca="1" si="184"/>
        <v>0</v>
      </c>
      <c r="V64" s="29">
        <f t="shared" ca="1" si="184"/>
        <v>0</v>
      </c>
      <c r="W64" s="29">
        <f t="shared" ca="1" si="184"/>
        <v>0</v>
      </c>
      <c r="X64" s="29">
        <f t="shared" ca="1" si="184"/>
        <v>0</v>
      </c>
      <c r="Y64" s="29">
        <f t="shared" ca="1" si="184"/>
        <v>0</v>
      </c>
      <c r="Z64" s="29">
        <f t="shared" ca="1" si="184"/>
        <v>0</v>
      </c>
      <c r="AA64" s="29">
        <f t="shared" ca="1" si="184"/>
        <v>0</v>
      </c>
      <c r="AB64" s="29">
        <f t="shared" ca="1" si="184"/>
        <v>0</v>
      </c>
      <c r="AC64" s="29">
        <f t="shared" ca="1" si="184"/>
        <v>0</v>
      </c>
      <c r="AD64" s="29">
        <f t="shared" ca="1" si="184"/>
        <v>0</v>
      </c>
      <c r="AE64" s="29">
        <f t="shared" ca="1" si="176"/>
        <v>0</v>
      </c>
      <c r="AF64" s="25" t="str">
        <f>'PLANTILLA V6'!$D112</f>
        <v>pza</v>
      </c>
      <c r="AG64" s="37">
        <f t="shared" ref="AG64:BE64" ca="1" si="185">IF(OR(AG$3="",ISNA(INDEX(INDIRECT(RIGHT(AG$2,LEN(AG$2)-4)&amp;"!$J:$J"),MATCH($B64,INDIRECT(RIGHT(AG$2,LEN(AG$2)-4)&amp;"!$B:$B"),0),1)), ISERR(INDEX(INDIRECT(RIGHT(AG$2,LEN(AG$2)-4)&amp;"!$J:$J"),MATCH($B64,INDIRECT(RIGHT(AG$2,LEN(AG$2)-4)&amp;"!$B:$B"),0),1))),0,INDEX(INDIRECT(RIGHT(AG$2,LEN(AG$2)-4)&amp;"!$J:$J"),MATCH($B64,INDIRECT(RIGHT(AG$2,LEN(AG$2)-4)&amp;"!$B:$B"),0),1))</f>
        <v>0</v>
      </c>
      <c r="AH64" s="37">
        <f t="shared" ca="1" si="185"/>
        <v>0</v>
      </c>
      <c r="AI64" s="37">
        <f t="shared" ca="1" si="185"/>
        <v>0</v>
      </c>
      <c r="AJ64" s="37">
        <f t="shared" ca="1" si="185"/>
        <v>0</v>
      </c>
      <c r="AK64" s="37">
        <f t="shared" ca="1" si="185"/>
        <v>0</v>
      </c>
      <c r="AL64" s="37">
        <f t="shared" ca="1" si="185"/>
        <v>0</v>
      </c>
      <c r="AM64" s="37">
        <f t="shared" ca="1" si="185"/>
        <v>0</v>
      </c>
      <c r="AN64" s="37">
        <f t="shared" ca="1" si="185"/>
        <v>0</v>
      </c>
      <c r="AO64" s="37">
        <f t="shared" ca="1" si="185"/>
        <v>0</v>
      </c>
      <c r="AP64" s="37">
        <f t="shared" ca="1" si="185"/>
        <v>0</v>
      </c>
      <c r="AQ64" s="37">
        <f t="shared" ca="1" si="185"/>
        <v>0</v>
      </c>
      <c r="AR64" s="37">
        <f t="shared" ca="1" si="185"/>
        <v>0</v>
      </c>
      <c r="AS64" s="37">
        <f t="shared" ca="1" si="185"/>
        <v>0</v>
      </c>
      <c r="AT64" s="37">
        <f t="shared" ca="1" si="185"/>
        <v>0</v>
      </c>
      <c r="AU64" s="37">
        <f t="shared" ca="1" si="185"/>
        <v>0</v>
      </c>
      <c r="AV64" s="37">
        <f t="shared" ca="1" si="185"/>
        <v>0</v>
      </c>
      <c r="AW64" s="37">
        <f t="shared" ca="1" si="185"/>
        <v>0</v>
      </c>
      <c r="AX64" s="37">
        <f t="shared" ca="1" si="185"/>
        <v>0</v>
      </c>
      <c r="AY64" s="37">
        <f t="shared" ca="1" si="185"/>
        <v>0</v>
      </c>
      <c r="AZ64" s="37">
        <f t="shared" ca="1" si="185"/>
        <v>0</v>
      </c>
      <c r="BA64" s="37">
        <f t="shared" ca="1" si="185"/>
        <v>0</v>
      </c>
      <c r="BB64" s="37">
        <f t="shared" ca="1" si="185"/>
        <v>0</v>
      </c>
      <c r="BC64" s="37">
        <f t="shared" ca="1" si="185"/>
        <v>0</v>
      </c>
      <c r="BD64" s="37">
        <f t="shared" ca="1" si="185"/>
        <v>0</v>
      </c>
      <c r="BE64" s="37">
        <f t="shared" ca="1" si="185"/>
        <v>0</v>
      </c>
      <c r="BF64" s="29">
        <f t="shared" ca="1" si="178"/>
        <v>0</v>
      </c>
      <c r="BG64" s="135" t="str">
        <f>'PLANTILLA V6'!$D112</f>
        <v>pza</v>
      </c>
      <c r="BH64" s="38">
        <f t="shared" ref="BH64:CF64" ca="1" si="186">IF(OR(BH$3="",ISNA(INDEX(INDIRECT(RIGHT(BH$2,LEN(BH$2)-4)&amp;"!$J:$J"),MATCH($B64,INDIRECT(RIGHT(BH$2,LEN(BH$2)-4)&amp;"!$B:$B"),0),1)), ISERR(INDEX(INDIRECT(RIGHT(BH$2,LEN(BH$2)-4)&amp;"!$J:$J"),MATCH($B64,INDIRECT(RIGHT(BH$2,LEN(BH$2)-4)&amp;"!$B:$B"),0),1))),0,INDEX(INDIRECT(RIGHT(BH$2,LEN(BH$2)-4)&amp;"!$J:$J"),MATCH($B64,INDIRECT(RIGHT(BH$2,LEN(BH$2)-4)&amp;"!$B:$B"),0),1))</f>
        <v>0</v>
      </c>
      <c r="BI64" s="38">
        <f t="shared" ca="1" si="186"/>
        <v>0</v>
      </c>
      <c r="BJ64" s="38">
        <f t="shared" ca="1" si="186"/>
        <v>0</v>
      </c>
      <c r="BK64" s="38">
        <f t="shared" ca="1" si="186"/>
        <v>0</v>
      </c>
      <c r="BL64" s="38">
        <f t="shared" ca="1" si="186"/>
        <v>0</v>
      </c>
      <c r="BM64" s="38">
        <f t="shared" ca="1" si="186"/>
        <v>0</v>
      </c>
      <c r="BN64" s="38">
        <f t="shared" ca="1" si="186"/>
        <v>0</v>
      </c>
      <c r="BO64" s="38">
        <f t="shared" ca="1" si="186"/>
        <v>0</v>
      </c>
      <c r="BP64" s="38">
        <f t="shared" ca="1" si="186"/>
        <v>0</v>
      </c>
      <c r="BQ64" s="38">
        <f t="shared" ca="1" si="186"/>
        <v>0</v>
      </c>
      <c r="BR64" s="38">
        <f t="shared" ca="1" si="186"/>
        <v>0</v>
      </c>
      <c r="BS64" s="38">
        <f t="shared" ca="1" si="186"/>
        <v>0</v>
      </c>
      <c r="BT64" s="38">
        <f t="shared" ca="1" si="186"/>
        <v>0</v>
      </c>
      <c r="BU64" s="38">
        <f t="shared" ca="1" si="186"/>
        <v>0</v>
      </c>
      <c r="BV64" s="38">
        <f t="shared" ca="1" si="186"/>
        <v>0</v>
      </c>
      <c r="BW64" s="38">
        <f t="shared" ca="1" si="186"/>
        <v>0</v>
      </c>
      <c r="BX64" s="38">
        <f t="shared" ca="1" si="186"/>
        <v>0</v>
      </c>
      <c r="BY64" s="38">
        <f t="shared" ca="1" si="186"/>
        <v>0</v>
      </c>
      <c r="BZ64" s="38">
        <f t="shared" ca="1" si="186"/>
        <v>0</v>
      </c>
      <c r="CA64" s="38">
        <f t="shared" ca="1" si="186"/>
        <v>0</v>
      </c>
      <c r="CB64" s="38">
        <f t="shared" ca="1" si="186"/>
        <v>0</v>
      </c>
      <c r="CC64" s="38">
        <f t="shared" ca="1" si="186"/>
        <v>0</v>
      </c>
      <c r="CD64" s="38">
        <f t="shared" ca="1" si="186"/>
        <v>0</v>
      </c>
      <c r="CE64" s="38">
        <f t="shared" ca="1" si="186"/>
        <v>0</v>
      </c>
      <c r="CF64" s="38">
        <f t="shared" ca="1" si="186"/>
        <v>0</v>
      </c>
      <c r="CG64" s="29">
        <f t="shared" ca="1" si="180"/>
        <v>0</v>
      </c>
      <c r="CH64" s="25" t="str">
        <f>'PLANTILLA V6'!$D112</f>
        <v>pza</v>
      </c>
    </row>
    <row r="65" spans="1:86" ht="16.5" hidden="1" x14ac:dyDescent="0.45">
      <c r="A65" s="40" t="s">
        <v>187</v>
      </c>
      <c r="B65" s="40" t="s">
        <v>191</v>
      </c>
      <c r="C65" s="32">
        <f>'PLANTILLA V6'!C113</f>
        <v>1</v>
      </c>
      <c r="D65" s="29">
        <f t="shared" ca="1" si="174"/>
        <v>0</v>
      </c>
      <c r="E65" s="25" t="str">
        <f>'PLANTILLA V6'!$D113</f>
        <v>pza</v>
      </c>
      <c r="F65" s="29">
        <f t="shared" ref="F65:AD65" ca="1" si="187">IF(OR(F$3="", ISNA(INDEX(INDIRECT(RIGHT(F$2,LEN(F$2)-4)&amp;"!$J:$J"),MATCH($B65,INDIRECT(RIGHT(F$2,LEN(F$2)-4)&amp;"!$B:$B"),0),1)),ISERR(INDEX(INDIRECT(RIGHT(F$2,LEN(F$2)-4)&amp;"!$J:$J"),MATCH($B65,INDIRECT(RIGHT(F$2,LEN(F$2)-4)&amp;"!$B:$B"),0),1))),0,INDEX(INDIRECT(RIGHT(F$2,LEN(F$2)-4)&amp;"!$J:$J"),MATCH($B65,INDIRECT(RIGHT(F$2,LEN(F$2)-4)&amp;"!$B:$B"),0),1))</f>
        <v>0</v>
      </c>
      <c r="G65" s="29">
        <f t="shared" ca="1" si="187"/>
        <v>0</v>
      </c>
      <c r="H65" s="29">
        <f t="shared" ca="1" si="187"/>
        <v>0</v>
      </c>
      <c r="I65" s="29">
        <f t="shared" ca="1" si="187"/>
        <v>0</v>
      </c>
      <c r="J65" s="29">
        <f t="shared" ca="1" si="187"/>
        <v>0</v>
      </c>
      <c r="K65" s="29">
        <f t="shared" ca="1" si="187"/>
        <v>0</v>
      </c>
      <c r="L65" s="29">
        <f t="shared" ca="1" si="187"/>
        <v>0</v>
      </c>
      <c r="M65" s="29">
        <f t="shared" ca="1" si="187"/>
        <v>0</v>
      </c>
      <c r="N65" s="29">
        <f t="shared" ca="1" si="187"/>
        <v>0</v>
      </c>
      <c r="O65" s="29">
        <f t="shared" ca="1" si="187"/>
        <v>0</v>
      </c>
      <c r="P65" s="29">
        <f t="shared" ca="1" si="187"/>
        <v>0</v>
      </c>
      <c r="Q65" s="29">
        <f t="shared" ca="1" si="187"/>
        <v>0</v>
      </c>
      <c r="R65" s="29">
        <f t="shared" ca="1" si="187"/>
        <v>0</v>
      </c>
      <c r="S65" s="29">
        <f t="shared" ca="1" si="187"/>
        <v>0</v>
      </c>
      <c r="T65" s="29">
        <f t="shared" ca="1" si="187"/>
        <v>0</v>
      </c>
      <c r="U65" s="29">
        <f t="shared" ca="1" si="187"/>
        <v>0</v>
      </c>
      <c r="V65" s="29">
        <f t="shared" ca="1" si="187"/>
        <v>0</v>
      </c>
      <c r="W65" s="29">
        <f t="shared" ca="1" si="187"/>
        <v>0</v>
      </c>
      <c r="X65" s="29">
        <f t="shared" ca="1" si="187"/>
        <v>0</v>
      </c>
      <c r="Y65" s="29">
        <f t="shared" ca="1" si="187"/>
        <v>0</v>
      </c>
      <c r="Z65" s="29">
        <f t="shared" ca="1" si="187"/>
        <v>0</v>
      </c>
      <c r="AA65" s="29">
        <f t="shared" ca="1" si="187"/>
        <v>0</v>
      </c>
      <c r="AB65" s="29">
        <f t="shared" ca="1" si="187"/>
        <v>0</v>
      </c>
      <c r="AC65" s="29">
        <f t="shared" ca="1" si="187"/>
        <v>0</v>
      </c>
      <c r="AD65" s="29">
        <f t="shared" ca="1" si="187"/>
        <v>0</v>
      </c>
      <c r="AE65" s="29">
        <f t="shared" ca="1" si="176"/>
        <v>0</v>
      </c>
      <c r="AF65" s="25" t="str">
        <f>'PLANTILLA V6'!$D113</f>
        <v>pza</v>
      </c>
      <c r="AG65" s="37">
        <f t="shared" ref="AG65:BE65" ca="1" si="188">IF(OR(AG$3="",ISNA(INDEX(INDIRECT(RIGHT(AG$2,LEN(AG$2)-4)&amp;"!$J:$J"),MATCH($B65,INDIRECT(RIGHT(AG$2,LEN(AG$2)-4)&amp;"!$B:$B"),0),1)), ISERR(INDEX(INDIRECT(RIGHT(AG$2,LEN(AG$2)-4)&amp;"!$J:$J"),MATCH($B65,INDIRECT(RIGHT(AG$2,LEN(AG$2)-4)&amp;"!$B:$B"),0),1))),0,INDEX(INDIRECT(RIGHT(AG$2,LEN(AG$2)-4)&amp;"!$J:$J"),MATCH($B65,INDIRECT(RIGHT(AG$2,LEN(AG$2)-4)&amp;"!$B:$B"),0),1))</f>
        <v>0</v>
      </c>
      <c r="AH65" s="37">
        <f t="shared" ca="1" si="188"/>
        <v>0</v>
      </c>
      <c r="AI65" s="37">
        <f t="shared" ca="1" si="188"/>
        <v>0</v>
      </c>
      <c r="AJ65" s="37">
        <f t="shared" ca="1" si="188"/>
        <v>0</v>
      </c>
      <c r="AK65" s="37">
        <f t="shared" ca="1" si="188"/>
        <v>0</v>
      </c>
      <c r="AL65" s="37">
        <f t="shared" ca="1" si="188"/>
        <v>0</v>
      </c>
      <c r="AM65" s="37">
        <f t="shared" ca="1" si="188"/>
        <v>0</v>
      </c>
      <c r="AN65" s="37">
        <f t="shared" ca="1" si="188"/>
        <v>0</v>
      </c>
      <c r="AO65" s="37">
        <f t="shared" ca="1" si="188"/>
        <v>0</v>
      </c>
      <c r="AP65" s="37">
        <f t="shared" ca="1" si="188"/>
        <v>0</v>
      </c>
      <c r="AQ65" s="37">
        <f t="shared" ca="1" si="188"/>
        <v>0</v>
      </c>
      <c r="AR65" s="37">
        <f t="shared" ca="1" si="188"/>
        <v>0</v>
      </c>
      <c r="AS65" s="37">
        <f t="shared" ca="1" si="188"/>
        <v>0</v>
      </c>
      <c r="AT65" s="37">
        <f t="shared" ca="1" si="188"/>
        <v>0</v>
      </c>
      <c r="AU65" s="37">
        <f t="shared" ca="1" si="188"/>
        <v>0</v>
      </c>
      <c r="AV65" s="37">
        <f t="shared" ca="1" si="188"/>
        <v>0</v>
      </c>
      <c r="AW65" s="37">
        <f t="shared" ca="1" si="188"/>
        <v>0</v>
      </c>
      <c r="AX65" s="37">
        <f t="shared" ca="1" si="188"/>
        <v>0</v>
      </c>
      <c r="AY65" s="37">
        <f t="shared" ca="1" si="188"/>
        <v>0</v>
      </c>
      <c r="AZ65" s="37">
        <f t="shared" ca="1" si="188"/>
        <v>0</v>
      </c>
      <c r="BA65" s="37">
        <f t="shared" ca="1" si="188"/>
        <v>0</v>
      </c>
      <c r="BB65" s="37">
        <f t="shared" ca="1" si="188"/>
        <v>0</v>
      </c>
      <c r="BC65" s="37">
        <f t="shared" ca="1" si="188"/>
        <v>0</v>
      </c>
      <c r="BD65" s="37">
        <f t="shared" ca="1" si="188"/>
        <v>0</v>
      </c>
      <c r="BE65" s="37">
        <f t="shared" ca="1" si="188"/>
        <v>0</v>
      </c>
      <c r="BF65" s="29">
        <f t="shared" ca="1" si="178"/>
        <v>10</v>
      </c>
      <c r="BG65" s="135" t="str">
        <f>'PLANTILLA V6'!$D113</f>
        <v>pza</v>
      </c>
      <c r="BH65" s="41">
        <f t="shared" ref="BH65:CF65" ca="1" si="189">IF(OR(BH$3="",ISNA(INDEX(INDIRECT(RIGHT(BH$2,LEN(BH$2)-4)&amp;"!$J:$J"),MATCH($B65,INDIRECT(RIGHT(BH$2,LEN(BH$2)-4)&amp;"!$B:$B"),0),1)), ISERR(INDEX(INDIRECT(RIGHT(BH$2,LEN(BH$2)-4)&amp;"!$J:$J"),MATCH($B65,INDIRECT(RIGHT(BH$2,LEN(BH$2)-4)&amp;"!$B:$B"),0),1))),0,INDEX(INDIRECT(RIGHT(BH$2,LEN(BH$2)-4)&amp;"!$J:$J"),MATCH($B65,INDIRECT(RIGHT(BH$2,LEN(BH$2)-4)&amp;"!$B:$B"),0),1))</f>
        <v>0</v>
      </c>
      <c r="BI65" s="41">
        <f t="shared" ca="1" si="189"/>
        <v>0</v>
      </c>
      <c r="BJ65" s="41">
        <f t="shared" ca="1" si="189"/>
        <v>0</v>
      </c>
      <c r="BK65" s="41">
        <f t="shared" ca="1" si="189"/>
        <v>0</v>
      </c>
      <c r="BL65" s="41">
        <f t="shared" ca="1" si="189"/>
        <v>0</v>
      </c>
      <c r="BM65" s="41">
        <f t="shared" ca="1" si="189"/>
        <v>0</v>
      </c>
      <c r="BN65" s="41">
        <f t="shared" ca="1" si="189"/>
        <v>0</v>
      </c>
      <c r="BO65" s="41">
        <f t="shared" ca="1" si="189"/>
        <v>0</v>
      </c>
      <c r="BP65" s="41">
        <f t="shared" ca="1" si="189"/>
        <v>0</v>
      </c>
      <c r="BQ65" s="41">
        <f t="shared" ca="1" si="189"/>
        <v>0</v>
      </c>
      <c r="BR65" s="41">
        <f t="shared" ca="1" si="189"/>
        <v>0</v>
      </c>
      <c r="BS65" s="41">
        <f t="shared" ca="1" si="189"/>
        <v>10</v>
      </c>
      <c r="BT65" s="41">
        <f t="shared" ca="1" si="189"/>
        <v>0</v>
      </c>
      <c r="BU65" s="41">
        <f t="shared" ca="1" si="189"/>
        <v>0</v>
      </c>
      <c r="BV65" s="41">
        <f t="shared" ca="1" si="189"/>
        <v>0</v>
      </c>
      <c r="BW65" s="41">
        <f t="shared" ca="1" si="189"/>
        <v>0</v>
      </c>
      <c r="BX65" s="41">
        <f t="shared" ca="1" si="189"/>
        <v>0</v>
      </c>
      <c r="BY65" s="41">
        <f t="shared" ca="1" si="189"/>
        <v>0</v>
      </c>
      <c r="BZ65" s="41">
        <f t="shared" ca="1" si="189"/>
        <v>0</v>
      </c>
      <c r="CA65" s="41">
        <f t="shared" ca="1" si="189"/>
        <v>0</v>
      </c>
      <c r="CB65" s="41">
        <f t="shared" ca="1" si="189"/>
        <v>0</v>
      </c>
      <c r="CC65" s="41">
        <f t="shared" ca="1" si="189"/>
        <v>0</v>
      </c>
      <c r="CD65" s="41">
        <f t="shared" ca="1" si="189"/>
        <v>0</v>
      </c>
      <c r="CE65" s="41">
        <f t="shared" ca="1" si="189"/>
        <v>0</v>
      </c>
      <c r="CF65" s="41">
        <f t="shared" ca="1" si="189"/>
        <v>0</v>
      </c>
      <c r="CG65" s="29">
        <f t="shared" ca="1" si="180"/>
        <v>10</v>
      </c>
      <c r="CH65" s="25" t="str">
        <f>'PLANTILLA V6'!$D113</f>
        <v>pza</v>
      </c>
    </row>
    <row r="66" spans="1:86" ht="16.5" hidden="1" x14ac:dyDescent="0.45">
      <c r="A66" s="36" t="s">
        <v>187</v>
      </c>
      <c r="B66" s="36" t="s">
        <v>192</v>
      </c>
      <c r="C66" s="28">
        <f>'PLANTILLA V6'!C114</f>
        <v>1</v>
      </c>
      <c r="D66" s="29">
        <f t="shared" ca="1" si="174"/>
        <v>0</v>
      </c>
      <c r="E66" s="25" t="str">
        <f>'PLANTILLA V6'!$D114</f>
        <v>pza</v>
      </c>
      <c r="F66" s="29">
        <f t="shared" ref="F66:AD66" ca="1" si="190">IF(OR(F$3="", ISNA(INDEX(INDIRECT(RIGHT(F$2,LEN(F$2)-4)&amp;"!$J:$J"),MATCH($B66,INDIRECT(RIGHT(F$2,LEN(F$2)-4)&amp;"!$B:$B"),0),1)),ISERR(INDEX(INDIRECT(RIGHT(F$2,LEN(F$2)-4)&amp;"!$J:$J"),MATCH($B66,INDIRECT(RIGHT(F$2,LEN(F$2)-4)&amp;"!$B:$B"),0),1))),0,INDEX(INDIRECT(RIGHT(F$2,LEN(F$2)-4)&amp;"!$J:$J"),MATCH($B66,INDIRECT(RIGHT(F$2,LEN(F$2)-4)&amp;"!$B:$B"),0),1))</f>
        <v>0</v>
      </c>
      <c r="G66" s="29">
        <f t="shared" ca="1" si="190"/>
        <v>0</v>
      </c>
      <c r="H66" s="29">
        <f t="shared" ca="1" si="190"/>
        <v>0</v>
      </c>
      <c r="I66" s="29">
        <f t="shared" ca="1" si="190"/>
        <v>0</v>
      </c>
      <c r="J66" s="29">
        <f t="shared" ca="1" si="190"/>
        <v>0</v>
      </c>
      <c r="K66" s="29">
        <f t="shared" ca="1" si="190"/>
        <v>0</v>
      </c>
      <c r="L66" s="29">
        <f t="shared" ca="1" si="190"/>
        <v>0</v>
      </c>
      <c r="M66" s="29">
        <f t="shared" ca="1" si="190"/>
        <v>0</v>
      </c>
      <c r="N66" s="29">
        <f t="shared" ca="1" si="190"/>
        <v>0</v>
      </c>
      <c r="O66" s="29">
        <f t="shared" ca="1" si="190"/>
        <v>0</v>
      </c>
      <c r="P66" s="29">
        <f t="shared" ca="1" si="190"/>
        <v>0</v>
      </c>
      <c r="Q66" s="29">
        <f t="shared" ca="1" si="190"/>
        <v>0</v>
      </c>
      <c r="R66" s="29">
        <f t="shared" ca="1" si="190"/>
        <v>0</v>
      </c>
      <c r="S66" s="29">
        <f t="shared" ca="1" si="190"/>
        <v>0</v>
      </c>
      <c r="T66" s="29">
        <f t="shared" ca="1" si="190"/>
        <v>0</v>
      </c>
      <c r="U66" s="29">
        <f t="shared" ca="1" si="190"/>
        <v>0</v>
      </c>
      <c r="V66" s="29">
        <f t="shared" ca="1" si="190"/>
        <v>0</v>
      </c>
      <c r="W66" s="29">
        <f t="shared" ca="1" si="190"/>
        <v>0</v>
      </c>
      <c r="X66" s="29">
        <f t="shared" ca="1" si="190"/>
        <v>0</v>
      </c>
      <c r="Y66" s="29">
        <f t="shared" ca="1" si="190"/>
        <v>0</v>
      </c>
      <c r="Z66" s="29">
        <f t="shared" ca="1" si="190"/>
        <v>0</v>
      </c>
      <c r="AA66" s="29">
        <f t="shared" ca="1" si="190"/>
        <v>0</v>
      </c>
      <c r="AB66" s="29">
        <f t="shared" ca="1" si="190"/>
        <v>0</v>
      </c>
      <c r="AC66" s="29">
        <f t="shared" ca="1" si="190"/>
        <v>0</v>
      </c>
      <c r="AD66" s="29">
        <f t="shared" ca="1" si="190"/>
        <v>0</v>
      </c>
      <c r="AE66" s="29">
        <f t="shared" ca="1" si="176"/>
        <v>0</v>
      </c>
      <c r="AF66" s="25" t="str">
        <f>'PLANTILLA V6'!$D114</f>
        <v>pza</v>
      </c>
      <c r="AG66" s="37">
        <f t="shared" ref="AG66:BE66" ca="1" si="191">IF(OR(AG$3="",ISNA(INDEX(INDIRECT(RIGHT(AG$2,LEN(AG$2)-4)&amp;"!$J:$J"),MATCH($B66,INDIRECT(RIGHT(AG$2,LEN(AG$2)-4)&amp;"!$B:$B"),0),1)), ISERR(INDEX(INDIRECT(RIGHT(AG$2,LEN(AG$2)-4)&amp;"!$J:$J"),MATCH($B66,INDIRECT(RIGHT(AG$2,LEN(AG$2)-4)&amp;"!$B:$B"),0),1))),0,INDEX(INDIRECT(RIGHT(AG$2,LEN(AG$2)-4)&amp;"!$J:$J"),MATCH($B66,INDIRECT(RIGHT(AG$2,LEN(AG$2)-4)&amp;"!$B:$B"),0),1))</f>
        <v>0</v>
      </c>
      <c r="AH66" s="37">
        <f t="shared" ca="1" si="191"/>
        <v>0</v>
      </c>
      <c r="AI66" s="37">
        <f t="shared" ca="1" si="191"/>
        <v>0</v>
      </c>
      <c r="AJ66" s="37">
        <f t="shared" ca="1" si="191"/>
        <v>0</v>
      </c>
      <c r="AK66" s="37">
        <f t="shared" ca="1" si="191"/>
        <v>0</v>
      </c>
      <c r="AL66" s="37">
        <f t="shared" ca="1" si="191"/>
        <v>0</v>
      </c>
      <c r="AM66" s="37">
        <f t="shared" ca="1" si="191"/>
        <v>0</v>
      </c>
      <c r="AN66" s="37">
        <f t="shared" ca="1" si="191"/>
        <v>0</v>
      </c>
      <c r="AO66" s="37">
        <f t="shared" ca="1" si="191"/>
        <v>0</v>
      </c>
      <c r="AP66" s="37">
        <f t="shared" ca="1" si="191"/>
        <v>0</v>
      </c>
      <c r="AQ66" s="37">
        <f t="shared" ca="1" si="191"/>
        <v>0</v>
      </c>
      <c r="AR66" s="37">
        <f t="shared" ca="1" si="191"/>
        <v>0</v>
      </c>
      <c r="AS66" s="37">
        <f t="shared" ca="1" si="191"/>
        <v>0</v>
      </c>
      <c r="AT66" s="37">
        <f t="shared" ca="1" si="191"/>
        <v>0</v>
      </c>
      <c r="AU66" s="37">
        <f t="shared" ca="1" si="191"/>
        <v>0</v>
      </c>
      <c r="AV66" s="37">
        <f t="shared" ca="1" si="191"/>
        <v>0</v>
      </c>
      <c r="AW66" s="37">
        <f t="shared" ca="1" si="191"/>
        <v>0</v>
      </c>
      <c r="AX66" s="37">
        <f t="shared" ca="1" si="191"/>
        <v>0</v>
      </c>
      <c r="AY66" s="37">
        <f t="shared" ca="1" si="191"/>
        <v>0</v>
      </c>
      <c r="AZ66" s="37">
        <f t="shared" ca="1" si="191"/>
        <v>0</v>
      </c>
      <c r="BA66" s="37">
        <f t="shared" ca="1" si="191"/>
        <v>0</v>
      </c>
      <c r="BB66" s="37">
        <f t="shared" ca="1" si="191"/>
        <v>0</v>
      </c>
      <c r="BC66" s="37">
        <f t="shared" ca="1" si="191"/>
        <v>0</v>
      </c>
      <c r="BD66" s="37">
        <f t="shared" ca="1" si="191"/>
        <v>0</v>
      </c>
      <c r="BE66" s="37">
        <f t="shared" ca="1" si="191"/>
        <v>0</v>
      </c>
      <c r="BF66" s="29">
        <f t="shared" ca="1" si="178"/>
        <v>0</v>
      </c>
      <c r="BG66" s="135" t="str">
        <f>'PLANTILLA V6'!$D114</f>
        <v>pza</v>
      </c>
      <c r="BH66" s="38">
        <f t="shared" ref="BH66:CF66" ca="1" si="192">IF(OR(BH$3="",ISNA(INDEX(INDIRECT(RIGHT(BH$2,LEN(BH$2)-4)&amp;"!$J:$J"),MATCH($B66,INDIRECT(RIGHT(BH$2,LEN(BH$2)-4)&amp;"!$B:$B"),0),1)), ISERR(INDEX(INDIRECT(RIGHT(BH$2,LEN(BH$2)-4)&amp;"!$J:$J"),MATCH($B66,INDIRECT(RIGHT(BH$2,LEN(BH$2)-4)&amp;"!$B:$B"),0),1))),0,INDEX(INDIRECT(RIGHT(BH$2,LEN(BH$2)-4)&amp;"!$J:$J"),MATCH($B66,INDIRECT(RIGHT(BH$2,LEN(BH$2)-4)&amp;"!$B:$B"),0),1))</f>
        <v>0</v>
      </c>
      <c r="BI66" s="38">
        <f t="shared" ca="1" si="192"/>
        <v>0</v>
      </c>
      <c r="BJ66" s="38">
        <f t="shared" ca="1" si="192"/>
        <v>0</v>
      </c>
      <c r="BK66" s="38">
        <f t="shared" ca="1" si="192"/>
        <v>0</v>
      </c>
      <c r="BL66" s="38">
        <f t="shared" ca="1" si="192"/>
        <v>0</v>
      </c>
      <c r="BM66" s="38">
        <f t="shared" ca="1" si="192"/>
        <v>0</v>
      </c>
      <c r="BN66" s="38">
        <f t="shared" ca="1" si="192"/>
        <v>0</v>
      </c>
      <c r="BO66" s="38">
        <f t="shared" ca="1" si="192"/>
        <v>0</v>
      </c>
      <c r="BP66" s="38">
        <f t="shared" ca="1" si="192"/>
        <v>0</v>
      </c>
      <c r="BQ66" s="38">
        <f t="shared" ca="1" si="192"/>
        <v>0</v>
      </c>
      <c r="BR66" s="38">
        <f t="shared" ca="1" si="192"/>
        <v>0</v>
      </c>
      <c r="BS66" s="38">
        <f t="shared" ca="1" si="192"/>
        <v>0</v>
      </c>
      <c r="BT66" s="38">
        <f t="shared" ca="1" si="192"/>
        <v>0</v>
      </c>
      <c r="BU66" s="38">
        <f t="shared" ca="1" si="192"/>
        <v>0</v>
      </c>
      <c r="BV66" s="38">
        <f t="shared" ca="1" si="192"/>
        <v>0</v>
      </c>
      <c r="BW66" s="38">
        <f t="shared" ca="1" si="192"/>
        <v>0</v>
      </c>
      <c r="BX66" s="38">
        <f t="shared" ca="1" si="192"/>
        <v>0</v>
      </c>
      <c r="BY66" s="38">
        <f t="shared" ca="1" si="192"/>
        <v>0</v>
      </c>
      <c r="BZ66" s="38">
        <f t="shared" ca="1" si="192"/>
        <v>0</v>
      </c>
      <c r="CA66" s="38">
        <f t="shared" ca="1" si="192"/>
        <v>0</v>
      </c>
      <c r="CB66" s="38">
        <f t="shared" ca="1" si="192"/>
        <v>0</v>
      </c>
      <c r="CC66" s="38">
        <f t="shared" ca="1" si="192"/>
        <v>0</v>
      </c>
      <c r="CD66" s="38">
        <f t="shared" ca="1" si="192"/>
        <v>0</v>
      </c>
      <c r="CE66" s="38">
        <f t="shared" ca="1" si="192"/>
        <v>0</v>
      </c>
      <c r="CF66" s="38">
        <f t="shared" ca="1" si="192"/>
        <v>0</v>
      </c>
      <c r="CG66" s="29">
        <f t="shared" ca="1" si="180"/>
        <v>0</v>
      </c>
      <c r="CH66" s="25" t="str">
        <f>'PLANTILLA V6'!$D114</f>
        <v>pza</v>
      </c>
    </row>
    <row r="67" spans="1:86" ht="16.5" hidden="1" x14ac:dyDescent="0.45">
      <c r="A67" s="40" t="s">
        <v>187</v>
      </c>
      <c r="B67" s="40" t="s">
        <v>193</v>
      </c>
      <c r="C67" s="32">
        <f>'PLANTILLA V6'!C115</f>
        <v>1</v>
      </c>
      <c r="D67" s="29">
        <f t="shared" ca="1" si="174"/>
        <v>0</v>
      </c>
      <c r="E67" s="25" t="str">
        <f>'PLANTILLA V6'!$D115</f>
        <v>pza</v>
      </c>
      <c r="F67" s="29">
        <f t="shared" ref="F67:AD67" ca="1" si="193">IF(OR(F$3="", ISNA(INDEX(INDIRECT(RIGHT(F$2,LEN(F$2)-4)&amp;"!$J:$J"),MATCH($B67,INDIRECT(RIGHT(F$2,LEN(F$2)-4)&amp;"!$B:$B"),0),1)),ISERR(INDEX(INDIRECT(RIGHT(F$2,LEN(F$2)-4)&amp;"!$J:$J"),MATCH($B67,INDIRECT(RIGHT(F$2,LEN(F$2)-4)&amp;"!$B:$B"),0),1))),0,INDEX(INDIRECT(RIGHT(F$2,LEN(F$2)-4)&amp;"!$J:$J"),MATCH($B67,INDIRECT(RIGHT(F$2,LEN(F$2)-4)&amp;"!$B:$B"),0),1))</f>
        <v>0</v>
      </c>
      <c r="G67" s="29">
        <f t="shared" ca="1" si="193"/>
        <v>0</v>
      </c>
      <c r="H67" s="29">
        <f t="shared" ca="1" si="193"/>
        <v>0</v>
      </c>
      <c r="I67" s="29">
        <f t="shared" ca="1" si="193"/>
        <v>0</v>
      </c>
      <c r="J67" s="29">
        <f t="shared" ca="1" si="193"/>
        <v>0</v>
      </c>
      <c r="K67" s="29">
        <f t="shared" ca="1" si="193"/>
        <v>0</v>
      </c>
      <c r="L67" s="29">
        <f t="shared" ca="1" si="193"/>
        <v>0</v>
      </c>
      <c r="M67" s="29">
        <f t="shared" ca="1" si="193"/>
        <v>0</v>
      </c>
      <c r="N67" s="29">
        <f t="shared" ca="1" si="193"/>
        <v>0</v>
      </c>
      <c r="O67" s="29">
        <f t="shared" ca="1" si="193"/>
        <v>0</v>
      </c>
      <c r="P67" s="29">
        <f t="shared" ca="1" si="193"/>
        <v>0</v>
      </c>
      <c r="Q67" s="29">
        <f t="shared" ca="1" si="193"/>
        <v>0</v>
      </c>
      <c r="R67" s="29">
        <f t="shared" ca="1" si="193"/>
        <v>0</v>
      </c>
      <c r="S67" s="29">
        <f t="shared" ca="1" si="193"/>
        <v>0</v>
      </c>
      <c r="T67" s="29">
        <f t="shared" ca="1" si="193"/>
        <v>0</v>
      </c>
      <c r="U67" s="29">
        <f t="shared" ca="1" si="193"/>
        <v>0</v>
      </c>
      <c r="V67" s="29">
        <f t="shared" ca="1" si="193"/>
        <v>0</v>
      </c>
      <c r="W67" s="29">
        <f t="shared" ca="1" si="193"/>
        <v>0</v>
      </c>
      <c r="X67" s="29">
        <f t="shared" ca="1" si="193"/>
        <v>0</v>
      </c>
      <c r="Y67" s="29">
        <f t="shared" ca="1" si="193"/>
        <v>0</v>
      </c>
      <c r="Z67" s="29">
        <f t="shared" ca="1" si="193"/>
        <v>0</v>
      </c>
      <c r="AA67" s="29">
        <f t="shared" ca="1" si="193"/>
        <v>0</v>
      </c>
      <c r="AB67" s="29">
        <f t="shared" ca="1" si="193"/>
        <v>0</v>
      </c>
      <c r="AC67" s="29">
        <f t="shared" ca="1" si="193"/>
        <v>0</v>
      </c>
      <c r="AD67" s="29">
        <f t="shared" ca="1" si="193"/>
        <v>0</v>
      </c>
      <c r="AE67" s="29">
        <f t="shared" ca="1" si="176"/>
        <v>0</v>
      </c>
      <c r="AF67" s="25" t="str">
        <f>'PLANTILLA V6'!$D115</f>
        <v>pza</v>
      </c>
      <c r="AG67" s="37">
        <f t="shared" ref="AG67:BE67" ca="1" si="194">IF(OR(AG$3="",ISNA(INDEX(INDIRECT(RIGHT(AG$2,LEN(AG$2)-4)&amp;"!$J:$J"),MATCH($B67,INDIRECT(RIGHT(AG$2,LEN(AG$2)-4)&amp;"!$B:$B"),0),1)), ISERR(INDEX(INDIRECT(RIGHT(AG$2,LEN(AG$2)-4)&amp;"!$J:$J"),MATCH($B67,INDIRECT(RIGHT(AG$2,LEN(AG$2)-4)&amp;"!$B:$B"),0),1))),0,INDEX(INDIRECT(RIGHT(AG$2,LEN(AG$2)-4)&amp;"!$J:$J"),MATCH($B67,INDIRECT(RIGHT(AG$2,LEN(AG$2)-4)&amp;"!$B:$B"),0),1))</f>
        <v>0</v>
      </c>
      <c r="AH67" s="37">
        <f t="shared" ca="1" si="194"/>
        <v>0</v>
      </c>
      <c r="AI67" s="37">
        <f t="shared" ca="1" si="194"/>
        <v>0</v>
      </c>
      <c r="AJ67" s="37">
        <f t="shared" ca="1" si="194"/>
        <v>0</v>
      </c>
      <c r="AK67" s="37">
        <f t="shared" ca="1" si="194"/>
        <v>0</v>
      </c>
      <c r="AL67" s="37">
        <f t="shared" ca="1" si="194"/>
        <v>0</v>
      </c>
      <c r="AM67" s="37">
        <f t="shared" ca="1" si="194"/>
        <v>0</v>
      </c>
      <c r="AN67" s="37">
        <f t="shared" ca="1" si="194"/>
        <v>0</v>
      </c>
      <c r="AO67" s="37">
        <f t="shared" ca="1" si="194"/>
        <v>0</v>
      </c>
      <c r="AP67" s="37">
        <f t="shared" ca="1" si="194"/>
        <v>0</v>
      </c>
      <c r="AQ67" s="37">
        <f t="shared" ca="1" si="194"/>
        <v>0</v>
      </c>
      <c r="AR67" s="37">
        <f t="shared" ca="1" si="194"/>
        <v>0</v>
      </c>
      <c r="AS67" s="37">
        <f t="shared" ca="1" si="194"/>
        <v>0</v>
      </c>
      <c r="AT67" s="37">
        <f t="shared" ca="1" si="194"/>
        <v>0</v>
      </c>
      <c r="AU67" s="37">
        <f t="shared" ca="1" si="194"/>
        <v>0</v>
      </c>
      <c r="AV67" s="37">
        <f t="shared" ca="1" si="194"/>
        <v>0</v>
      </c>
      <c r="AW67" s="37">
        <f t="shared" ca="1" si="194"/>
        <v>0</v>
      </c>
      <c r="AX67" s="37">
        <f t="shared" ca="1" si="194"/>
        <v>0</v>
      </c>
      <c r="AY67" s="37">
        <f t="shared" ca="1" si="194"/>
        <v>0</v>
      </c>
      <c r="AZ67" s="37">
        <f t="shared" ca="1" si="194"/>
        <v>0</v>
      </c>
      <c r="BA67" s="37">
        <f t="shared" ca="1" si="194"/>
        <v>0</v>
      </c>
      <c r="BB67" s="37">
        <f t="shared" ca="1" si="194"/>
        <v>0</v>
      </c>
      <c r="BC67" s="37">
        <f t="shared" ca="1" si="194"/>
        <v>0</v>
      </c>
      <c r="BD67" s="37">
        <f t="shared" ca="1" si="194"/>
        <v>0</v>
      </c>
      <c r="BE67" s="37">
        <f t="shared" ca="1" si="194"/>
        <v>0</v>
      </c>
      <c r="BF67" s="29">
        <f t="shared" ca="1" si="178"/>
        <v>0</v>
      </c>
      <c r="BG67" s="135" t="str">
        <f>'PLANTILLA V6'!$D115</f>
        <v>pza</v>
      </c>
      <c r="BH67" s="41">
        <f t="shared" ref="BH67:CF67" ca="1" si="195">IF(OR(BH$3="",ISNA(INDEX(INDIRECT(RIGHT(BH$2,LEN(BH$2)-4)&amp;"!$J:$J"),MATCH($B67,INDIRECT(RIGHT(BH$2,LEN(BH$2)-4)&amp;"!$B:$B"),0),1)), ISERR(INDEX(INDIRECT(RIGHT(BH$2,LEN(BH$2)-4)&amp;"!$J:$J"),MATCH($B67,INDIRECT(RIGHT(BH$2,LEN(BH$2)-4)&amp;"!$B:$B"),0),1))),0,INDEX(INDIRECT(RIGHT(BH$2,LEN(BH$2)-4)&amp;"!$J:$J"),MATCH($B67,INDIRECT(RIGHT(BH$2,LEN(BH$2)-4)&amp;"!$B:$B"),0),1))</f>
        <v>0</v>
      </c>
      <c r="BI67" s="41">
        <f t="shared" ca="1" si="195"/>
        <v>0</v>
      </c>
      <c r="BJ67" s="41">
        <f t="shared" ca="1" si="195"/>
        <v>0</v>
      </c>
      <c r="BK67" s="41">
        <f t="shared" ca="1" si="195"/>
        <v>0</v>
      </c>
      <c r="BL67" s="41">
        <f t="shared" ca="1" si="195"/>
        <v>0</v>
      </c>
      <c r="BM67" s="41">
        <f t="shared" ca="1" si="195"/>
        <v>0</v>
      </c>
      <c r="BN67" s="41">
        <f t="shared" ca="1" si="195"/>
        <v>0</v>
      </c>
      <c r="BO67" s="41">
        <f t="shared" ca="1" si="195"/>
        <v>0</v>
      </c>
      <c r="BP67" s="41">
        <f t="shared" ca="1" si="195"/>
        <v>0</v>
      </c>
      <c r="BQ67" s="41">
        <f t="shared" ca="1" si="195"/>
        <v>0</v>
      </c>
      <c r="BR67" s="41">
        <f t="shared" ca="1" si="195"/>
        <v>0</v>
      </c>
      <c r="BS67" s="41">
        <f t="shared" ca="1" si="195"/>
        <v>0</v>
      </c>
      <c r="BT67" s="41">
        <f t="shared" ca="1" si="195"/>
        <v>0</v>
      </c>
      <c r="BU67" s="41">
        <f t="shared" ca="1" si="195"/>
        <v>0</v>
      </c>
      <c r="BV67" s="41">
        <f t="shared" ca="1" si="195"/>
        <v>0</v>
      </c>
      <c r="BW67" s="41">
        <f t="shared" ca="1" si="195"/>
        <v>0</v>
      </c>
      <c r="BX67" s="41">
        <f t="shared" ca="1" si="195"/>
        <v>0</v>
      </c>
      <c r="BY67" s="41">
        <f t="shared" ca="1" si="195"/>
        <v>0</v>
      </c>
      <c r="BZ67" s="41">
        <f t="shared" ca="1" si="195"/>
        <v>0</v>
      </c>
      <c r="CA67" s="41">
        <f t="shared" ca="1" si="195"/>
        <v>0</v>
      </c>
      <c r="CB67" s="41">
        <f t="shared" ca="1" si="195"/>
        <v>0</v>
      </c>
      <c r="CC67" s="41">
        <f t="shared" ca="1" si="195"/>
        <v>0</v>
      </c>
      <c r="CD67" s="41">
        <f t="shared" ca="1" si="195"/>
        <v>0</v>
      </c>
      <c r="CE67" s="41">
        <f t="shared" ca="1" si="195"/>
        <v>0</v>
      </c>
      <c r="CF67" s="41">
        <f t="shared" ca="1" si="195"/>
        <v>0</v>
      </c>
      <c r="CG67" s="29">
        <f t="shared" ca="1" si="180"/>
        <v>0</v>
      </c>
      <c r="CH67" s="25" t="str">
        <f>'PLANTILLA V6'!$D115</f>
        <v>pza</v>
      </c>
    </row>
    <row r="68" spans="1:86" ht="16.5" hidden="1" x14ac:dyDescent="0.45">
      <c r="A68" s="36" t="s">
        <v>187</v>
      </c>
      <c r="B68" s="36" t="s">
        <v>194</v>
      </c>
      <c r="C68" s="28">
        <f>'PLANTILLA V6'!C116</f>
        <v>1</v>
      </c>
      <c r="D68" s="29">
        <f t="shared" ca="1" si="174"/>
        <v>0</v>
      </c>
      <c r="E68" s="25" t="str">
        <f>'PLANTILLA V6'!$D116</f>
        <v>pza</v>
      </c>
      <c r="F68" s="29">
        <f t="shared" ref="F68:AD68" ca="1" si="196">IF(OR(F$3="", ISNA(INDEX(INDIRECT(RIGHT(F$2,LEN(F$2)-4)&amp;"!$J:$J"),MATCH($B68,INDIRECT(RIGHT(F$2,LEN(F$2)-4)&amp;"!$B:$B"),0),1)),ISERR(INDEX(INDIRECT(RIGHT(F$2,LEN(F$2)-4)&amp;"!$J:$J"),MATCH($B68,INDIRECT(RIGHT(F$2,LEN(F$2)-4)&amp;"!$B:$B"),0),1))),0,INDEX(INDIRECT(RIGHT(F$2,LEN(F$2)-4)&amp;"!$J:$J"),MATCH($B68,INDIRECT(RIGHT(F$2,LEN(F$2)-4)&amp;"!$B:$B"),0),1))</f>
        <v>0</v>
      </c>
      <c r="G68" s="29">
        <f t="shared" ca="1" si="196"/>
        <v>0</v>
      </c>
      <c r="H68" s="29">
        <f t="shared" ca="1" si="196"/>
        <v>0</v>
      </c>
      <c r="I68" s="29">
        <f t="shared" ca="1" si="196"/>
        <v>0</v>
      </c>
      <c r="J68" s="29">
        <f t="shared" ca="1" si="196"/>
        <v>0</v>
      </c>
      <c r="K68" s="29">
        <f t="shared" ca="1" si="196"/>
        <v>0</v>
      </c>
      <c r="L68" s="29">
        <f t="shared" ca="1" si="196"/>
        <v>0</v>
      </c>
      <c r="M68" s="29">
        <f t="shared" ca="1" si="196"/>
        <v>0</v>
      </c>
      <c r="N68" s="29">
        <f t="shared" ca="1" si="196"/>
        <v>0</v>
      </c>
      <c r="O68" s="29">
        <f t="shared" ca="1" si="196"/>
        <v>0</v>
      </c>
      <c r="P68" s="29">
        <f t="shared" ca="1" si="196"/>
        <v>0</v>
      </c>
      <c r="Q68" s="29">
        <f t="shared" ca="1" si="196"/>
        <v>0</v>
      </c>
      <c r="R68" s="29">
        <f t="shared" ca="1" si="196"/>
        <v>0</v>
      </c>
      <c r="S68" s="29">
        <f t="shared" ca="1" si="196"/>
        <v>0</v>
      </c>
      <c r="T68" s="29">
        <f t="shared" ca="1" si="196"/>
        <v>0</v>
      </c>
      <c r="U68" s="29">
        <f t="shared" ca="1" si="196"/>
        <v>0</v>
      </c>
      <c r="V68" s="29">
        <f t="shared" ca="1" si="196"/>
        <v>0</v>
      </c>
      <c r="W68" s="29">
        <f t="shared" ca="1" si="196"/>
        <v>0</v>
      </c>
      <c r="X68" s="29">
        <f t="shared" ca="1" si="196"/>
        <v>0</v>
      </c>
      <c r="Y68" s="29">
        <f t="shared" ca="1" si="196"/>
        <v>0</v>
      </c>
      <c r="Z68" s="29">
        <f t="shared" ca="1" si="196"/>
        <v>0</v>
      </c>
      <c r="AA68" s="29">
        <f t="shared" ca="1" si="196"/>
        <v>0</v>
      </c>
      <c r="AB68" s="29">
        <f t="shared" ca="1" si="196"/>
        <v>0</v>
      </c>
      <c r="AC68" s="29">
        <f t="shared" ca="1" si="196"/>
        <v>0</v>
      </c>
      <c r="AD68" s="29">
        <f t="shared" ca="1" si="196"/>
        <v>0</v>
      </c>
      <c r="AE68" s="29">
        <f t="shared" ca="1" si="176"/>
        <v>0</v>
      </c>
      <c r="AF68" s="25" t="str">
        <f>'PLANTILLA V6'!$D116</f>
        <v>pza</v>
      </c>
      <c r="AG68" s="37">
        <f t="shared" ref="AG68:BE68" ca="1" si="197">IF(OR(AG$3="",ISNA(INDEX(INDIRECT(RIGHT(AG$2,LEN(AG$2)-4)&amp;"!$J:$J"),MATCH($B68,INDIRECT(RIGHT(AG$2,LEN(AG$2)-4)&amp;"!$B:$B"),0),1)), ISERR(INDEX(INDIRECT(RIGHT(AG$2,LEN(AG$2)-4)&amp;"!$J:$J"),MATCH($B68,INDIRECT(RIGHT(AG$2,LEN(AG$2)-4)&amp;"!$B:$B"),0),1))),0,INDEX(INDIRECT(RIGHT(AG$2,LEN(AG$2)-4)&amp;"!$J:$J"),MATCH($B68,INDIRECT(RIGHT(AG$2,LEN(AG$2)-4)&amp;"!$B:$B"),0),1))</f>
        <v>0</v>
      </c>
      <c r="AH68" s="37">
        <f t="shared" ca="1" si="197"/>
        <v>0</v>
      </c>
      <c r="AI68" s="37">
        <f t="shared" ca="1" si="197"/>
        <v>0</v>
      </c>
      <c r="AJ68" s="37">
        <f t="shared" ca="1" si="197"/>
        <v>0</v>
      </c>
      <c r="AK68" s="37">
        <f t="shared" ca="1" si="197"/>
        <v>0</v>
      </c>
      <c r="AL68" s="37">
        <f t="shared" ca="1" si="197"/>
        <v>0</v>
      </c>
      <c r="AM68" s="37">
        <f t="shared" ca="1" si="197"/>
        <v>0</v>
      </c>
      <c r="AN68" s="37">
        <f t="shared" ca="1" si="197"/>
        <v>0</v>
      </c>
      <c r="AO68" s="37">
        <f t="shared" ca="1" si="197"/>
        <v>0</v>
      </c>
      <c r="AP68" s="37">
        <f t="shared" ca="1" si="197"/>
        <v>0</v>
      </c>
      <c r="AQ68" s="37">
        <f t="shared" ca="1" si="197"/>
        <v>0</v>
      </c>
      <c r="AR68" s="37">
        <f t="shared" ca="1" si="197"/>
        <v>0</v>
      </c>
      <c r="AS68" s="37">
        <f t="shared" ca="1" si="197"/>
        <v>0</v>
      </c>
      <c r="AT68" s="37">
        <f t="shared" ca="1" si="197"/>
        <v>0</v>
      </c>
      <c r="AU68" s="37">
        <f t="shared" ca="1" si="197"/>
        <v>0</v>
      </c>
      <c r="AV68" s="37">
        <f t="shared" ca="1" si="197"/>
        <v>0</v>
      </c>
      <c r="AW68" s="37">
        <f t="shared" ca="1" si="197"/>
        <v>0</v>
      </c>
      <c r="AX68" s="37">
        <f t="shared" ca="1" si="197"/>
        <v>0</v>
      </c>
      <c r="AY68" s="37">
        <f t="shared" ca="1" si="197"/>
        <v>0</v>
      </c>
      <c r="AZ68" s="37">
        <f t="shared" ca="1" si="197"/>
        <v>0</v>
      </c>
      <c r="BA68" s="37">
        <f t="shared" ca="1" si="197"/>
        <v>0</v>
      </c>
      <c r="BB68" s="37">
        <f t="shared" ca="1" si="197"/>
        <v>0</v>
      </c>
      <c r="BC68" s="37">
        <f t="shared" ca="1" si="197"/>
        <v>0</v>
      </c>
      <c r="BD68" s="37">
        <f t="shared" ca="1" si="197"/>
        <v>0</v>
      </c>
      <c r="BE68" s="37">
        <f t="shared" ca="1" si="197"/>
        <v>0</v>
      </c>
      <c r="BF68" s="29">
        <f t="shared" ca="1" si="178"/>
        <v>0</v>
      </c>
      <c r="BG68" s="135" t="str">
        <f>'PLANTILLA V6'!$D116</f>
        <v>pza</v>
      </c>
      <c r="BH68" s="38">
        <f t="shared" ref="BH68:CF68" ca="1" si="198">IF(OR(BH$3="",ISNA(INDEX(INDIRECT(RIGHT(BH$2,LEN(BH$2)-4)&amp;"!$J:$J"),MATCH($B68,INDIRECT(RIGHT(BH$2,LEN(BH$2)-4)&amp;"!$B:$B"),0),1)), ISERR(INDEX(INDIRECT(RIGHT(BH$2,LEN(BH$2)-4)&amp;"!$J:$J"),MATCH($B68,INDIRECT(RIGHT(BH$2,LEN(BH$2)-4)&amp;"!$B:$B"),0),1))),0,INDEX(INDIRECT(RIGHT(BH$2,LEN(BH$2)-4)&amp;"!$J:$J"),MATCH($B68,INDIRECT(RIGHT(BH$2,LEN(BH$2)-4)&amp;"!$B:$B"),0),1))</f>
        <v>0</v>
      </c>
      <c r="BI68" s="38">
        <f t="shared" ca="1" si="198"/>
        <v>0</v>
      </c>
      <c r="BJ68" s="38">
        <f t="shared" ca="1" si="198"/>
        <v>0</v>
      </c>
      <c r="BK68" s="38">
        <f t="shared" ca="1" si="198"/>
        <v>0</v>
      </c>
      <c r="BL68" s="38">
        <f t="shared" ca="1" si="198"/>
        <v>0</v>
      </c>
      <c r="BM68" s="38">
        <f t="shared" ca="1" si="198"/>
        <v>0</v>
      </c>
      <c r="BN68" s="38">
        <f t="shared" ca="1" si="198"/>
        <v>0</v>
      </c>
      <c r="BO68" s="38">
        <f t="shared" ca="1" si="198"/>
        <v>0</v>
      </c>
      <c r="BP68" s="38">
        <f t="shared" ca="1" si="198"/>
        <v>0</v>
      </c>
      <c r="BQ68" s="38">
        <f t="shared" ca="1" si="198"/>
        <v>0</v>
      </c>
      <c r="BR68" s="38">
        <f t="shared" ca="1" si="198"/>
        <v>0</v>
      </c>
      <c r="BS68" s="38">
        <f t="shared" ca="1" si="198"/>
        <v>0</v>
      </c>
      <c r="BT68" s="38">
        <f t="shared" ca="1" si="198"/>
        <v>0</v>
      </c>
      <c r="BU68" s="38">
        <f t="shared" ca="1" si="198"/>
        <v>0</v>
      </c>
      <c r="BV68" s="38">
        <f t="shared" ca="1" si="198"/>
        <v>0</v>
      </c>
      <c r="BW68" s="38">
        <f t="shared" ca="1" si="198"/>
        <v>0</v>
      </c>
      <c r="BX68" s="38">
        <f t="shared" ca="1" si="198"/>
        <v>0</v>
      </c>
      <c r="BY68" s="38">
        <f t="shared" ca="1" si="198"/>
        <v>0</v>
      </c>
      <c r="BZ68" s="38">
        <f t="shared" ca="1" si="198"/>
        <v>0</v>
      </c>
      <c r="CA68" s="38">
        <f t="shared" ca="1" si="198"/>
        <v>0</v>
      </c>
      <c r="CB68" s="38">
        <f t="shared" ca="1" si="198"/>
        <v>0</v>
      </c>
      <c r="CC68" s="38">
        <f t="shared" ca="1" si="198"/>
        <v>0</v>
      </c>
      <c r="CD68" s="38">
        <f t="shared" ca="1" si="198"/>
        <v>0</v>
      </c>
      <c r="CE68" s="38">
        <f t="shared" ca="1" si="198"/>
        <v>0</v>
      </c>
      <c r="CF68" s="38">
        <f t="shared" ca="1" si="198"/>
        <v>0</v>
      </c>
      <c r="CG68" s="29">
        <f t="shared" ca="1" si="180"/>
        <v>0</v>
      </c>
      <c r="CH68" s="25" t="str">
        <f>'PLANTILLA V6'!$D116</f>
        <v>pza</v>
      </c>
    </row>
    <row r="69" spans="1:86" ht="16.5" hidden="1" x14ac:dyDescent="0.45">
      <c r="A69" s="40" t="s">
        <v>187</v>
      </c>
      <c r="B69" s="40" t="s">
        <v>195</v>
      </c>
      <c r="C69" s="32">
        <f>'PLANTILLA V6'!C117</f>
        <v>1</v>
      </c>
      <c r="D69" s="29">
        <f t="shared" ca="1" si="174"/>
        <v>0</v>
      </c>
      <c r="E69" s="25" t="str">
        <f>'PLANTILLA V6'!$D117</f>
        <v>pza</v>
      </c>
      <c r="F69" s="29">
        <f t="shared" ref="F69:AD69" ca="1" si="199">IF(OR(F$3="", ISNA(INDEX(INDIRECT(RIGHT(F$2,LEN(F$2)-4)&amp;"!$J:$J"),MATCH($B69,INDIRECT(RIGHT(F$2,LEN(F$2)-4)&amp;"!$B:$B"),0),1)),ISERR(INDEX(INDIRECT(RIGHT(F$2,LEN(F$2)-4)&amp;"!$J:$J"),MATCH($B69,INDIRECT(RIGHT(F$2,LEN(F$2)-4)&amp;"!$B:$B"),0),1))),0,INDEX(INDIRECT(RIGHT(F$2,LEN(F$2)-4)&amp;"!$J:$J"),MATCH($B69,INDIRECT(RIGHT(F$2,LEN(F$2)-4)&amp;"!$B:$B"),0),1))</f>
        <v>0</v>
      </c>
      <c r="G69" s="29">
        <f t="shared" ca="1" si="199"/>
        <v>0</v>
      </c>
      <c r="H69" s="29">
        <f t="shared" ca="1" si="199"/>
        <v>0</v>
      </c>
      <c r="I69" s="29">
        <f t="shared" ca="1" si="199"/>
        <v>0</v>
      </c>
      <c r="J69" s="29">
        <f t="shared" ca="1" si="199"/>
        <v>0</v>
      </c>
      <c r="K69" s="29">
        <f t="shared" ca="1" si="199"/>
        <v>0</v>
      </c>
      <c r="L69" s="29">
        <f t="shared" ca="1" si="199"/>
        <v>0</v>
      </c>
      <c r="M69" s="29">
        <f t="shared" ca="1" si="199"/>
        <v>0</v>
      </c>
      <c r="N69" s="29">
        <f t="shared" ca="1" si="199"/>
        <v>0</v>
      </c>
      <c r="O69" s="29">
        <f t="shared" ca="1" si="199"/>
        <v>0</v>
      </c>
      <c r="P69" s="29">
        <f t="shared" ca="1" si="199"/>
        <v>0</v>
      </c>
      <c r="Q69" s="29">
        <f t="shared" ca="1" si="199"/>
        <v>0</v>
      </c>
      <c r="R69" s="29">
        <f t="shared" ca="1" si="199"/>
        <v>0</v>
      </c>
      <c r="S69" s="29">
        <f t="shared" ca="1" si="199"/>
        <v>0</v>
      </c>
      <c r="T69" s="29">
        <f t="shared" ca="1" si="199"/>
        <v>0</v>
      </c>
      <c r="U69" s="29">
        <f t="shared" ca="1" si="199"/>
        <v>0</v>
      </c>
      <c r="V69" s="29">
        <f t="shared" ca="1" si="199"/>
        <v>0</v>
      </c>
      <c r="W69" s="29">
        <f t="shared" ca="1" si="199"/>
        <v>0</v>
      </c>
      <c r="X69" s="29">
        <f t="shared" ca="1" si="199"/>
        <v>0</v>
      </c>
      <c r="Y69" s="29">
        <f t="shared" ca="1" si="199"/>
        <v>0</v>
      </c>
      <c r="Z69" s="29">
        <f t="shared" ca="1" si="199"/>
        <v>0</v>
      </c>
      <c r="AA69" s="29">
        <f t="shared" ca="1" si="199"/>
        <v>0</v>
      </c>
      <c r="AB69" s="29">
        <f t="shared" ca="1" si="199"/>
        <v>0</v>
      </c>
      <c r="AC69" s="29">
        <f t="shared" ca="1" si="199"/>
        <v>0</v>
      </c>
      <c r="AD69" s="29">
        <f t="shared" ca="1" si="199"/>
        <v>0</v>
      </c>
      <c r="AE69" s="29">
        <f t="shared" ca="1" si="176"/>
        <v>0</v>
      </c>
      <c r="AF69" s="25" t="str">
        <f>'PLANTILLA V6'!$D117</f>
        <v>pza</v>
      </c>
      <c r="AG69" s="37">
        <f t="shared" ref="AG69:BE69" ca="1" si="200">IF(OR(AG$3="",ISNA(INDEX(INDIRECT(RIGHT(AG$2,LEN(AG$2)-4)&amp;"!$J:$J"),MATCH($B69,INDIRECT(RIGHT(AG$2,LEN(AG$2)-4)&amp;"!$B:$B"),0),1)), ISERR(INDEX(INDIRECT(RIGHT(AG$2,LEN(AG$2)-4)&amp;"!$J:$J"),MATCH($B69,INDIRECT(RIGHT(AG$2,LEN(AG$2)-4)&amp;"!$B:$B"),0),1))),0,INDEX(INDIRECT(RIGHT(AG$2,LEN(AG$2)-4)&amp;"!$J:$J"),MATCH($B69,INDIRECT(RIGHT(AG$2,LEN(AG$2)-4)&amp;"!$B:$B"),0),1))</f>
        <v>0</v>
      </c>
      <c r="AH69" s="37">
        <f t="shared" ca="1" si="200"/>
        <v>0</v>
      </c>
      <c r="AI69" s="37">
        <f t="shared" ca="1" si="200"/>
        <v>0</v>
      </c>
      <c r="AJ69" s="37">
        <f t="shared" ca="1" si="200"/>
        <v>0</v>
      </c>
      <c r="AK69" s="37">
        <f t="shared" ca="1" si="200"/>
        <v>0</v>
      </c>
      <c r="AL69" s="37">
        <f t="shared" ca="1" si="200"/>
        <v>0</v>
      </c>
      <c r="AM69" s="37">
        <f t="shared" ca="1" si="200"/>
        <v>0</v>
      </c>
      <c r="AN69" s="37">
        <f t="shared" ca="1" si="200"/>
        <v>0</v>
      </c>
      <c r="AO69" s="37">
        <f t="shared" ca="1" si="200"/>
        <v>0</v>
      </c>
      <c r="AP69" s="37">
        <f t="shared" ca="1" si="200"/>
        <v>0</v>
      </c>
      <c r="AQ69" s="37">
        <f t="shared" ca="1" si="200"/>
        <v>0</v>
      </c>
      <c r="AR69" s="37">
        <f t="shared" ca="1" si="200"/>
        <v>0</v>
      </c>
      <c r="AS69" s="37">
        <f t="shared" ca="1" si="200"/>
        <v>0</v>
      </c>
      <c r="AT69" s="37">
        <f t="shared" ca="1" si="200"/>
        <v>0</v>
      </c>
      <c r="AU69" s="37">
        <f t="shared" ca="1" si="200"/>
        <v>0</v>
      </c>
      <c r="AV69" s="37">
        <f t="shared" ca="1" si="200"/>
        <v>0</v>
      </c>
      <c r="AW69" s="37">
        <f t="shared" ca="1" si="200"/>
        <v>0</v>
      </c>
      <c r="AX69" s="37">
        <f t="shared" ca="1" si="200"/>
        <v>0</v>
      </c>
      <c r="AY69" s="37">
        <f t="shared" ca="1" si="200"/>
        <v>0</v>
      </c>
      <c r="AZ69" s="37">
        <f t="shared" ca="1" si="200"/>
        <v>0</v>
      </c>
      <c r="BA69" s="37">
        <f t="shared" ca="1" si="200"/>
        <v>0</v>
      </c>
      <c r="BB69" s="37">
        <f t="shared" ca="1" si="200"/>
        <v>0</v>
      </c>
      <c r="BC69" s="37">
        <f t="shared" ca="1" si="200"/>
        <v>0</v>
      </c>
      <c r="BD69" s="37">
        <f t="shared" ca="1" si="200"/>
        <v>0</v>
      </c>
      <c r="BE69" s="37">
        <f t="shared" ca="1" si="200"/>
        <v>0</v>
      </c>
      <c r="BF69" s="29">
        <f t="shared" ca="1" si="178"/>
        <v>0</v>
      </c>
      <c r="BG69" s="135" t="str">
        <f>'PLANTILLA V6'!$D117</f>
        <v>pza</v>
      </c>
      <c r="BH69" s="41">
        <f t="shared" ref="BH69:CF69" ca="1" si="201">IF(OR(BH$3="",ISNA(INDEX(INDIRECT(RIGHT(BH$2,LEN(BH$2)-4)&amp;"!$J:$J"),MATCH($B69,INDIRECT(RIGHT(BH$2,LEN(BH$2)-4)&amp;"!$B:$B"),0),1)), ISERR(INDEX(INDIRECT(RIGHT(BH$2,LEN(BH$2)-4)&amp;"!$J:$J"),MATCH($B69,INDIRECT(RIGHT(BH$2,LEN(BH$2)-4)&amp;"!$B:$B"),0),1))),0,INDEX(INDIRECT(RIGHT(BH$2,LEN(BH$2)-4)&amp;"!$J:$J"),MATCH($B69,INDIRECT(RIGHT(BH$2,LEN(BH$2)-4)&amp;"!$B:$B"),0),1))</f>
        <v>0</v>
      </c>
      <c r="BI69" s="41">
        <f t="shared" ca="1" si="201"/>
        <v>0</v>
      </c>
      <c r="BJ69" s="41">
        <f t="shared" ca="1" si="201"/>
        <v>0</v>
      </c>
      <c r="BK69" s="41">
        <f t="shared" ca="1" si="201"/>
        <v>0</v>
      </c>
      <c r="BL69" s="41">
        <f t="shared" ca="1" si="201"/>
        <v>0</v>
      </c>
      <c r="BM69" s="41">
        <f t="shared" ca="1" si="201"/>
        <v>0</v>
      </c>
      <c r="BN69" s="41">
        <f t="shared" ca="1" si="201"/>
        <v>0</v>
      </c>
      <c r="BO69" s="41">
        <f t="shared" ca="1" si="201"/>
        <v>0</v>
      </c>
      <c r="BP69" s="41">
        <f t="shared" ca="1" si="201"/>
        <v>0</v>
      </c>
      <c r="BQ69" s="41">
        <f t="shared" ca="1" si="201"/>
        <v>0</v>
      </c>
      <c r="BR69" s="41">
        <f t="shared" ca="1" si="201"/>
        <v>0</v>
      </c>
      <c r="BS69" s="41">
        <f t="shared" ca="1" si="201"/>
        <v>0</v>
      </c>
      <c r="BT69" s="41">
        <f t="shared" ca="1" si="201"/>
        <v>0</v>
      </c>
      <c r="BU69" s="41">
        <f t="shared" ca="1" si="201"/>
        <v>0</v>
      </c>
      <c r="BV69" s="41">
        <f t="shared" ca="1" si="201"/>
        <v>0</v>
      </c>
      <c r="BW69" s="41">
        <f t="shared" ca="1" si="201"/>
        <v>0</v>
      </c>
      <c r="BX69" s="41">
        <f t="shared" ca="1" si="201"/>
        <v>0</v>
      </c>
      <c r="BY69" s="41">
        <f t="shared" ca="1" si="201"/>
        <v>0</v>
      </c>
      <c r="BZ69" s="41">
        <f t="shared" ca="1" si="201"/>
        <v>0</v>
      </c>
      <c r="CA69" s="41">
        <f t="shared" ca="1" si="201"/>
        <v>0</v>
      </c>
      <c r="CB69" s="41">
        <f t="shared" ca="1" si="201"/>
        <v>0</v>
      </c>
      <c r="CC69" s="41">
        <f t="shared" ca="1" si="201"/>
        <v>0</v>
      </c>
      <c r="CD69" s="41">
        <f t="shared" ca="1" si="201"/>
        <v>0</v>
      </c>
      <c r="CE69" s="41">
        <f t="shared" ca="1" si="201"/>
        <v>0</v>
      </c>
      <c r="CF69" s="41">
        <f t="shared" ca="1" si="201"/>
        <v>0</v>
      </c>
      <c r="CG69" s="29">
        <f t="shared" ca="1" si="180"/>
        <v>0</v>
      </c>
      <c r="CH69" s="25" t="str">
        <f>'PLANTILLA V6'!$D117</f>
        <v>pza</v>
      </c>
    </row>
    <row r="70" spans="1:86" ht="16.5" hidden="1" x14ac:dyDescent="0.45">
      <c r="A70" s="36" t="s">
        <v>187</v>
      </c>
      <c r="B70" s="36" t="s">
        <v>196</v>
      </c>
      <c r="C70" s="28">
        <f>'PLANTILLA V6'!C118</f>
        <v>1</v>
      </c>
      <c r="D70" s="29">
        <f t="shared" ca="1" si="174"/>
        <v>0</v>
      </c>
      <c r="E70" s="25" t="str">
        <f>'PLANTILLA V6'!$D118</f>
        <v>pza</v>
      </c>
      <c r="F70" s="29">
        <f t="shared" ref="F70:AD70" ca="1" si="202">IF(OR(F$3="", ISNA(INDEX(INDIRECT(RIGHT(F$2,LEN(F$2)-4)&amp;"!$J:$J"),MATCH($B70,INDIRECT(RIGHT(F$2,LEN(F$2)-4)&amp;"!$B:$B"),0),1)),ISERR(INDEX(INDIRECT(RIGHT(F$2,LEN(F$2)-4)&amp;"!$J:$J"),MATCH($B70,INDIRECT(RIGHT(F$2,LEN(F$2)-4)&amp;"!$B:$B"),0),1))),0,INDEX(INDIRECT(RIGHT(F$2,LEN(F$2)-4)&amp;"!$J:$J"),MATCH($B70,INDIRECT(RIGHT(F$2,LEN(F$2)-4)&amp;"!$B:$B"),0),1))</f>
        <v>0</v>
      </c>
      <c r="G70" s="29">
        <f t="shared" ca="1" si="202"/>
        <v>0</v>
      </c>
      <c r="H70" s="29">
        <f t="shared" ca="1" si="202"/>
        <v>0</v>
      </c>
      <c r="I70" s="29">
        <f t="shared" ca="1" si="202"/>
        <v>0</v>
      </c>
      <c r="J70" s="29">
        <f t="shared" ca="1" si="202"/>
        <v>0</v>
      </c>
      <c r="K70" s="29">
        <f t="shared" ca="1" si="202"/>
        <v>0</v>
      </c>
      <c r="L70" s="29">
        <f t="shared" ca="1" si="202"/>
        <v>0</v>
      </c>
      <c r="M70" s="29">
        <f t="shared" ca="1" si="202"/>
        <v>0</v>
      </c>
      <c r="N70" s="29">
        <f t="shared" ca="1" si="202"/>
        <v>0</v>
      </c>
      <c r="O70" s="29">
        <f t="shared" ca="1" si="202"/>
        <v>0</v>
      </c>
      <c r="P70" s="29">
        <f t="shared" ca="1" si="202"/>
        <v>0</v>
      </c>
      <c r="Q70" s="29">
        <f t="shared" ca="1" si="202"/>
        <v>0</v>
      </c>
      <c r="R70" s="29">
        <f t="shared" ca="1" si="202"/>
        <v>0</v>
      </c>
      <c r="S70" s="29">
        <f t="shared" ca="1" si="202"/>
        <v>0</v>
      </c>
      <c r="T70" s="29">
        <f t="shared" ca="1" si="202"/>
        <v>0</v>
      </c>
      <c r="U70" s="29">
        <f t="shared" ca="1" si="202"/>
        <v>0</v>
      </c>
      <c r="V70" s="29">
        <f t="shared" ca="1" si="202"/>
        <v>0</v>
      </c>
      <c r="W70" s="29">
        <f t="shared" ca="1" si="202"/>
        <v>0</v>
      </c>
      <c r="X70" s="29">
        <f t="shared" ca="1" si="202"/>
        <v>0</v>
      </c>
      <c r="Y70" s="29">
        <f t="shared" ca="1" si="202"/>
        <v>0</v>
      </c>
      <c r="Z70" s="29">
        <f t="shared" ca="1" si="202"/>
        <v>0</v>
      </c>
      <c r="AA70" s="29">
        <f t="shared" ca="1" si="202"/>
        <v>0</v>
      </c>
      <c r="AB70" s="29">
        <f t="shared" ca="1" si="202"/>
        <v>0</v>
      </c>
      <c r="AC70" s="29">
        <f t="shared" ca="1" si="202"/>
        <v>0</v>
      </c>
      <c r="AD70" s="29">
        <f t="shared" ca="1" si="202"/>
        <v>0</v>
      </c>
      <c r="AE70" s="29">
        <f t="shared" ca="1" si="176"/>
        <v>0</v>
      </c>
      <c r="AF70" s="25" t="str">
        <f>'PLANTILLA V6'!$D118</f>
        <v>pza</v>
      </c>
      <c r="AG70" s="37">
        <f t="shared" ref="AG70:BE70" ca="1" si="203">IF(OR(AG$3="",ISNA(INDEX(INDIRECT(RIGHT(AG$2,LEN(AG$2)-4)&amp;"!$J:$J"),MATCH($B70,INDIRECT(RIGHT(AG$2,LEN(AG$2)-4)&amp;"!$B:$B"),0),1)), ISERR(INDEX(INDIRECT(RIGHT(AG$2,LEN(AG$2)-4)&amp;"!$J:$J"),MATCH($B70,INDIRECT(RIGHT(AG$2,LEN(AG$2)-4)&amp;"!$B:$B"),0),1))),0,INDEX(INDIRECT(RIGHT(AG$2,LEN(AG$2)-4)&amp;"!$J:$J"),MATCH($B70,INDIRECT(RIGHT(AG$2,LEN(AG$2)-4)&amp;"!$B:$B"),0),1))</f>
        <v>0</v>
      </c>
      <c r="AH70" s="37">
        <f t="shared" ca="1" si="203"/>
        <v>0</v>
      </c>
      <c r="AI70" s="37">
        <f t="shared" ca="1" si="203"/>
        <v>0</v>
      </c>
      <c r="AJ70" s="37">
        <f t="shared" ca="1" si="203"/>
        <v>0</v>
      </c>
      <c r="AK70" s="37">
        <f t="shared" ca="1" si="203"/>
        <v>0</v>
      </c>
      <c r="AL70" s="37">
        <f t="shared" ca="1" si="203"/>
        <v>0</v>
      </c>
      <c r="AM70" s="37">
        <f t="shared" ca="1" si="203"/>
        <v>0</v>
      </c>
      <c r="AN70" s="37">
        <f t="shared" ca="1" si="203"/>
        <v>0</v>
      </c>
      <c r="AO70" s="37">
        <f t="shared" ca="1" si="203"/>
        <v>0</v>
      </c>
      <c r="AP70" s="37">
        <f t="shared" ca="1" si="203"/>
        <v>0</v>
      </c>
      <c r="AQ70" s="37">
        <f t="shared" ca="1" si="203"/>
        <v>0</v>
      </c>
      <c r="AR70" s="37">
        <f t="shared" ca="1" si="203"/>
        <v>0</v>
      </c>
      <c r="AS70" s="37">
        <f t="shared" ca="1" si="203"/>
        <v>0</v>
      </c>
      <c r="AT70" s="37">
        <f t="shared" ca="1" si="203"/>
        <v>0</v>
      </c>
      <c r="AU70" s="37">
        <f t="shared" ca="1" si="203"/>
        <v>0</v>
      </c>
      <c r="AV70" s="37">
        <f t="shared" ca="1" si="203"/>
        <v>0</v>
      </c>
      <c r="AW70" s="37">
        <f t="shared" ca="1" si="203"/>
        <v>0</v>
      </c>
      <c r="AX70" s="37">
        <f t="shared" ca="1" si="203"/>
        <v>0</v>
      </c>
      <c r="AY70" s="37">
        <f t="shared" ca="1" si="203"/>
        <v>0</v>
      </c>
      <c r="AZ70" s="37">
        <f t="shared" ca="1" si="203"/>
        <v>0</v>
      </c>
      <c r="BA70" s="37">
        <f t="shared" ca="1" si="203"/>
        <v>0</v>
      </c>
      <c r="BB70" s="37">
        <f t="shared" ca="1" si="203"/>
        <v>0</v>
      </c>
      <c r="BC70" s="37">
        <f t="shared" ca="1" si="203"/>
        <v>0</v>
      </c>
      <c r="BD70" s="37">
        <f t="shared" ca="1" si="203"/>
        <v>0</v>
      </c>
      <c r="BE70" s="37">
        <f t="shared" ca="1" si="203"/>
        <v>0</v>
      </c>
      <c r="BF70" s="29">
        <f t="shared" ca="1" si="178"/>
        <v>0</v>
      </c>
      <c r="BG70" s="135" t="str">
        <f>'PLANTILLA V6'!$D118</f>
        <v>pza</v>
      </c>
      <c r="BH70" s="38">
        <f t="shared" ref="BH70:CF70" ca="1" si="204">IF(OR(BH$3="",ISNA(INDEX(INDIRECT(RIGHT(BH$2,LEN(BH$2)-4)&amp;"!$J:$J"),MATCH($B70,INDIRECT(RIGHT(BH$2,LEN(BH$2)-4)&amp;"!$B:$B"),0),1)), ISERR(INDEX(INDIRECT(RIGHT(BH$2,LEN(BH$2)-4)&amp;"!$J:$J"),MATCH($B70,INDIRECT(RIGHT(BH$2,LEN(BH$2)-4)&amp;"!$B:$B"),0),1))),0,INDEX(INDIRECT(RIGHT(BH$2,LEN(BH$2)-4)&amp;"!$J:$J"),MATCH($B70,INDIRECT(RIGHT(BH$2,LEN(BH$2)-4)&amp;"!$B:$B"),0),1))</f>
        <v>0</v>
      </c>
      <c r="BI70" s="38">
        <f t="shared" ca="1" si="204"/>
        <v>0</v>
      </c>
      <c r="BJ70" s="38">
        <f t="shared" ca="1" si="204"/>
        <v>0</v>
      </c>
      <c r="BK70" s="38">
        <f t="shared" ca="1" si="204"/>
        <v>0</v>
      </c>
      <c r="BL70" s="38">
        <f t="shared" ca="1" si="204"/>
        <v>0</v>
      </c>
      <c r="BM70" s="38">
        <f t="shared" ca="1" si="204"/>
        <v>0</v>
      </c>
      <c r="BN70" s="38">
        <f t="shared" ca="1" si="204"/>
        <v>0</v>
      </c>
      <c r="BO70" s="38">
        <f t="shared" ca="1" si="204"/>
        <v>0</v>
      </c>
      <c r="BP70" s="38">
        <f t="shared" ca="1" si="204"/>
        <v>0</v>
      </c>
      <c r="BQ70" s="38">
        <f t="shared" ca="1" si="204"/>
        <v>0</v>
      </c>
      <c r="BR70" s="38">
        <f t="shared" ca="1" si="204"/>
        <v>0</v>
      </c>
      <c r="BS70" s="38">
        <f t="shared" ca="1" si="204"/>
        <v>0</v>
      </c>
      <c r="BT70" s="38">
        <f t="shared" ca="1" si="204"/>
        <v>0</v>
      </c>
      <c r="BU70" s="38">
        <f t="shared" ca="1" si="204"/>
        <v>0</v>
      </c>
      <c r="BV70" s="38">
        <f t="shared" ca="1" si="204"/>
        <v>0</v>
      </c>
      <c r="BW70" s="38">
        <f t="shared" ca="1" si="204"/>
        <v>0</v>
      </c>
      <c r="BX70" s="38">
        <f t="shared" ca="1" si="204"/>
        <v>0</v>
      </c>
      <c r="BY70" s="38">
        <f t="shared" ca="1" si="204"/>
        <v>0</v>
      </c>
      <c r="BZ70" s="38">
        <f t="shared" ca="1" si="204"/>
        <v>0</v>
      </c>
      <c r="CA70" s="38">
        <f t="shared" ca="1" si="204"/>
        <v>0</v>
      </c>
      <c r="CB70" s="38">
        <f t="shared" ca="1" si="204"/>
        <v>0</v>
      </c>
      <c r="CC70" s="38">
        <f t="shared" ca="1" si="204"/>
        <v>0</v>
      </c>
      <c r="CD70" s="38">
        <f t="shared" ca="1" si="204"/>
        <v>0</v>
      </c>
      <c r="CE70" s="38">
        <f t="shared" ca="1" si="204"/>
        <v>0</v>
      </c>
      <c r="CF70" s="38">
        <f t="shared" ca="1" si="204"/>
        <v>0</v>
      </c>
      <c r="CG70" s="29">
        <f t="shared" ca="1" si="180"/>
        <v>0</v>
      </c>
      <c r="CH70" s="25" t="str">
        <f>'PLANTILLA V6'!$D118</f>
        <v>pza</v>
      </c>
    </row>
    <row r="71" spans="1:86" ht="16.5" hidden="1" x14ac:dyDescent="0.45">
      <c r="A71" s="43">
        <f>'PLANTILLA V6'!A119</f>
        <v>0</v>
      </c>
      <c r="B71" s="43">
        <f>'PLANTILLA V6'!B119</f>
        <v>0</v>
      </c>
      <c r="C71" s="43">
        <f>'PLANTILLA V6'!C119</f>
        <v>0</v>
      </c>
      <c r="D71" s="22"/>
      <c r="E71" s="25">
        <f>'PLANTILLA V6'!$D119</f>
        <v>0</v>
      </c>
      <c r="F71" s="29">
        <f t="shared" ref="F71:AD71" ca="1" si="205">IF(OR(F$3="", ISNA(INDEX(INDIRECT(RIGHT(F$2,LEN(F$2)-4)&amp;"!$J:$J"),MATCH($B71,INDIRECT(RIGHT(F$2,LEN(F$2)-4)&amp;"!$B:$B"),0),1)),ISERR(INDEX(INDIRECT(RIGHT(F$2,LEN(F$2)-4)&amp;"!$J:$J"),MATCH($B71,INDIRECT(RIGHT(F$2,LEN(F$2)-4)&amp;"!$B:$B"),0),1))),0,INDEX(INDIRECT(RIGHT(F$2,LEN(F$2)-4)&amp;"!$J:$J"),MATCH($B71,INDIRECT(RIGHT(F$2,LEN(F$2)-4)&amp;"!$B:$B"),0),1))</f>
        <v>0</v>
      </c>
      <c r="G71" s="29">
        <f t="shared" ca="1" si="205"/>
        <v>0</v>
      </c>
      <c r="H71" s="29">
        <f t="shared" ca="1" si="205"/>
        <v>0</v>
      </c>
      <c r="I71" s="29">
        <f t="shared" ca="1" si="205"/>
        <v>0</v>
      </c>
      <c r="J71" s="29">
        <f t="shared" ca="1" si="205"/>
        <v>0</v>
      </c>
      <c r="K71" s="29">
        <f t="shared" ca="1" si="205"/>
        <v>50</v>
      </c>
      <c r="L71" s="29">
        <f t="shared" ca="1" si="205"/>
        <v>0</v>
      </c>
      <c r="M71" s="29">
        <f t="shared" ca="1" si="205"/>
        <v>0</v>
      </c>
      <c r="N71" s="29">
        <f t="shared" ca="1" si="205"/>
        <v>0</v>
      </c>
      <c r="O71" s="29">
        <f t="shared" ca="1" si="205"/>
        <v>50</v>
      </c>
      <c r="P71" s="29">
        <f t="shared" ca="1" si="205"/>
        <v>0</v>
      </c>
      <c r="Q71" s="29">
        <f t="shared" ca="1" si="205"/>
        <v>0</v>
      </c>
      <c r="R71" s="29">
        <f t="shared" ca="1" si="205"/>
        <v>0</v>
      </c>
      <c r="S71" s="29">
        <f t="shared" ca="1" si="205"/>
        <v>0</v>
      </c>
      <c r="T71" s="29">
        <f t="shared" ca="1" si="205"/>
        <v>0</v>
      </c>
      <c r="U71" s="29">
        <f t="shared" ca="1" si="205"/>
        <v>50</v>
      </c>
      <c r="V71" s="29">
        <f t="shared" ca="1" si="205"/>
        <v>0</v>
      </c>
      <c r="W71" s="29">
        <f t="shared" ca="1" si="205"/>
        <v>0</v>
      </c>
      <c r="X71" s="29">
        <f t="shared" ca="1" si="205"/>
        <v>0</v>
      </c>
      <c r="Y71" s="29">
        <f t="shared" ca="1" si="205"/>
        <v>0</v>
      </c>
      <c r="Z71" s="29">
        <f t="shared" ca="1" si="205"/>
        <v>0</v>
      </c>
      <c r="AA71" s="29">
        <f t="shared" ca="1" si="205"/>
        <v>0</v>
      </c>
      <c r="AB71" s="29">
        <f t="shared" ca="1" si="205"/>
        <v>0</v>
      </c>
      <c r="AC71" s="29">
        <f t="shared" ca="1" si="205"/>
        <v>0</v>
      </c>
      <c r="AD71" s="29">
        <f t="shared" ca="1" si="205"/>
        <v>0</v>
      </c>
      <c r="AE71" s="2"/>
      <c r="AF71" s="25"/>
      <c r="AG71" s="37">
        <f t="shared" ref="AG71:BE71" ca="1" si="206">IF(OR(AG$3="",ISNA(INDEX(INDIRECT(RIGHT(AG$2,LEN(AG$2)-4)&amp;"!$J:$J"),MATCH($B71,INDIRECT(RIGHT(AG$2,LEN(AG$2)-4)&amp;"!$B:$B"),0),1)), ISERR(INDEX(INDIRECT(RIGHT(AG$2,LEN(AG$2)-4)&amp;"!$J:$J"),MATCH($B71,INDIRECT(RIGHT(AG$2,LEN(AG$2)-4)&amp;"!$B:$B"),0),1))),0,INDEX(INDIRECT(RIGHT(AG$2,LEN(AG$2)-4)&amp;"!$J:$J"),MATCH($B71,INDIRECT(RIGHT(AG$2,LEN(AG$2)-4)&amp;"!$B:$B"),0),1))</f>
        <v>0</v>
      </c>
      <c r="AH71" s="37">
        <f t="shared" ca="1" si="206"/>
        <v>0</v>
      </c>
      <c r="AI71" s="37">
        <f t="shared" ca="1" si="206"/>
        <v>0</v>
      </c>
      <c r="AJ71" s="37">
        <f t="shared" ca="1" si="206"/>
        <v>0</v>
      </c>
      <c r="AK71" s="37">
        <f t="shared" ca="1" si="206"/>
        <v>0</v>
      </c>
      <c r="AL71" s="37">
        <f t="shared" ca="1" si="206"/>
        <v>0</v>
      </c>
      <c r="AM71" s="37">
        <f t="shared" ca="1" si="206"/>
        <v>0</v>
      </c>
      <c r="AN71" s="37">
        <f t="shared" ca="1" si="206"/>
        <v>0</v>
      </c>
      <c r="AO71" s="37">
        <f t="shared" ca="1" si="206"/>
        <v>0</v>
      </c>
      <c r="AP71" s="37">
        <f t="shared" ca="1" si="206"/>
        <v>0</v>
      </c>
      <c r="AQ71" s="37">
        <f t="shared" ca="1" si="206"/>
        <v>50</v>
      </c>
      <c r="AR71" s="37">
        <f t="shared" ca="1" si="206"/>
        <v>0</v>
      </c>
      <c r="AS71" s="37">
        <f t="shared" ca="1" si="206"/>
        <v>0</v>
      </c>
      <c r="AT71" s="37">
        <f t="shared" ca="1" si="206"/>
        <v>0</v>
      </c>
      <c r="AU71" s="37">
        <f t="shared" ca="1" si="206"/>
        <v>50</v>
      </c>
      <c r="AV71" s="37">
        <f t="shared" ca="1" si="206"/>
        <v>0</v>
      </c>
      <c r="AW71" s="37">
        <f t="shared" ca="1" si="206"/>
        <v>20</v>
      </c>
      <c r="AX71" s="37">
        <f t="shared" ca="1" si="206"/>
        <v>0</v>
      </c>
      <c r="AY71" s="37">
        <f t="shared" ca="1" si="206"/>
        <v>0</v>
      </c>
      <c r="AZ71" s="37">
        <f t="shared" ca="1" si="206"/>
        <v>0</v>
      </c>
      <c r="BA71" s="37">
        <f t="shared" ca="1" si="206"/>
        <v>0</v>
      </c>
      <c r="BB71" s="37">
        <f t="shared" ca="1" si="206"/>
        <v>0</v>
      </c>
      <c r="BC71" s="37">
        <f t="shared" ca="1" si="206"/>
        <v>0</v>
      </c>
      <c r="BD71" s="37">
        <f t="shared" ca="1" si="206"/>
        <v>0</v>
      </c>
      <c r="BE71" s="37">
        <f t="shared" ca="1" si="206"/>
        <v>0</v>
      </c>
      <c r="BF71" s="136"/>
      <c r="BG71" s="136"/>
      <c r="BH71" s="41">
        <f t="shared" ref="BH71:CF71" ca="1" si="207">IF(OR(BH$3="",ISNA(INDEX(INDIRECT(RIGHT(BH$2,LEN(BH$2)-4)&amp;"!$J:$J"),MATCH($B71,INDIRECT(RIGHT(BH$2,LEN(BH$2)-4)&amp;"!$B:$B"),0),1)), ISERR(INDEX(INDIRECT(RIGHT(BH$2,LEN(BH$2)-4)&amp;"!$J:$J"),MATCH($B71,INDIRECT(RIGHT(BH$2,LEN(BH$2)-4)&amp;"!$B:$B"),0),1))),0,INDEX(INDIRECT(RIGHT(BH$2,LEN(BH$2)-4)&amp;"!$J:$J"),MATCH($B71,INDIRECT(RIGHT(BH$2,LEN(BH$2)-4)&amp;"!$B:$B"),0),1))</f>
        <v>0</v>
      </c>
      <c r="BI71" s="41">
        <f t="shared" ca="1" si="207"/>
        <v>0</v>
      </c>
      <c r="BJ71" s="41">
        <f t="shared" ca="1" si="207"/>
        <v>0</v>
      </c>
      <c r="BK71" s="41">
        <f t="shared" ca="1" si="207"/>
        <v>0</v>
      </c>
      <c r="BL71" s="41">
        <f t="shared" ca="1" si="207"/>
        <v>0</v>
      </c>
      <c r="BM71" s="41">
        <f t="shared" ca="1" si="207"/>
        <v>0</v>
      </c>
      <c r="BN71" s="41">
        <f t="shared" ca="1" si="207"/>
        <v>0</v>
      </c>
      <c r="BO71" s="41">
        <f t="shared" ca="1" si="207"/>
        <v>0</v>
      </c>
      <c r="BP71" s="41">
        <f t="shared" ca="1" si="207"/>
        <v>50</v>
      </c>
      <c r="BQ71" s="41">
        <f t="shared" ca="1" si="207"/>
        <v>0</v>
      </c>
      <c r="BR71" s="41">
        <f t="shared" ca="1" si="207"/>
        <v>0</v>
      </c>
      <c r="BS71" s="41">
        <f t="shared" ca="1" si="207"/>
        <v>50</v>
      </c>
      <c r="BT71" s="41">
        <f t="shared" ca="1" si="207"/>
        <v>0</v>
      </c>
      <c r="BU71" s="41">
        <f t="shared" ca="1" si="207"/>
        <v>0</v>
      </c>
      <c r="BV71" s="41">
        <f t="shared" ca="1" si="207"/>
        <v>0</v>
      </c>
      <c r="BW71" s="41">
        <f t="shared" ca="1" si="207"/>
        <v>0</v>
      </c>
      <c r="BX71" s="41">
        <f t="shared" ca="1" si="207"/>
        <v>0</v>
      </c>
      <c r="BY71" s="41">
        <f t="shared" ca="1" si="207"/>
        <v>0</v>
      </c>
      <c r="BZ71" s="41">
        <f t="shared" ca="1" si="207"/>
        <v>0</v>
      </c>
      <c r="CA71" s="41">
        <f t="shared" ca="1" si="207"/>
        <v>0</v>
      </c>
      <c r="CB71" s="41">
        <f t="shared" ca="1" si="207"/>
        <v>0</v>
      </c>
      <c r="CC71" s="41">
        <f t="shared" ca="1" si="207"/>
        <v>0</v>
      </c>
      <c r="CD71" s="41">
        <f t="shared" ca="1" si="207"/>
        <v>0</v>
      </c>
      <c r="CE71" s="41">
        <f t="shared" ca="1" si="207"/>
        <v>0</v>
      </c>
      <c r="CF71" s="41">
        <f t="shared" ca="1" si="207"/>
        <v>0</v>
      </c>
      <c r="CG71" s="22"/>
      <c r="CH71" s="25">
        <f>'PLANTILLA V6'!$D119</f>
        <v>0</v>
      </c>
    </row>
    <row r="72" spans="1:86" ht="16.5" hidden="1" x14ac:dyDescent="0.45">
      <c r="A72" s="181" t="str">
        <f>'PLANTILLA V6'!A139</f>
        <v>Seguridad y Orden</v>
      </c>
      <c r="B72" s="167"/>
      <c r="C72" s="28"/>
      <c r="D72" s="22"/>
      <c r="E72" s="25"/>
      <c r="F72" s="29">
        <f t="shared" ref="F72:AD72" ca="1" si="208">IF(OR(F$3="", ISNA(INDEX(INDIRECT(RIGHT(F$2,LEN(F$2)-4)&amp;"!$J:$J"),MATCH($B72,INDIRECT(RIGHT(F$2,LEN(F$2)-4)&amp;"!$B:$B"),0),1)),ISERR(INDEX(INDIRECT(RIGHT(F$2,LEN(F$2)-4)&amp;"!$J:$J"),MATCH($B72,INDIRECT(RIGHT(F$2,LEN(F$2)-4)&amp;"!$B:$B"),0),1))),0,INDEX(INDIRECT(RIGHT(F$2,LEN(F$2)-4)&amp;"!$J:$J"),MATCH($B72,INDIRECT(RIGHT(F$2,LEN(F$2)-4)&amp;"!$B:$B"),0),1))</f>
        <v>0</v>
      </c>
      <c r="G72" s="29">
        <f t="shared" ca="1" si="208"/>
        <v>0</v>
      </c>
      <c r="H72" s="29">
        <f t="shared" ca="1" si="208"/>
        <v>0</v>
      </c>
      <c r="I72" s="29">
        <f t="shared" ca="1" si="208"/>
        <v>0</v>
      </c>
      <c r="J72" s="29">
        <f t="shared" ca="1" si="208"/>
        <v>0</v>
      </c>
      <c r="K72" s="29">
        <f t="shared" ca="1" si="208"/>
        <v>50</v>
      </c>
      <c r="L72" s="29">
        <f t="shared" ca="1" si="208"/>
        <v>0</v>
      </c>
      <c r="M72" s="29">
        <f t="shared" ca="1" si="208"/>
        <v>0</v>
      </c>
      <c r="N72" s="29">
        <f t="shared" ca="1" si="208"/>
        <v>0</v>
      </c>
      <c r="O72" s="29">
        <f t="shared" ca="1" si="208"/>
        <v>50</v>
      </c>
      <c r="P72" s="29">
        <f t="shared" ca="1" si="208"/>
        <v>0</v>
      </c>
      <c r="Q72" s="29">
        <f t="shared" ca="1" si="208"/>
        <v>0</v>
      </c>
      <c r="R72" s="29">
        <f t="shared" ca="1" si="208"/>
        <v>0</v>
      </c>
      <c r="S72" s="29">
        <f t="shared" ca="1" si="208"/>
        <v>0</v>
      </c>
      <c r="T72" s="29">
        <f t="shared" ca="1" si="208"/>
        <v>0</v>
      </c>
      <c r="U72" s="29">
        <f t="shared" ca="1" si="208"/>
        <v>50</v>
      </c>
      <c r="V72" s="29">
        <f t="shared" ca="1" si="208"/>
        <v>0</v>
      </c>
      <c r="W72" s="29">
        <f t="shared" ca="1" si="208"/>
        <v>0</v>
      </c>
      <c r="X72" s="29">
        <f t="shared" ca="1" si="208"/>
        <v>0</v>
      </c>
      <c r="Y72" s="29">
        <f t="shared" ca="1" si="208"/>
        <v>0</v>
      </c>
      <c r="Z72" s="29">
        <f t="shared" ca="1" si="208"/>
        <v>0</v>
      </c>
      <c r="AA72" s="29">
        <f t="shared" ca="1" si="208"/>
        <v>0</v>
      </c>
      <c r="AB72" s="29">
        <f t="shared" ca="1" si="208"/>
        <v>0</v>
      </c>
      <c r="AC72" s="29">
        <f t="shared" ca="1" si="208"/>
        <v>0</v>
      </c>
      <c r="AD72" s="29">
        <f t="shared" ca="1" si="208"/>
        <v>0</v>
      </c>
      <c r="AE72" s="2"/>
      <c r="AF72" s="25"/>
      <c r="AG72" s="37">
        <f t="shared" ref="AG72:BE72" ca="1" si="209">IF(OR(AG$3="",ISNA(INDEX(INDIRECT(RIGHT(AG$2,LEN(AG$2)-4)&amp;"!$J:$J"),MATCH($B72,INDIRECT(RIGHT(AG$2,LEN(AG$2)-4)&amp;"!$B:$B"),0),1)), ISERR(INDEX(INDIRECT(RIGHT(AG$2,LEN(AG$2)-4)&amp;"!$J:$J"),MATCH($B72,INDIRECT(RIGHT(AG$2,LEN(AG$2)-4)&amp;"!$B:$B"),0),1))),0,INDEX(INDIRECT(RIGHT(AG$2,LEN(AG$2)-4)&amp;"!$J:$J"),MATCH($B72,INDIRECT(RIGHT(AG$2,LEN(AG$2)-4)&amp;"!$B:$B"),0),1))</f>
        <v>0</v>
      </c>
      <c r="AH72" s="37">
        <f t="shared" ca="1" si="209"/>
        <v>0</v>
      </c>
      <c r="AI72" s="37">
        <f t="shared" ca="1" si="209"/>
        <v>0</v>
      </c>
      <c r="AJ72" s="37">
        <f t="shared" ca="1" si="209"/>
        <v>0</v>
      </c>
      <c r="AK72" s="37">
        <f t="shared" ca="1" si="209"/>
        <v>0</v>
      </c>
      <c r="AL72" s="37">
        <f t="shared" ca="1" si="209"/>
        <v>0</v>
      </c>
      <c r="AM72" s="37">
        <f t="shared" ca="1" si="209"/>
        <v>0</v>
      </c>
      <c r="AN72" s="37">
        <f t="shared" ca="1" si="209"/>
        <v>0</v>
      </c>
      <c r="AO72" s="37">
        <f t="shared" ca="1" si="209"/>
        <v>0</v>
      </c>
      <c r="AP72" s="37">
        <f t="shared" ca="1" si="209"/>
        <v>0</v>
      </c>
      <c r="AQ72" s="37">
        <f t="shared" ca="1" si="209"/>
        <v>50</v>
      </c>
      <c r="AR72" s="37">
        <f t="shared" ca="1" si="209"/>
        <v>0</v>
      </c>
      <c r="AS72" s="37">
        <f t="shared" ca="1" si="209"/>
        <v>0</v>
      </c>
      <c r="AT72" s="37">
        <f t="shared" ca="1" si="209"/>
        <v>0</v>
      </c>
      <c r="AU72" s="37">
        <f t="shared" ca="1" si="209"/>
        <v>50</v>
      </c>
      <c r="AV72" s="37">
        <f t="shared" ca="1" si="209"/>
        <v>0</v>
      </c>
      <c r="AW72" s="37">
        <f t="shared" ca="1" si="209"/>
        <v>20</v>
      </c>
      <c r="AX72" s="37">
        <f t="shared" ca="1" si="209"/>
        <v>0</v>
      </c>
      <c r="AY72" s="37">
        <f t="shared" ca="1" si="209"/>
        <v>0</v>
      </c>
      <c r="AZ72" s="37">
        <f t="shared" ca="1" si="209"/>
        <v>0</v>
      </c>
      <c r="BA72" s="37">
        <f t="shared" ca="1" si="209"/>
        <v>0</v>
      </c>
      <c r="BB72" s="37">
        <f t="shared" ca="1" si="209"/>
        <v>0</v>
      </c>
      <c r="BC72" s="37">
        <f t="shared" ca="1" si="209"/>
        <v>0</v>
      </c>
      <c r="BD72" s="37">
        <f t="shared" ca="1" si="209"/>
        <v>0</v>
      </c>
      <c r="BE72" s="37">
        <f t="shared" ca="1" si="209"/>
        <v>0</v>
      </c>
      <c r="BF72" s="136"/>
      <c r="BG72" s="136"/>
      <c r="BH72" s="38">
        <f t="shared" ref="BH72:CF72" ca="1" si="210">IF(OR(BH$3="",ISNA(INDEX(INDIRECT(RIGHT(BH$2,LEN(BH$2)-4)&amp;"!$J:$J"),MATCH($B72,INDIRECT(RIGHT(BH$2,LEN(BH$2)-4)&amp;"!$B:$B"),0),1)), ISERR(INDEX(INDIRECT(RIGHT(BH$2,LEN(BH$2)-4)&amp;"!$J:$J"),MATCH($B72,INDIRECT(RIGHT(BH$2,LEN(BH$2)-4)&amp;"!$B:$B"),0),1))),0,INDEX(INDIRECT(RIGHT(BH$2,LEN(BH$2)-4)&amp;"!$J:$J"),MATCH($B72,INDIRECT(RIGHT(BH$2,LEN(BH$2)-4)&amp;"!$B:$B"),0),1))</f>
        <v>0</v>
      </c>
      <c r="BI72" s="38">
        <f t="shared" ca="1" si="210"/>
        <v>0</v>
      </c>
      <c r="BJ72" s="38">
        <f t="shared" ca="1" si="210"/>
        <v>0</v>
      </c>
      <c r="BK72" s="38">
        <f t="shared" ca="1" si="210"/>
        <v>0</v>
      </c>
      <c r="BL72" s="38">
        <f t="shared" ca="1" si="210"/>
        <v>0</v>
      </c>
      <c r="BM72" s="38">
        <f t="shared" ca="1" si="210"/>
        <v>0</v>
      </c>
      <c r="BN72" s="38">
        <f t="shared" ca="1" si="210"/>
        <v>0</v>
      </c>
      <c r="BO72" s="38">
        <f t="shared" ca="1" si="210"/>
        <v>0</v>
      </c>
      <c r="BP72" s="38">
        <f t="shared" ca="1" si="210"/>
        <v>50</v>
      </c>
      <c r="BQ72" s="38">
        <f t="shared" ca="1" si="210"/>
        <v>0</v>
      </c>
      <c r="BR72" s="38">
        <f t="shared" ca="1" si="210"/>
        <v>0</v>
      </c>
      <c r="BS72" s="38">
        <f t="shared" ca="1" si="210"/>
        <v>50</v>
      </c>
      <c r="BT72" s="38">
        <f t="shared" ca="1" si="210"/>
        <v>0</v>
      </c>
      <c r="BU72" s="38">
        <f t="shared" ca="1" si="210"/>
        <v>0</v>
      </c>
      <c r="BV72" s="38">
        <f t="shared" ca="1" si="210"/>
        <v>0</v>
      </c>
      <c r="BW72" s="38">
        <f t="shared" ca="1" si="210"/>
        <v>0</v>
      </c>
      <c r="BX72" s="38">
        <f t="shared" ca="1" si="210"/>
        <v>0</v>
      </c>
      <c r="BY72" s="38">
        <f t="shared" ca="1" si="210"/>
        <v>0</v>
      </c>
      <c r="BZ72" s="38">
        <f t="shared" ca="1" si="210"/>
        <v>0</v>
      </c>
      <c r="CA72" s="38">
        <f t="shared" ca="1" si="210"/>
        <v>0</v>
      </c>
      <c r="CB72" s="38">
        <f t="shared" ca="1" si="210"/>
        <v>0</v>
      </c>
      <c r="CC72" s="38">
        <f t="shared" ca="1" si="210"/>
        <v>0</v>
      </c>
      <c r="CD72" s="38">
        <f t="shared" ca="1" si="210"/>
        <v>0</v>
      </c>
      <c r="CE72" s="38">
        <f t="shared" ca="1" si="210"/>
        <v>0</v>
      </c>
      <c r="CF72" s="38">
        <f t="shared" ca="1" si="210"/>
        <v>0</v>
      </c>
      <c r="CG72" s="139" t="s">
        <v>197</v>
      </c>
      <c r="CH72" s="25"/>
    </row>
    <row r="73" spans="1:86" ht="16.5" hidden="1" x14ac:dyDescent="0.45">
      <c r="A73" s="40" t="str">
        <f>'PLANTILLA V6'!A140</f>
        <v>So</v>
      </c>
      <c r="B73" s="40" t="str">
        <f>'PLANTILLA V6'!B140</f>
        <v>Cubrebocas industrial N95 o similar</v>
      </c>
      <c r="C73" s="32">
        <f>'PLANTILLA V6'!C140</f>
        <v>1</v>
      </c>
      <c r="D73" s="29">
        <f t="shared" ref="D73:D77" ca="1" si="211">MAX(F73:AD73)</f>
        <v>50</v>
      </c>
      <c r="E73" s="25" t="str">
        <f>'PLANTILLA V6'!$D140</f>
        <v>pza</v>
      </c>
      <c r="F73" s="29">
        <f t="shared" ref="F73:AD73" ca="1" si="212">IF(OR(F$3="", ISNA(INDEX(INDIRECT(RIGHT(F$2,LEN(F$2)-4)&amp;"!$J:$J"),MATCH($B73,INDIRECT(RIGHT(F$2,LEN(F$2)-4)&amp;"!$B:$B"),0),1)),ISERR(INDEX(INDIRECT(RIGHT(F$2,LEN(F$2)-4)&amp;"!$J:$J"),MATCH($B73,INDIRECT(RIGHT(F$2,LEN(F$2)-4)&amp;"!$B:$B"),0),1))),0,INDEX(INDIRECT(RIGHT(F$2,LEN(F$2)-4)&amp;"!$J:$J"),MATCH($B73,INDIRECT(RIGHT(F$2,LEN(F$2)-4)&amp;"!$B:$B"),0),1))</f>
        <v>0</v>
      </c>
      <c r="G73" s="29">
        <f t="shared" ca="1" si="212"/>
        <v>0</v>
      </c>
      <c r="H73" s="29">
        <f t="shared" ca="1" si="212"/>
        <v>0</v>
      </c>
      <c r="I73" s="29">
        <f t="shared" ca="1" si="212"/>
        <v>0</v>
      </c>
      <c r="J73" s="29">
        <f t="shared" ca="1" si="212"/>
        <v>0</v>
      </c>
      <c r="K73" s="29">
        <f t="shared" ca="1" si="212"/>
        <v>0</v>
      </c>
      <c r="L73" s="29">
        <f t="shared" ca="1" si="212"/>
        <v>0</v>
      </c>
      <c r="M73" s="29">
        <f t="shared" ca="1" si="212"/>
        <v>0</v>
      </c>
      <c r="N73" s="29">
        <f t="shared" ca="1" si="212"/>
        <v>0</v>
      </c>
      <c r="O73" s="29">
        <f t="shared" ca="1" si="212"/>
        <v>0</v>
      </c>
      <c r="P73" s="29">
        <f t="shared" ca="1" si="212"/>
        <v>0</v>
      </c>
      <c r="Q73" s="29">
        <f t="shared" ca="1" si="212"/>
        <v>0</v>
      </c>
      <c r="R73" s="29">
        <f t="shared" ca="1" si="212"/>
        <v>0</v>
      </c>
      <c r="S73" s="29">
        <f t="shared" ca="1" si="212"/>
        <v>50</v>
      </c>
      <c r="T73" s="29">
        <f t="shared" ca="1" si="212"/>
        <v>0</v>
      </c>
      <c r="U73" s="29">
        <f t="shared" ca="1" si="212"/>
        <v>0</v>
      </c>
      <c r="V73" s="29">
        <f t="shared" ca="1" si="212"/>
        <v>0</v>
      </c>
      <c r="W73" s="29">
        <f t="shared" ca="1" si="212"/>
        <v>0</v>
      </c>
      <c r="X73" s="29">
        <f t="shared" ca="1" si="212"/>
        <v>0</v>
      </c>
      <c r="Y73" s="29">
        <f t="shared" ca="1" si="212"/>
        <v>0</v>
      </c>
      <c r="Z73" s="29">
        <f t="shared" ca="1" si="212"/>
        <v>0</v>
      </c>
      <c r="AA73" s="29">
        <f t="shared" ca="1" si="212"/>
        <v>0</v>
      </c>
      <c r="AB73" s="29">
        <f t="shared" ca="1" si="212"/>
        <v>0</v>
      </c>
      <c r="AC73" s="29">
        <f t="shared" ca="1" si="212"/>
        <v>0</v>
      </c>
      <c r="AD73" s="29">
        <f t="shared" ca="1" si="212"/>
        <v>0</v>
      </c>
      <c r="AE73" s="29">
        <f t="shared" ref="AE73:AE77" ca="1" si="213">MAX(AG73:BE73)</f>
        <v>0</v>
      </c>
      <c r="AF73" s="25" t="str">
        <f>'PLANTILLA V6'!$D140</f>
        <v>pza</v>
      </c>
      <c r="AG73" s="37">
        <f t="shared" ref="AG73:BE73" ca="1" si="214">IF(OR(AG$3="",ISNA(INDEX(INDIRECT(RIGHT(AG$2,LEN(AG$2)-4)&amp;"!$J:$J"),MATCH($B73,INDIRECT(RIGHT(AG$2,LEN(AG$2)-4)&amp;"!$B:$B"),0),1)), ISERR(INDEX(INDIRECT(RIGHT(AG$2,LEN(AG$2)-4)&amp;"!$J:$J"),MATCH($B73,INDIRECT(RIGHT(AG$2,LEN(AG$2)-4)&amp;"!$B:$B"),0),1))),0,INDEX(INDIRECT(RIGHT(AG$2,LEN(AG$2)-4)&amp;"!$J:$J"),MATCH($B73,INDIRECT(RIGHT(AG$2,LEN(AG$2)-4)&amp;"!$B:$B"),0),1))</f>
        <v>0</v>
      </c>
      <c r="AH73" s="37">
        <f t="shared" ca="1" si="214"/>
        <v>0</v>
      </c>
      <c r="AI73" s="37">
        <f t="shared" ca="1" si="214"/>
        <v>0</v>
      </c>
      <c r="AJ73" s="37">
        <f t="shared" ca="1" si="214"/>
        <v>0</v>
      </c>
      <c r="AK73" s="37">
        <f t="shared" ca="1" si="214"/>
        <v>0</v>
      </c>
      <c r="AL73" s="37">
        <f t="shared" ca="1" si="214"/>
        <v>0</v>
      </c>
      <c r="AM73" s="37">
        <f t="shared" ca="1" si="214"/>
        <v>0</v>
      </c>
      <c r="AN73" s="37">
        <f t="shared" ca="1" si="214"/>
        <v>0</v>
      </c>
      <c r="AO73" s="37">
        <f t="shared" ca="1" si="214"/>
        <v>0</v>
      </c>
      <c r="AP73" s="37">
        <f t="shared" ca="1" si="214"/>
        <v>0</v>
      </c>
      <c r="AQ73" s="37">
        <f t="shared" ca="1" si="214"/>
        <v>0</v>
      </c>
      <c r="AR73" s="37">
        <f t="shared" ca="1" si="214"/>
        <v>0</v>
      </c>
      <c r="AS73" s="37">
        <f t="shared" ca="1" si="214"/>
        <v>0</v>
      </c>
      <c r="AT73" s="37">
        <f t="shared" ca="1" si="214"/>
        <v>0</v>
      </c>
      <c r="AU73" s="37">
        <f t="shared" ca="1" si="214"/>
        <v>0</v>
      </c>
      <c r="AV73" s="37">
        <f t="shared" ca="1" si="214"/>
        <v>0</v>
      </c>
      <c r="AW73" s="37">
        <f t="shared" ca="1" si="214"/>
        <v>0</v>
      </c>
      <c r="AX73" s="37">
        <f t="shared" ca="1" si="214"/>
        <v>0</v>
      </c>
      <c r="AY73" s="37">
        <f t="shared" ca="1" si="214"/>
        <v>0</v>
      </c>
      <c r="AZ73" s="37">
        <f t="shared" ca="1" si="214"/>
        <v>0</v>
      </c>
      <c r="BA73" s="37">
        <f t="shared" ca="1" si="214"/>
        <v>0</v>
      </c>
      <c r="BB73" s="37">
        <f t="shared" ca="1" si="214"/>
        <v>0</v>
      </c>
      <c r="BC73" s="37">
        <f t="shared" ca="1" si="214"/>
        <v>0</v>
      </c>
      <c r="BD73" s="37">
        <f t="shared" ca="1" si="214"/>
        <v>0</v>
      </c>
      <c r="BE73" s="37">
        <f t="shared" ca="1" si="214"/>
        <v>0</v>
      </c>
      <c r="BF73" s="29">
        <f t="shared" ref="BF73:BF77" ca="1" si="215">MAX(BH73:CF73)</f>
        <v>0</v>
      </c>
      <c r="BG73" s="135" t="str">
        <f>'PLANTILLA V6'!$D140</f>
        <v>pza</v>
      </c>
      <c r="BH73" s="41">
        <f t="shared" ref="BH73:CF73" ca="1" si="216">IF(OR(BH$3="",ISNA(INDEX(INDIRECT(RIGHT(BH$2,LEN(BH$2)-4)&amp;"!$J:$J"),MATCH($B73,INDIRECT(RIGHT(BH$2,LEN(BH$2)-4)&amp;"!$B:$B"),0),1)), ISERR(INDEX(INDIRECT(RIGHT(BH$2,LEN(BH$2)-4)&amp;"!$J:$J"),MATCH($B73,INDIRECT(RIGHT(BH$2,LEN(BH$2)-4)&amp;"!$B:$B"),0),1))),0,INDEX(INDIRECT(RIGHT(BH$2,LEN(BH$2)-4)&amp;"!$J:$J"),MATCH($B73,INDIRECT(RIGHT(BH$2,LEN(BH$2)-4)&amp;"!$B:$B"),0),1))</f>
        <v>0</v>
      </c>
      <c r="BI73" s="41">
        <f t="shared" ca="1" si="216"/>
        <v>0</v>
      </c>
      <c r="BJ73" s="41">
        <f t="shared" ca="1" si="216"/>
        <v>0</v>
      </c>
      <c r="BK73" s="41">
        <f t="shared" ca="1" si="216"/>
        <v>0</v>
      </c>
      <c r="BL73" s="41">
        <f t="shared" ca="1" si="216"/>
        <v>0</v>
      </c>
      <c r="BM73" s="41">
        <f t="shared" ca="1" si="216"/>
        <v>0</v>
      </c>
      <c r="BN73" s="41">
        <f t="shared" ca="1" si="216"/>
        <v>0</v>
      </c>
      <c r="BO73" s="41">
        <f t="shared" ca="1" si="216"/>
        <v>0</v>
      </c>
      <c r="BP73" s="41">
        <f t="shared" ca="1" si="216"/>
        <v>0</v>
      </c>
      <c r="BQ73" s="41">
        <f t="shared" ca="1" si="216"/>
        <v>0</v>
      </c>
      <c r="BR73" s="41">
        <f t="shared" ca="1" si="216"/>
        <v>0</v>
      </c>
      <c r="BS73" s="41">
        <f t="shared" ca="1" si="216"/>
        <v>0</v>
      </c>
      <c r="BT73" s="41">
        <f t="shared" ca="1" si="216"/>
        <v>0</v>
      </c>
      <c r="BU73" s="41">
        <f t="shared" ca="1" si="216"/>
        <v>0</v>
      </c>
      <c r="BV73" s="41">
        <f t="shared" ca="1" si="216"/>
        <v>0</v>
      </c>
      <c r="BW73" s="41">
        <f t="shared" ca="1" si="216"/>
        <v>0</v>
      </c>
      <c r="BX73" s="41">
        <f t="shared" ca="1" si="216"/>
        <v>0</v>
      </c>
      <c r="BY73" s="41">
        <f t="shared" ca="1" si="216"/>
        <v>0</v>
      </c>
      <c r="BZ73" s="41">
        <f t="shared" ca="1" si="216"/>
        <v>0</v>
      </c>
      <c r="CA73" s="41">
        <f t="shared" ca="1" si="216"/>
        <v>0</v>
      </c>
      <c r="CB73" s="41">
        <f t="shared" ca="1" si="216"/>
        <v>0</v>
      </c>
      <c r="CC73" s="41">
        <f t="shared" ca="1" si="216"/>
        <v>0</v>
      </c>
      <c r="CD73" s="41">
        <f t="shared" ca="1" si="216"/>
        <v>0</v>
      </c>
      <c r="CE73" s="41">
        <f t="shared" ca="1" si="216"/>
        <v>0</v>
      </c>
      <c r="CF73" s="41">
        <f t="shared" ca="1" si="216"/>
        <v>0</v>
      </c>
      <c r="CG73" s="29">
        <f ca="1">MAX(D73,AE73,BF73)</f>
        <v>50</v>
      </c>
      <c r="CH73" s="25" t="str">
        <f>'PLANTILLA V6'!$D140</f>
        <v>pza</v>
      </c>
    </row>
    <row r="74" spans="1:86" ht="16.5" hidden="1" x14ac:dyDescent="0.45">
      <c r="A74" s="36" t="str">
        <f>'PLANTILLA V6'!A141</f>
        <v>So</v>
      </c>
      <c r="B74" s="36" t="str">
        <f>'PLANTILLA V6'!B141</f>
        <v>Lentes de seguridad</v>
      </c>
      <c r="C74" s="28">
        <f>'PLANTILLA V6'!C141</f>
        <v>1</v>
      </c>
      <c r="D74" s="29">
        <f t="shared" ca="1" si="211"/>
        <v>5</v>
      </c>
      <c r="E74" s="25" t="str">
        <f>'PLANTILLA V6'!$D141</f>
        <v>pza</v>
      </c>
      <c r="F74" s="29">
        <f t="shared" ref="F74:AD74" ca="1" si="217">IF(OR(F$3="", ISNA(INDEX(INDIRECT(RIGHT(F$2,LEN(F$2)-4)&amp;"!$J:$J"),MATCH($B74,INDIRECT(RIGHT(F$2,LEN(F$2)-4)&amp;"!$B:$B"),0),1)),ISERR(INDEX(INDIRECT(RIGHT(F$2,LEN(F$2)-4)&amp;"!$J:$J"),MATCH($B74,INDIRECT(RIGHT(F$2,LEN(F$2)-4)&amp;"!$B:$B"),0),1))),0,INDEX(INDIRECT(RIGHT(F$2,LEN(F$2)-4)&amp;"!$J:$J"),MATCH($B74,INDIRECT(RIGHT(F$2,LEN(F$2)-4)&amp;"!$B:$B"),0),1))</f>
        <v>0</v>
      </c>
      <c r="G74" s="29">
        <f t="shared" ca="1" si="217"/>
        <v>0</v>
      </c>
      <c r="H74" s="29">
        <f t="shared" ca="1" si="217"/>
        <v>0</v>
      </c>
      <c r="I74" s="29">
        <f t="shared" ca="1" si="217"/>
        <v>0</v>
      </c>
      <c r="J74" s="29">
        <f t="shared" ca="1" si="217"/>
        <v>0</v>
      </c>
      <c r="K74" s="29">
        <f t="shared" ca="1" si="217"/>
        <v>0</v>
      </c>
      <c r="L74" s="29">
        <f t="shared" ca="1" si="217"/>
        <v>0</v>
      </c>
      <c r="M74" s="29">
        <f t="shared" ca="1" si="217"/>
        <v>0</v>
      </c>
      <c r="N74" s="29">
        <f t="shared" ca="1" si="217"/>
        <v>0</v>
      </c>
      <c r="O74" s="29">
        <f t="shared" ca="1" si="217"/>
        <v>0</v>
      </c>
      <c r="P74" s="29">
        <f t="shared" ca="1" si="217"/>
        <v>0</v>
      </c>
      <c r="Q74" s="29">
        <f t="shared" ca="1" si="217"/>
        <v>0</v>
      </c>
      <c r="R74" s="29">
        <f t="shared" ca="1" si="217"/>
        <v>0</v>
      </c>
      <c r="S74" s="29">
        <f t="shared" ca="1" si="217"/>
        <v>5</v>
      </c>
      <c r="T74" s="29">
        <f t="shared" ca="1" si="217"/>
        <v>0</v>
      </c>
      <c r="U74" s="29">
        <f t="shared" ca="1" si="217"/>
        <v>0</v>
      </c>
      <c r="V74" s="29">
        <f t="shared" ca="1" si="217"/>
        <v>0</v>
      </c>
      <c r="W74" s="29">
        <f t="shared" ca="1" si="217"/>
        <v>0</v>
      </c>
      <c r="X74" s="29">
        <f t="shared" ca="1" si="217"/>
        <v>0</v>
      </c>
      <c r="Y74" s="29">
        <f t="shared" ca="1" si="217"/>
        <v>0</v>
      </c>
      <c r="Z74" s="29">
        <f t="shared" ca="1" si="217"/>
        <v>0</v>
      </c>
      <c r="AA74" s="29">
        <f t="shared" ca="1" si="217"/>
        <v>0</v>
      </c>
      <c r="AB74" s="29">
        <f t="shared" ca="1" si="217"/>
        <v>0</v>
      </c>
      <c r="AC74" s="29">
        <f t="shared" ca="1" si="217"/>
        <v>0</v>
      </c>
      <c r="AD74" s="29">
        <f t="shared" ca="1" si="217"/>
        <v>0</v>
      </c>
      <c r="AE74" s="29">
        <f t="shared" ca="1" si="213"/>
        <v>0</v>
      </c>
      <c r="AF74" s="25" t="str">
        <f>'PLANTILLA V6'!$D141</f>
        <v>pza</v>
      </c>
      <c r="AG74" s="37">
        <f t="shared" ref="AG74:BE74" ca="1" si="218">IF(OR(AG$3="",ISNA(INDEX(INDIRECT(RIGHT(AG$2,LEN(AG$2)-4)&amp;"!$J:$J"),MATCH($B74,INDIRECT(RIGHT(AG$2,LEN(AG$2)-4)&amp;"!$B:$B"),0),1)), ISERR(INDEX(INDIRECT(RIGHT(AG$2,LEN(AG$2)-4)&amp;"!$J:$J"),MATCH($B74,INDIRECT(RIGHT(AG$2,LEN(AG$2)-4)&amp;"!$B:$B"),0),1))),0,INDEX(INDIRECT(RIGHT(AG$2,LEN(AG$2)-4)&amp;"!$J:$J"),MATCH($B74,INDIRECT(RIGHT(AG$2,LEN(AG$2)-4)&amp;"!$B:$B"),0),1))</f>
        <v>0</v>
      </c>
      <c r="AH74" s="37">
        <f t="shared" ca="1" si="218"/>
        <v>0</v>
      </c>
      <c r="AI74" s="37">
        <f t="shared" ca="1" si="218"/>
        <v>0</v>
      </c>
      <c r="AJ74" s="37">
        <f t="shared" ca="1" si="218"/>
        <v>0</v>
      </c>
      <c r="AK74" s="37">
        <f t="shared" ca="1" si="218"/>
        <v>0</v>
      </c>
      <c r="AL74" s="37">
        <f t="shared" ca="1" si="218"/>
        <v>0</v>
      </c>
      <c r="AM74" s="37">
        <f t="shared" ca="1" si="218"/>
        <v>0</v>
      </c>
      <c r="AN74" s="37">
        <f t="shared" ca="1" si="218"/>
        <v>0</v>
      </c>
      <c r="AO74" s="37">
        <f t="shared" ca="1" si="218"/>
        <v>0</v>
      </c>
      <c r="AP74" s="37">
        <f t="shared" ca="1" si="218"/>
        <v>0</v>
      </c>
      <c r="AQ74" s="37">
        <f t="shared" ca="1" si="218"/>
        <v>0</v>
      </c>
      <c r="AR74" s="37">
        <f t="shared" ca="1" si="218"/>
        <v>0</v>
      </c>
      <c r="AS74" s="37">
        <f t="shared" ca="1" si="218"/>
        <v>0</v>
      </c>
      <c r="AT74" s="37">
        <f t="shared" ca="1" si="218"/>
        <v>0</v>
      </c>
      <c r="AU74" s="37">
        <f t="shared" ca="1" si="218"/>
        <v>0</v>
      </c>
      <c r="AV74" s="37">
        <f t="shared" ca="1" si="218"/>
        <v>0</v>
      </c>
      <c r="AW74" s="37">
        <f t="shared" ca="1" si="218"/>
        <v>0</v>
      </c>
      <c r="AX74" s="37">
        <f t="shared" ca="1" si="218"/>
        <v>0</v>
      </c>
      <c r="AY74" s="37">
        <f t="shared" ca="1" si="218"/>
        <v>0</v>
      </c>
      <c r="AZ74" s="37">
        <f t="shared" ca="1" si="218"/>
        <v>0</v>
      </c>
      <c r="BA74" s="37">
        <f t="shared" ca="1" si="218"/>
        <v>0</v>
      </c>
      <c r="BB74" s="37">
        <f t="shared" ca="1" si="218"/>
        <v>0</v>
      </c>
      <c r="BC74" s="37">
        <f t="shared" ca="1" si="218"/>
        <v>0</v>
      </c>
      <c r="BD74" s="37">
        <f t="shared" ca="1" si="218"/>
        <v>0</v>
      </c>
      <c r="BE74" s="37">
        <f t="shared" ca="1" si="218"/>
        <v>0</v>
      </c>
      <c r="BF74" s="29">
        <f t="shared" ca="1" si="215"/>
        <v>0</v>
      </c>
      <c r="BG74" s="135" t="str">
        <f>'PLANTILLA V6'!$D141</f>
        <v>pza</v>
      </c>
      <c r="BH74" s="38">
        <f t="shared" ref="BH74:CF74" ca="1" si="219">IF(OR(BH$3="",ISNA(INDEX(INDIRECT(RIGHT(BH$2,LEN(BH$2)-4)&amp;"!$J:$J"),MATCH($B74,INDIRECT(RIGHT(BH$2,LEN(BH$2)-4)&amp;"!$B:$B"),0),1)), ISERR(INDEX(INDIRECT(RIGHT(BH$2,LEN(BH$2)-4)&amp;"!$J:$J"),MATCH($B74,INDIRECT(RIGHT(BH$2,LEN(BH$2)-4)&amp;"!$B:$B"),0),1))),0,INDEX(INDIRECT(RIGHT(BH$2,LEN(BH$2)-4)&amp;"!$J:$J"),MATCH($B74,INDIRECT(RIGHT(BH$2,LEN(BH$2)-4)&amp;"!$B:$B"),0),1))</f>
        <v>0</v>
      </c>
      <c r="BI74" s="38">
        <f t="shared" ca="1" si="219"/>
        <v>0</v>
      </c>
      <c r="BJ74" s="38">
        <f t="shared" ca="1" si="219"/>
        <v>0</v>
      </c>
      <c r="BK74" s="38">
        <f t="shared" ca="1" si="219"/>
        <v>0</v>
      </c>
      <c r="BL74" s="38">
        <f t="shared" ca="1" si="219"/>
        <v>0</v>
      </c>
      <c r="BM74" s="38">
        <f t="shared" ca="1" si="219"/>
        <v>0</v>
      </c>
      <c r="BN74" s="38">
        <f t="shared" ca="1" si="219"/>
        <v>0</v>
      </c>
      <c r="BO74" s="38">
        <f t="shared" ca="1" si="219"/>
        <v>0</v>
      </c>
      <c r="BP74" s="38">
        <f t="shared" ca="1" si="219"/>
        <v>0</v>
      </c>
      <c r="BQ74" s="38">
        <f t="shared" ca="1" si="219"/>
        <v>0</v>
      </c>
      <c r="BR74" s="38">
        <f t="shared" ca="1" si="219"/>
        <v>0</v>
      </c>
      <c r="BS74" s="38">
        <f t="shared" ca="1" si="219"/>
        <v>0</v>
      </c>
      <c r="BT74" s="38">
        <f t="shared" ca="1" si="219"/>
        <v>0</v>
      </c>
      <c r="BU74" s="38">
        <f t="shared" ca="1" si="219"/>
        <v>0</v>
      </c>
      <c r="BV74" s="38">
        <f t="shared" ca="1" si="219"/>
        <v>0</v>
      </c>
      <c r="BW74" s="38">
        <f t="shared" ca="1" si="219"/>
        <v>0</v>
      </c>
      <c r="BX74" s="38">
        <f t="shared" ca="1" si="219"/>
        <v>0</v>
      </c>
      <c r="BY74" s="38">
        <f t="shared" ca="1" si="219"/>
        <v>0</v>
      </c>
      <c r="BZ74" s="38">
        <f t="shared" ca="1" si="219"/>
        <v>0</v>
      </c>
      <c r="CA74" s="38">
        <f t="shared" ca="1" si="219"/>
        <v>0</v>
      </c>
      <c r="CB74" s="38">
        <f t="shared" ca="1" si="219"/>
        <v>0</v>
      </c>
      <c r="CC74" s="38">
        <f t="shared" ca="1" si="219"/>
        <v>0</v>
      </c>
      <c r="CD74" s="38">
        <f t="shared" ca="1" si="219"/>
        <v>0</v>
      </c>
      <c r="CE74" s="38">
        <f t="shared" ca="1" si="219"/>
        <v>0</v>
      </c>
      <c r="CF74" s="38">
        <f t="shared" ca="1" si="219"/>
        <v>0</v>
      </c>
      <c r="CG74" s="29">
        <f ca="1">MAX(D74,AE74,BF74)</f>
        <v>5</v>
      </c>
      <c r="CH74" s="25" t="str">
        <f>'PLANTILLA V6'!$D141</f>
        <v>pza</v>
      </c>
    </row>
    <row r="75" spans="1:86" ht="16.5" hidden="1" x14ac:dyDescent="0.45">
      <c r="A75" s="40" t="str">
        <f>'PLANTILLA V6'!A142</f>
        <v>So</v>
      </c>
      <c r="B75" s="40" t="str">
        <f>'PLANTILLA V6'!B142</f>
        <v>Guantes de seguridad</v>
      </c>
      <c r="C75" s="32">
        <f>'PLANTILLA V6'!C142</f>
        <v>1</v>
      </c>
      <c r="D75" s="29">
        <f t="shared" ca="1" si="211"/>
        <v>5</v>
      </c>
      <c r="E75" s="25" t="str">
        <f>'PLANTILLA V6'!$D142</f>
        <v>pza</v>
      </c>
      <c r="F75" s="29">
        <f t="shared" ref="F75:AD75" ca="1" si="220">IF(OR(F$3="", ISNA(INDEX(INDIRECT(RIGHT(F$2,LEN(F$2)-4)&amp;"!$J:$J"),MATCH($B75,INDIRECT(RIGHT(F$2,LEN(F$2)-4)&amp;"!$B:$B"),0),1)),ISERR(INDEX(INDIRECT(RIGHT(F$2,LEN(F$2)-4)&amp;"!$J:$J"),MATCH($B75,INDIRECT(RIGHT(F$2,LEN(F$2)-4)&amp;"!$B:$B"),0),1))),0,INDEX(INDIRECT(RIGHT(F$2,LEN(F$2)-4)&amp;"!$J:$J"),MATCH($B75,INDIRECT(RIGHT(F$2,LEN(F$2)-4)&amp;"!$B:$B"),0),1))</f>
        <v>0</v>
      </c>
      <c r="G75" s="29">
        <f t="shared" ca="1" si="220"/>
        <v>0</v>
      </c>
      <c r="H75" s="29">
        <f t="shared" ca="1" si="220"/>
        <v>0</v>
      </c>
      <c r="I75" s="29">
        <f t="shared" ca="1" si="220"/>
        <v>0</v>
      </c>
      <c r="J75" s="29">
        <f t="shared" ca="1" si="220"/>
        <v>0</v>
      </c>
      <c r="K75" s="29">
        <f t="shared" ca="1" si="220"/>
        <v>0</v>
      </c>
      <c r="L75" s="29">
        <f t="shared" ca="1" si="220"/>
        <v>0</v>
      </c>
      <c r="M75" s="29">
        <f t="shared" ca="1" si="220"/>
        <v>0</v>
      </c>
      <c r="N75" s="29">
        <f t="shared" ca="1" si="220"/>
        <v>0</v>
      </c>
      <c r="O75" s="29">
        <f t="shared" ca="1" si="220"/>
        <v>0</v>
      </c>
      <c r="P75" s="29">
        <f t="shared" ca="1" si="220"/>
        <v>0</v>
      </c>
      <c r="Q75" s="29">
        <f t="shared" ca="1" si="220"/>
        <v>0</v>
      </c>
      <c r="R75" s="29">
        <f t="shared" ca="1" si="220"/>
        <v>0</v>
      </c>
      <c r="S75" s="29">
        <f t="shared" ca="1" si="220"/>
        <v>5</v>
      </c>
      <c r="T75" s="29">
        <f t="shared" ca="1" si="220"/>
        <v>0</v>
      </c>
      <c r="U75" s="29">
        <f t="shared" ca="1" si="220"/>
        <v>0</v>
      </c>
      <c r="V75" s="29">
        <f t="shared" ca="1" si="220"/>
        <v>0</v>
      </c>
      <c r="W75" s="29">
        <f t="shared" ca="1" si="220"/>
        <v>0</v>
      </c>
      <c r="X75" s="29">
        <f t="shared" ca="1" si="220"/>
        <v>0</v>
      </c>
      <c r="Y75" s="29">
        <f t="shared" ca="1" si="220"/>
        <v>0</v>
      </c>
      <c r="Z75" s="29">
        <f t="shared" ca="1" si="220"/>
        <v>0</v>
      </c>
      <c r="AA75" s="29">
        <f t="shared" ca="1" si="220"/>
        <v>0</v>
      </c>
      <c r="AB75" s="29">
        <f t="shared" ca="1" si="220"/>
        <v>0</v>
      </c>
      <c r="AC75" s="29">
        <f t="shared" ca="1" si="220"/>
        <v>0</v>
      </c>
      <c r="AD75" s="29">
        <f t="shared" ca="1" si="220"/>
        <v>0</v>
      </c>
      <c r="AE75" s="29">
        <f t="shared" ca="1" si="213"/>
        <v>0</v>
      </c>
      <c r="AF75" s="25" t="str">
        <f>'PLANTILLA V6'!$D142</f>
        <v>pza</v>
      </c>
      <c r="AG75" s="37">
        <f t="shared" ref="AG75:BE75" ca="1" si="221">IF(OR(AG$3="",ISNA(INDEX(INDIRECT(RIGHT(AG$2,LEN(AG$2)-4)&amp;"!$J:$J"),MATCH($B75,INDIRECT(RIGHT(AG$2,LEN(AG$2)-4)&amp;"!$B:$B"),0),1)), ISERR(INDEX(INDIRECT(RIGHT(AG$2,LEN(AG$2)-4)&amp;"!$J:$J"),MATCH($B75,INDIRECT(RIGHT(AG$2,LEN(AG$2)-4)&amp;"!$B:$B"),0),1))),0,INDEX(INDIRECT(RIGHT(AG$2,LEN(AG$2)-4)&amp;"!$J:$J"),MATCH($B75,INDIRECT(RIGHT(AG$2,LEN(AG$2)-4)&amp;"!$B:$B"),0),1))</f>
        <v>0</v>
      </c>
      <c r="AH75" s="37">
        <f t="shared" ca="1" si="221"/>
        <v>0</v>
      </c>
      <c r="AI75" s="37">
        <f t="shared" ca="1" si="221"/>
        <v>0</v>
      </c>
      <c r="AJ75" s="37">
        <f t="shared" ca="1" si="221"/>
        <v>0</v>
      </c>
      <c r="AK75" s="37">
        <f t="shared" ca="1" si="221"/>
        <v>0</v>
      </c>
      <c r="AL75" s="37">
        <f t="shared" ca="1" si="221"/>
        <v>0</v>
      </c>
      <c r="AM75" s="37">
        <f t="shared" ca="1" si="221"/>
        <v>0</v>
      </c>
      <c r="AN75" s="37">
        <f t="shared" ca="1" si="221"/>
        <v>0</v>
      </c>
      <c r="AO75" s="37">
        <f t="shared" ca="1" si="221"/>
        <v>0</v>
      </c>
      <c r="AP75" s="37">
        <f t="shared" ca="1" si="221"/>
        <v>0</v>
      </c>
      <c r="AQ75" s="37">
        <f t="shared" ca="1" si="221"/>
        <v>0</v>
      </c>
      <c r="AR75" s="37">
        <f t="shared" ca="1" si="221"/>
        <v>0</v>
      </c>
      <c r="AS75" s="37">
        <f t="shared" ca="1" si="221"/>
        <v>0</v>
      </c>
      <c r="AT75" s="37">
        <f t="shared" ca="1" si="221"/>
        <v>0</v>
      </c>
      <c r="AU75" s="37">
        <f t="shared" ca="1" si="221"/>
        <v>0</v>
      </c>
      <c r="AV75" s="37">
        <f t="shared" ca="1" si="221"/>
        <v>0</v>
      </c>
      <c r="AW75" s="37">
        <f t="shared" ca="1" si="221"/>
        <v>0</v>
      </c>
      <c r="AX75" s="37">
        <f t="shared" ca="1" si="221"/>
        <v>0</v>
      </c>
      <c r="AY75" s="37">
        <f t="shared" ca="1" si="221"/>
        <v>0</v>
      </c>
      <c r="AZ75" s="37">
        <f t="shared" ca="1" si="221"/>
        <v>0</v>
      </c>
      <c r="BA75" s="37">
        <f t="shared" ca="1" si="221"/>
        <v>0</v>
      </c>
      <c r="BB75" s="37">
        <f t="shared" ca="1" si="221"/>
        <v>0</v>
      </c>
      <c r="BC75" s="37">
        <f t="shared" ca="1" si="221"/>
        <v>0</v>
      </c>
      <c r="BD75" s="37">
        <f t="shared" ca="1" si="221"/>
        <v>0</v>
      </c>
      <c r="BE75" s="37">
        <f t="shared" ca="1" si="221"/>
        <v>0</v>
      </c>
      <c r="BF75" s="29">
        <f t="shared" ca="1" si="215"/>
        <v>0</v>
      </c>
      <c r="BG75" s="135" t="str">
        <f>'PLANTILLA V6'!$D142</f>
        <v>pza</v>
      </c>
      <c r="BH75" s="41">
        <f t="shared" ref="BH75:CF75" ca="1" si="222">IF(OR(BH$3="",ISNA(INDEX(INDIRECT(RIGHT(BH$2,LEN(BH$2)-4)&amp;"!$J:$J"),MATCH($B75,INDIRECT(RIGHT(BH$2,LEN(BH$2)-4)&amp;"!$B:$B"),0),1)), ISERR(INDEX(INDIRECT(RIGHT(BH$2,LEN(BH$2)-4)&amp;"!$J:$J"),MATCH($B75,INDIRECT(RIGHT(BH$2,LEN(BH$2)-4)&amp;"!$B:$B"),0),1))),0,INDEX(INDIRECT(RIGHT(BH$2,LEN(BH$2)-4)&amp;"!$J:$J"),MATCH($B75,INDIRECT(RIGHT(BH$2,LEN(BH$2)-4)&amp;"!$B:$B"),0),1))</f>
        <v>0</v>
      </c>
      <c r="BI75" s="41">
        <f t="shared" ca="1" si="222"/>
        <v>0</v>
      </c>
      <c r="BJ75" s="41">
        <f t="shared" ca="1" si="222"/>
        <v>0</v>
      </c>
      <c r="BK75" s="41">
        <f t="shared" ca="1" si="222"/>
        <v>0</v>
      </c>
      <c r="BL75" s="41">
        <f t="shared" ca="1" si="222"/>
        <v>0</v>
      </c>
      <c r="BM75" s="41">
        <f t="shared" ca="1" si="222"/>
        <v>0</v>
      </c>
      <c r="BN75" s="41">
        <f t="shared" ca="1" si="222"/>
        <v>0</v>
      </c>
      <c r="BO75" s="41">
        <f t="shared" ca="1" si="222"/>
        <v>0</v>
      </c>
      <c r="BP75" s="41">
        <f t="shared" ca="1" si="222"/>
        <v>0</v>
      </c>
      <c r="BQ75" s="41">
        <f t="shared" ca="1" si="222"/>
        <v>0</v>
      </c>
      <c r="BR75" s="41">
        <f t="shared" ca="1" si="222"/>
        <v>0</v>
      </c>
      <c r="BS75" s="41">
        <f t="shared" ca="1" si="222"/>
        <v>0</v>
      </c>
      <c r="BT75" s="41">
        <f t="shared" ca="1" si="222"/>
        <v>0</v>
      </c>
      <c r="BU75" s="41">
        <f t="shared" ca="1" si="222"/>
        <v>0</v>
      </c>
      <c r="BV75" s="41">
        <f t="shared" ca="1" si="222"/>
        <v>0</v>
      </c>
      <c r="BW75" s="41">
        <f t="shared" ca="1" si="222"/>
        <v>0</v>
      </c>
      <c r="BX75" s="41">
        <f t="shared" ca="1" si="222"/>
        <v>0</v>
      </c>
      <c r="BY75" s="41">
        <f t="shared" ca="1" si="222"/>
        <v>0</v>
      </c>
      <c r="BZ75" s="41">
        <f t="shared" ca="1" si="222"/>
        <v>0</v>
      </c>
      <c r="CA75" s="41">
        <f t="shared" ca="1" si="222"/>
        <v>0</v>
      </c>
      <c r="CB75" s="41">
        <f t="shared" ca="1" si="222"/>
        <v>0</v>
      </c>
      <c r="CC75" s="41">
        <f t="shared" ca="1" si="222"/>
        <v>0</v>
      </c>
      <c r="CD75" s="41">
        <f t="shared" ca="1" si="222"/>
        <v>0</v>
      </c>
      <c r="CE75" s="41">
        <f t="shared" ca="1" si="222"/>
        <v>0</v>
      </c>
      <c r="CF75" s="41">
        <f t="shared" ca="1" si="222"/>
        <v>0</v>
      </c>
      <c r="CG75" s="29">
        <f ca="1">MAX(D75,AE75,BF75)</f>
        <v>5</v>
      </c>
      <c r="CH75" s="25" t="str">
        <f>'PLANTILLA V6'!$D142</f>
        <v>pza</v>
      </c>
    </row>
    <row r="76" spans="1:86" ht="16.5" hidden="1" x14ac:dyDescent="0.45">
      <c r="A76" s="36" t="str">
        <f>'PLANTILLA V6'!A143</f>
        <v>So</v>
      </c>
      <c r="B76" s="36" t="str">
        <f>'PLANTILLA V6'!B143</f>
        <v>Botiquín de primeros auxilios (caja con algodón, alcohol, gasas, antiséptico, agua oxigenada, vendas)</v>
      </c>
      <c r="C76" s="28">
        <f>'PLANTILLA V6'!C143</f>
        <v>1</v>
      </c>
      <c r="D76" s="29">
        <f t="shared" ca="1" si="211"/>
        <v>1</v>
      </c>
      <c r="E76" s="25" t="str">
        <f>'PLANTILLA V6'!$D143</f>
        <v>pza</v>
      </c>
      <c r="F76" s="29">
        <f t="shared" ref="F76:AD76" ca="1" si="223">IF(OR(F$3="", ISNA(INDEX(INDIRECT(RIGHT(F$2,LEN(F$2)-4)&amp;"!$J:$J"),MATCH($B76,INDIRECT(RIGHT(F$2,LEN(F$2)-4)&amp;"!$B:$B"),0),1)),ISERR(INDEX(INDIRECT(RIGHT(F$2,LEN(F$2)-4)&amp;"!$J:$J"),MATCH($B76,INDIRECT(RIGHT(F$2,LEN(F$2)-4)&amp;"!$B:$B"),0),1))),0,INDEX(INDIRECT(RIGHT(F$2,LEN(F$2)-4)&amp;"!$J:$J"),MATCH($B76,INDIRECT(RIGHT(F$2,LEN(F$2)-4)&amp;"!$B:$B"),0),1))</f>
        <v>0</v>
      </c>
      <c r="G76" s="29">
        <f t="shared" ca="1" si="223"/>
        <v>0</v>
      </c>
      <c r="H76" s="29">
        <f t="shared" ca="1" si="223"/>
        <v>0</v>
      </c>
      <c r="I76" s="29">
        <f t="shared" ca="1" si="223"/>
        <v>0</v>
      </c>
      <c r="J76" s="29">
        <f t="shared" ca="1" si="223"/>
        <v>0</v>
      </c>
      <c r="K76" s="29">
        <f t="shared" ca="1" si="223"/>
        <v>0</v>
      </c>
      <c r="L76" s="29">
        <f t="shared" ca="1" si="223"/>
        <v>0</v>
      </c>
      <c r="M76" s="29">
        <f t="shared" ca="1" si="223"/>
        <v>0</v>
      </c>
      <c r="N76" s="29">
        <f t="shared" ca="1" si="223"/>
        <v>0</v>
      </c>
      <c r="O76" s="29">
        <f t="shared" ca="1" si="223"/>
        <v>0</v>
      </c>
      <c r="P76" s="29">
        <f t="shared" ca="1" si="223"/>
        <v>0</v>
      </c>
      <c r="Q76" s="29">
        <f t="shared" ca="1" si="223"/>
        <v>0</v>
      </c>
      <c r="R76" s="29">
        <f t="shared" ca="1" si="223"/>
        <v>0</v>
      </c>
      <c r="S76" s="29">
        <f t="shared" ca="1" si="223"/>
        <v>1</v>
      </c>
      <c r="T76" s="29">
        <f t="shared" ca="1" si="223"/>
        <v>0</v>
      </c>
      <c r="U76" s="29">
        <f t="shared" ca="1" si="223"/>
        <v>0</v>
      </c>
      <c r="V76" s="29">
        <f t="shared" ca="1" si="223"/>
        <v>0</v>
      </c>
      <c r="W76" s="29">
        <f t="shared" ca="1" si="223"/>
        <v>0</v>
      </c>
      <c r="X76" s="29">
        <f t="shared" ca="1" si="223"/>
        <v>0</v>
      </c>
      <c r="Y76" s="29">
        <f t="shared" ca="1" si="223"/>
        <v>0</v>
      </c>
      <c r="Z76" s="29">
        <f t="shared" ca="1" si="223"/>
        <v>0</v>
      </c>
      <c r="AA76" s="29">
        <f t="shared" ca="1" si="223"/>
        <v>0</v>
      </c>
      <c r="AB76" s="29">
        <f t="shared" ca="1" si="223"/>
        <v>0</v>
      </c>
      <c r="AC76" s="29">
        <f t="shared" ca="1" si="223"/>
        <v>0</v>
      </c>
      <c r="AD76" s="29">
        <f t="shared" ca="1" si="223"/>
        <v>0</v>
      </c>
      <c r="AE76" s="29">
        <f t="shared" ca="1" si="213"/>
        <v>0</v>
      </c>
      <c r="AF76" s="25" t="str">
        <f>'PLANTILLA V6'!$D143</f>
        <v>pza</v>
      </c>
      <c r="AG76" s="37">
        <f t="shared" ref="AG76:BE76" ca="1" si="224">IF(OR(AG$3="",ISNA(INDEX(INDIRECT(RIGHT(AG$2,LEN(AG$2)-4)&amp;"!$J:$J"),MATCH($B76,INDIRECT(RIGHT(AG$2,LEN(AG$2)-4)&amp;"!$B:$B"),0),1)), ISERR(INDEX(INDIRECT(RIGHT(AG$2,LEN(AG$2)-4)&amp;"!$J:$J"),MATCH($B76,INDIRECT(RIGHT(AG$2,LEN(AG$2)-4)&amp;"!$B:$B"),0),1))),0,INDEX(INDIRECT(RIGHT(AG$2,LEN(AG$2)-4)&amp;"!$J:$J"),MATCH($B76,INDIRECT(RIGHT(AG$2,LEN(AG$2)-4)&amp;"!$B:$B"),0),1))</f>
        <v>0</v>
      </c>
      <c r="AH76" s="37">
        <f t="shared" ca="1" si="224"/>
        <v>0</v>
      </c>
      <c r="AI76" s="37">
        <f t="shared" ca="1" si="224"/>
        <v>0</v>
      </c>
      <c r="AJ76" s="37">
        <f t="shared" ca="1" si="224"/>
        <v>0</v>
      </c>
      <c r="AK76" s="37">
        <f t="shared" ca="1" si="224"/>
        <v>0</v>
      </c>
      <c r="AL76" s="37">
        <f t="shared" ca="1" si="224"/>
        <v>0</v>
      </c>
      <c r="AM76" s="37">
        <f t="shared" ca="1" si="224"/>
        <v>0</v>
      </c>
      <c r="AN76" s="37">
        <f t="shared" ca="1" si="224"/>
        <v>0</v>
      </c>
      <c r="AO76" s="37">
        <f t="shared" ca="1" si="224"/>
        <v>0</v>
      </c>
      <c r="AP76" s="37">
        <f t="shared" ca="1" si="224"/>
        <v>0</v>
      </c>
      <c r="AQ76" s="37">
        <f t="shared" ca="1" si="224"/>
        <v>0</v>
      </c>
      <c r="AR76" s="37">
        <f t="shared" ca="1" si="224"/>
        <v>0</v>
      </c>
      <c r="AS76" s="37">
        <f t="shared" ca="1" si="224"/>
        <v>0</v>
      </c>
      <c r="AT76" s="37">
        <f t="shared" ca="1" si="224"/>
        <v>0</v>
      </c>
      <c r="AU76" s="37">
        <f t="shared" ca="1" si="224"/>
        <v>0</v>
      </c>
      <c r="AV76" s="37">
        <f t="shared" ca="1" si="224"/>
        <v>0</v>
      </c>
      <c r="AW76" s="37">
        <f t="shared" ca="1" si="224"/>
        <v>0</v>
      </c>
      <c r="AX76" s="37">
        <f t="shared" ca="1" si="224"/>
        <v>0</v>
      </c>
      <c r="AY76" s="37">
        <f t="shared" ca="1" si="224"/>
        <v>0</v>
      </c>
      <c r="AZ76" s="37">
        <f t="shared" ca="1" si="224"/>
        <v>0</v>
      </c>
      <c r="BA76" s="37">
        <f t="shared" ca="1" si="224"/>
        <v>0</v>
      </c>
      <c r="BB76" s="37">
        <f t="shared" ca="1" si="224"/>
        <v>0</v>
      </c>
      <c r="BC76" s="37">
        <f t="shared" ca="1" si="224"/>
        <v>0</v>
      </c>
      <c r="BD76" s="37">
        <f t="shared" ca="1" si="224"/>
        <v>0</v>
      </c>
      <c r="BE76" s="37">
        <f t="shared" ca="1" si="224"/>
        <v>0</v>
      </c>
      <c r="BF76" s="29">
        <f t="shared" ca="1" si="215"/>
        <v>0</v>
      </c>
      <c r="BG76" s="135" t="str">
        <f>'PLANTILLA V6'!$D143</f>
        <v>pza</v>
      </c>
      <c r="BH76" s="38">
        <f t="shared" ref="BH76:CF76" ca="1" si="225">IF(OR(BH$3="",ISNA(INDEX(INDIRECT(RIGHT(BH$2,LEN(BH$2)-4)&amp;"!$J:$J"),MATCH($B76,INDIRECT(RIGHT(BH$2,LEN(BH$2)-4)&amp;"!$B:$B"),0),1)), ISERR(INDEX(INDIRECT(RIGHT(BH$2,LEN(BH$2)-4)&amp;"!$J:$J"),MATCH($B76,INDIRECT(RIGHT(BH$2,LEN(BH$2)-4)&amp;"!$B:$B"),0),1))),0,INDEX(INDIRECT(RIGHT(BH$2,LEN(BH$2)-4)&amp;"!$J:$J"),MATCH($B76,INDIRECT(RIGHT(BH$2,LEN(BH$2)-4)&amp;"!$B:$B"),0),1))</f>
        <v>0</v>
      </c>
      <c r="BI76" s="38">
        <f t="shared" ca="1" si="225"/>
        <v>0</v>
      </c>
      <c r="BJ76" s="38">
        <f t="shared" ca="1" si="225"/>
        <v>0</v>
      </c>
      <c r="BK76" s="38">
        <f t="shared" ca="1" si="225"/>
        <v>0</v>
      </c>
      <c r="BL76" s="38">
        <f t="shared" ca="1" si="225"/>
        <v>0</v>
      </c>
      <c r="BM76" s="38">
        <f t="shared" ca="1" si="225"/>
        <v>0</v>
      </c>
      <c r="BN76" s="38">
        <f t="shared" ca="1" si="225"/>
        <v>0</v>
      </c>
      <c r="BO76" s="38">
        <f t="shared" ca="1" si="225"/>
        <v>0</v>
      </c>
      <c r="BP76" s="38">
        <f t="shared" ca="1" si="225"/>
        <v>0</v>
      </c>
      <c r="BQ76" s="38">
        <f t="shared" ca="1" si="225"/>
        <v>0</v>
      </c>
      <c r="BR76" s="38">
        <f t="shared" ca="1" si="225"/>
        <v>0</v>
      </c>
      <c r="BS76" s="38">
        <f t="shared" ca="1" si="225"/>
        <v>0</v>
      </c>
      <c r="BT76" s="38">
        <f t="shared" ca="1" si="225"/>
        <v>0</v>
      </c>
      <c r="BU76" s="38">
        <f t="shared" ca="1" si="225"/>
        <v>0</v>
      </c>
      <c r="BV76" s="38">
        <f t="shared" ca="1" si="225"/>
        <v>0</v>
      </c>
      <c r="BW76" s="38">
        <f t="shared" ca="1" si="225"/>
        <v>0</v>
      </c>
      <c r="BX76" s="38">
        <f t="shared" ca="1" si="225"/>
        <v>0</v>
      </c>
      <c r="BY76" s="38">
        <f t="shared" ca="1" si="225"/>
        <v>0</v>
      </c>
      <c r="BZ76" s="38">
        <f t="shared" ca="1" si="225"/>
        <v>0</v>
      </c>
      <c r="CA76" s="38">
        <f t="shared" ca="1" si="225"/>
        <v>0</v>
      </c>
      <c r="CB76" s="38">
        <f t="shared" ca="1" si="225"/>
        <v>0</v>
      </c>
      <c r="CC76" s="38">
        <f t="shared" ca="1" si="225"/>
        <v>0</v>
      </c>
      <c r="CD76" s="38">
        <f t="shared" ca="1" si="225"/>
        <v>0</v>
      </c>
      <c r="CE76" s="38">
        <f t="shared" ca="1" si="225"/>
        <v>0</v>
      </c>
      <c r="CF76" s="38">
        <f t="shared" ca="1" si="225"/>
        <v>0</v>
      </c>
      <c r="CG76" s="29">
        <f ca="1">MAX(D76,AE76,BF76)</f>
        <v>1</v>
      </c>
      <c r="CH76" s="25" t="str">
        <f>'PLANTILLA V6'!$D143</f>
        <v>pza</v>
      </c>
    </row>
    <row r="77" spans="1:86" ht="16.5" hidden="1" x14ac:dyDescent="0.45">
      <c r="A77" s="40" t="str">
        <f>'PLANTILLA V6'!A144</f>
        <v>So</v>
      </c>
      <c r="B77" s="40" t="str">
        <f>'PLANTILLA V6'!B144</f>
        <v>Trapo de limpieza/franela</v>
      </c>
      <c r="C77" s="32">
        <f>'PLANTILLA V6'!C144</f>
        <v>1</v>
      </c>
      <c r="D77" s="29">
        <f t="shared" ca="1" si="211"/>
        <v>5</v>
      </c>
      <c r="E77" s="25" t="str">
        <f>'PLANTILLA V6'!$D144</f>
        <v>pza</v>
      </c>
      <c r="F77" s="29">
        <f t="shared" ref="F77:AD77" ca="1" si="226">IF(OR(F$3="", ISNA(INDEX(INDIRECT(RIGHT(F$2,LEN(F$2)-4)&amp;"!$J:$J"),MATCH($B77,INDIRECT(RIGHT(F$2,LEN(F$2)-4)&amp;"!$B:$B"),0),1)),ISERR(INDEX(INDIRECT(RIGHT(F$2,LEN(F$2)-4)&amp;"!$J:$J"),MATCH($B77,INDIRECT(RIGHT(F$2,LEN(F$2)-4)&amp;"!$B:$B"),0),1))),0,INDEX(INDIRECT(RIGHT(F$2,LEN(F$2)-4)&amp;"!$J:$J"),MATCH($B77,INDIRECT(RIGHT(F$2,LEN(F$2)-4)&amp;"!$B:$B"),0),1))</f>
        <v>0</v>
      </c>
      <c r="G77" s="29">
        <f t="shared" ca="1" si="226"/>
        <v>0</v>
      </c>
      <c r="H77" s="29">
        <f t="shared" ca="1" si="226"/>
        <v>0</v>
      </c>
      <c r="I77" s="29">
        <f t="shared" ca="1" si="226"/>
        <v>0</v>
      </c>
      <c r="J77" s="29">
        <f t="shared" ca="1" si="226"/>
        <v>0</v>
      </c>
      <c r="K77" s="29">
        <f t="shared" ca="1" si="226"/>
        <v>0</v>
      </c>
      <c r="L77" s="29">
        <f t="shared" ca="1" si="226"/>
        <v>0</v>
      </c>
      <c r="M77" s="29">
        <f t="shared" ca="1" si="226"/>
        <v>0</v>
      </c>
      <c r="N77" s="29">
        <f t="shared" ca="1" si="226"/>
        <v>0</v>
      </c>
      <c r="O77" s="29">
        <f t="shared" ca="1" si="226"/>
        <v>0</v>
      </c>
      <c r="P77" s="29">
        <f t="shared" ca="1" si="226"/>
        <v>0</v>
      </c>
      <c r="Q77" s="29">
        <f t="shared" ca="1" si="226"/>
        <v>0</v>
      </c>
      <c r="R77" s="29">
        <f t="shared" ca="1" si="226"/>
        <v>0</v>
      </c>
      <c r="S77" s="29">
        <f t="shared" ca="1" si="226"/>
        <v>5</v>
      </c>
      <c r="T77" s="29">
        <f t="shared" ca="1" si="226"/>
        <v>0</v>
      </c>
      <c r="U77" s="29">
        <f t="shared" ca="1" si="226"/>
        <v>0</v>
      </c>
      <c r="V77" s="29">
        <f t="shared" ca="1" si="226"/>
        <v>0</v>
      </c>
      <c r="W77" s="29">
        <f t="shared" ca="1" si="226"/>
        <v>0</v>
      </c>
      <c r="X77" s="29">
        <f t="shared" ca="1" si="226"/>
        <v>0</v>
      </c>
      <c r="Y77" s="29">
        <f t="shared" ca="1" si="226"/>
        <v>0</v>
      </c>
      <c r="Z77" s="29">
        <f t="shared" ca="1" si="226"/>
        <v>0</v>
      </c>
      <c r="AA77" s="29">
        <f t="shared" ca="1" si="226"/>
        <v>0</v>
      </c>
      <c r="AB77" s="29">
        <f t="shared" ca="1" si="226"/>
        <v>0</v>
      </c>
      <c r="AC77" s="29">
        <f t="shared" ca="1" si="226"/>
        <v>0</v>
      </c>
      <c r="AD77" s="29">
        <f t="shared" ca="1" si="226"/>
        <v>0</v>
      </c>
      <c r="AE77" s="29">
        <f t="shared" ca="1" si="213"/>
        <v>0</v>
      </c>
      <c r="AF77" s="25" t="str">
        <f>'PLANTILLA V6'!$D144</f>
        <v>pza</v>
      </c>
      <c r="AG77" s="37">
        <f t="shared" ref="AG77:BE77" ca="1" si="227">IF(OR(AG$3="",ISNA(INDEX(INDIRECT(RIGHT(AG$2,LEN(AG$2)-4)&amp;"!$J:$J"),MATCH($B77,INDIRECT(RIGHT(AG$2,LEN(AG$2)-4)&amp;"!$B:$B"),0),1)), ISERR(INDEX(INDIRECT(RIGHT(AG$2,LEN(AG$2)-4)&amp;"!$J:$J"),MATCH($B77,INDIRECT(RIGHT(AG$2,LEN(AG$2)-4)&amp;"!$B:$B"),0),1))),0,INDEX(INDIRECT(RIGHT(AG$2,LEN(AG$2)-4)&amp;"!$J:$J"),MATCH($B77,INDIRECT(RIGHT(AG$2,LEN(AG$2)-4)&amp;"!$B:$B"),0),1))</f>
        <v>0</v>
      </c>
      <c r="AH77" s="37">
        <f t="shared" ca="1" si="227"/>
        <v>0</v>
      </c>
      <c r="AI77" s="37">
        <f t="shared" ca="1" si="227"/>
        <v>0</v>
      </c>
      <c r="AJ77" s="37">
        <f t="shared" ca="1" si="227"/>
        <v>0</v>
      </c>
      <c r="AK77" s="37">
        <f t="shared" ca="1" si="227"/>
        <v>0</v>
      </c>
      <c r="AL77" s="37">
        <f t="shared" ca="1" si="227"/>
        <v>0</v>
      </c>
      <c r="AM77" s="37">
        <f t="shared" ca="1" si="227"/>
        <v>0</v>
      </c>
      <c r="AN77" s="37">
        <f t="shared" ca="1" si="227"/>
        <v>0</v>
      </c>
      <c r="AO77" s="37">
        <f t="shared" ca="1" si="227"/>
        <v>0</v>
      </c>
      <c r="AP77" s="37">
        <f t="shared" ca="1" si="227"/>
        <v>0</v>
      </c>
      <c r="AQ77" s="37">
        <f t="shared" ca="1" si="227"/>
        <v>0</v>
      </c>
      <c r="AR77" s="37">
        <f t="shared" ca="1" si="227"/>
        <v>0</v>
      </c>
      <c r="AS77" s="37">
        <f t="shared" ca="1" si="227"/>
        <v>0</v>
      </c>
      <c r="AT77" s="37">
        <f t="shared" ca="1" si="227"/>
        <v>0</v>
      </c>
      <c r="AU77" s="37">
        <f t="shared" ca="1" si="227"/>
        <v>0</v>
      </c>
      <c r="AV77" s="37">
        <f t="shared" ca="1" si="227"/>
        <v>0</v>
      </c>
      <c r="AW77" s="37">
        <f t="shared" ca="1" si="227"/>
        <v>0</v>
      </c>
      <c r="AX77" s="37">
        <f t="shared" ca="1" si="227"/>
        <v>0</v>
      </c>
      <c r="AY77" s="37">
        <f t="shared" ca="1" si="227"/>
        <v>0</v>
      </c>
      <c r="AZ77" s="37">
        <f t="shared" ca="1" si="227"/>
        <v>0</v>
      </c>
      <c r="BA77" s="37">
        <f t="shared" ca="1" si="227"/>
        <v>0</v>
      </c>
      <c r="BB77" s="37">
        <f t="shared" ca="1" si="227"/>
        <v>0</v>
      </c>
      <c r="BC77" s="37">
        <f t="shared" ca="1" si="227"/>
        <v>0</v>
      </c>
      <c r="BD77" s="37">
        <f t="shared" ca="1" si="227"/>
        <v>0</v>
      </c>
      <c r="BE77" s="37">
        <f t="shared" ca="1" si="227"/>
        <v>0</v>
      </c>
      <c r="BF77" s="29">
        <f t="shared" ca="1" si="215"/>
        <v>0</v>
      </c>
      <c r="BG77" s="135" t="str">
        <f>'PLANTILLA V6'!$D144</f>
        <v>pza</v>
      </c>
      <c r="BH77" s="41">
        <f t="shared" ref="BH77:CF77" ca="1" si="228">IF(OR(BH$3="",ISNA(INDEX(INDIRECT(RIGHT(BH$2,LEN(BH$2)-4)&amp;"!$J:$J"),MATCH($B77,INDIRECT(RIGHT(BH$2,LEN(BH$2)-4)&amp;"!$B:$B"),0),1)), ISERR(INDEX(INDIRECT(RIGHT(BH$2,LEN(BH$2)-4)&amp;"!$J:$J"),MATCH($B77,INDIRECT(RIGHT(BH$2,LEN(BH$2)-4)&amp;"!$B:$B"),0),1))),0,INDEX(INDIRECT(RIGHT(BH$2,LEN(BH$2)-4)&amp;"!$J:$J"),MATCH($B77,INDIRECT(RIGHT(BH$2,LEN(BH$2)-4)&amp;"!$B:$B"),0),1))</f>
        <v>0</v>
      </c>
      <c r="BI77" s="41">
        <f t="shared" ca="1" si="228"/>
        <v>0</v>
      </c>
      <c r="BJ77" s="41">
        <f t="shared" ca="1" si="228"/>
        <v>0</v>
      </c>
      <c r="BK77" s="41">
        <f t="shared" ca="1" si="228"/>
        <v>0</v>
      </c>
      <c r="BL77" s="41">
        <f t="shared" ca="1" si="228"/>
        <v>0</v>
      </c>
      <c r="BM77" s="41">
        <f t="shared" ca="1" si="228"/>
        <v>0</v>
      </c>
      <c r="BN77" s="41">
        <f t="shared" ca="1" si="228"/>
        <v>0</v>
      </c>
      <c r="BO77" s="41">
        <f t="shared" ca="1" si="228"/>
        <v>0</v>
      </c>
      <c r="BP77" s="41">
        <f t="shared" ca="1" si="228"/>
        <v>0</v>
      </c>
      <c r="BQ77" s="41">
        <f t="shared" ca="1" si="228"/>
        <v>0</v>
      </c>
      <c r="BR77" s="41">
        <f t="shared" ca="1" si="228"/>
        <v>0</v>
      </c>
      <c r="BS77" s="41">
        <f t="shared" ca="1" si="228"/>
        <v>0</v>
      </c>
      <c r="BT77" s="41">
        <f t="shared" ca="1" si="228"/>
        <v>0</v>
      </c>
      <c r="BU77" s="41">
        <f t="shared" ca="1" si="228"/>
        <v>0</v>
      </c>
      <c r="BV77" s="41">
        <f t="shared" ca="1" si="228"/>
        <v>0</v>
      </c>
      <c r="BW77" s="41">
        <f t="shared" ca="1" si="228"/>
        <v>0</v>
      </c>
      <c r="BX77" s="41">
        <f t="shared" ca="1" si="228"/>
        <v>0</v>
      </c>
      <c r="BY77" s="41">
        <f t="shared" ca="1" si="228"/>
        <v>0</v>
      </c>
      <c r="BZ77" s="41">
        <f t="shared" ca="1" si="228"/>
        <v>0</v>
      </c>
      <c r="CA77" s="41">
        <f t="shared" ca="1" si="228"/>
        <v>0</v>
      </c>
      <c r="CB77" s="41">
        <f t="shared" ca="1" si="228"/>
        <v>0</v>
      </c>
      <c r="CC77" s="41">
        <f t="shared" ca="1" si="228"/>
        <v>0</v>
      </c>
      <c r="CD77" s="41">
        <f t="shared" ca="1" si="228"/>
        <v>0</v>
      </c>
      <c r="CE77" s="41">
        <f t="shared" ca="1" si="228"/>
        <v>0</v>
      </c>
      <c r="CF77" s="41">
        <f t="shared" ca="1" si="228"/>
        <v>0</v>
      </c>
      <c r="CG77" s="29">
        <f ca="1">MAX(D77,AE77,BF77)</f>
        <v>5</v>
      </c>
      <c r="CH77" s="25" t="str">
        <f>'PLANTILLA V6'!$D144</f>
        <v>pza</v>
      </c>
    </row>
    <row r="78" spans="1:86" ht="16.5" hidden="1" x14ac:dyDescent="0.45">
      <c r="A78" s="36">
        <f>'PLANTILLA V6'!A145</f>
        <v>0</v>
      </c>
      <c r="B78" s="35">
        <f>'PLANTILLA V6'!B145</f>
        <v>0</v>
      </c>
      <c r="C78" s="35"/>
      <c r="D78" s="22"/>
      <c r="E78" s="25"/>
      <c r="F78" s="29">
        <f t="shared" ref="F78:AD78" ca="1" si="229">IF(OR(F$3="", ISNA(INDEX(INDIRECT(RIGHT(F$2,LEN(F$2)-4)&amp;"!$J:$J"),MATCH($B78,INDIRECT(RIGHT(F$2,LEN(F$2)-4)&amp;"!$B:$B"),0),1)),ISERR(INDEX(INDIRECT(RIGHT(F$2,LEN(F$2)-4)&amp;"!$J:$J"),MATCH($B78,INDIRECT(RIGHT(F$2,LEN(F$2)-4)&amp;"!$B:$B"),0),1))),0,INDEX(INDIRECT(RIGHT(F$2,LEN(F$2)-4)&amp;"!$J:$J"),MATCH($B78,INDIRECT(RIGHT(F$2,LEN(F$2)-4)&amp;"!$B:$B"),0),1))</f>
        <v>0</v>
      </c>
      <c r="G78" s="29">
        <f t="shared" ca="1" si="229"/>
        <v>0</v>
      </c>
      <c r="H78" s="29">
        <f t="shared" ca="1" si="229"/>
        <v>0</v>
      </c>
      <c r="I78" s="29">
        <f t="shared" ca="1" si="229"/>
        <v>0</v>
      </c>
      <c r="J78" s="29">
        <f t="shared" ca="1" si="229"/>
        <v>0</v>
      </c>
      <c r="K78" s="29">
        <f t="shared" ca="1" si="229"/>
        <v>50</v>
      </c>
      <c r="L78" s="29">
        <f t="shared" ca="1" si="229"/>
        <v>0</v>
      </c>
      <c r="M78" s="29">
        <f t="shared" ca="1" si="229"/>
        <v>0</v>
      </c>
      <c r="N78" s="29">
        <f t="shared" ca="1" si="229"/>
        <v>0</v>
      </c>
      <c r="O78" s="29">
        <f t="shared" ca="1" si="229"/>
        <v>50</v>
      </c>
      <c r="P78" s="29">
        <f t="shared" ca="1" si="229"/>
        <v>0</v>
      </c>
      <c r="Q78" s="29">
        <f t="shared" ca="1" si="229"/>
        <v>0</v>
      </c>
      <c r="R78" s="29">
        <f t="shared" ca="1" si="229"/>
        <v>0</v>
      </c>
      <c r="S78" s="29">
        <f t="shared" ca="1" si="229"/>
        <v>0</v>
      </c>
      <c r="T78" s="29">
        <f t="shared" ca="1" si="229"/>
        <v>0</v>
      </c>
      <c r="U78" s="29">
        <f t="shared" ca="1" si="229"/>
        <v>50</v>
      </c>
      <c r="V78" s="29">
        <f t="shared" ca="1" si="229"/>
        <v>0</v>
      </c>
      <c r="W78" s="29">
        <f t="shared" ca="1" si="229"/>
        <v>0</v>
      </c>
      <c r="X78" s="29">
        <f t="shared" ca="1" si="229"/>
        <v>0</v>
      </c>
      <c r="Y78" s="29">
        <f t="shared" ca="1" si="229"/>
        <v>0</v>
      </c>
      <c r="Z78" s="29">
        <f t="shared" ca="1" si="229"/>
        <v>0</v>
      </c>
      <c r="AA78" s="29">
        <f t="shared" ca="1" si="229"/>
        <v>0</v>
      </c>
      <c r="AB78" s="29">
        <f t="shared" ca="1" si="229"/>
        <v>0</v>
      </c>
      <c r="AC78" s="29">
        <f t="shared" ca="1" si="229"/>
        <v>0</v>
      </c>
      <c r="AD78" s="29">
        <f t="shared" ca="1" si="229"/>
        <v>0</v>
      </c>
      <c r="AE78" s="2"/>
      <c r="AF78" s="25"/>
      <c r="AG78" s="37">
        <f t="shared" ref="AG78:BE78" ca="1" si="230">IF(OR(AG$3="",ISNA(INDEX(INDIRECT(RIGHT(AG$2,LEN(AG$2)-4)&amp;"!$J:$J"),MATCH($B78,INDIRECT(RIGHT(AG$2,LEN(AG$2)-4)&amp;"!$B:$B"),0),1)), ISERR(INDEX(INDIRECT(RIGHT(AG$2,LEN(AG$2)-4)&amp;"!$J:$J"),MATCH($B78,INDIRECT(RIGHT(AG$2,LEN(AG$2)-4)&amp;"!$B:$B"),0),1))),0,INDEX(INDIRECT(RIGHT(AG$2,LEN(AG$2)-4)&amp;"!$J:$J"),MATCH($B78,INDIRECT(RIGHT(AG$2,LEN(AG$2)-4)&amp;"!$B:$B"),0),1))</f>
        <v>0</v>
      </c>
      <c r="AH78" s="37">
        <f t="shared" ca="1" si="230"/>
        <v>0</v>
      </c>
      <c r="AI78" s="37">
        <f t="shared" ca="1" si="230"/>
        <v>0</v>
      </c>
      <c r="AJ78" s="37">
        <f t="shared" ca="1" si="230"/>
        <v>0</v>
      </c>
      <c r="AK78" s="37">
        <f t="shared" ca="1" si="230"/>
        <v>0</v>
      </c>
      <c r="AL78" s="37">
        <f t="shared" ca="1" si="230"/>
        <v>0</v>
      </c>
      <c r="AM78" s="37">
        <f t="shared" ca="1" si="230"/>
        <v>0</v>
      </c>
      <c r="AN78" s="37">
        <f t="shared" ca="1" si="230"/>
        <v>0</v>
      </c>
      <c r="AO78" s="37">
        <f t="shared" ca="1" si="230"/>
        <v>0</v>
      </c>
      <c r="AP78" s="37">
        <f t="shared" ca="1" si="230"/>
        <v>0</v>
      </c>
      <c r="AQ78" s="37">
        <f t="shared" ca="1" si="230"/>
        <v>50</v>
      </c>
      <c r="AR78" s="37">
        <f t="shared" ca="1" si="230"/>
        <v>0</v>
      </c>
      <c r="AS78" s="37">
        <f t="shared" ca="1" si="230"/>
        <v>0</v>
      </c>
      <c r="AT78" s="37">
        <f t="shared" ca="1" si="230"/>
        <v>0</v>
      </c>
      <c r="AU78" s="37">
        <f t="shared" ca="1" si="230"/>
        <v>50</v>
      </c>
      <c r="AV78" s="37">
        <f t="shared" ca="1" si="230"/>
        <v>0</v>
      </c>
      <c r="AW78" s="37">
        <f t="shared" ca="1" si="230"/>
        <v>20</v>
      </c>
      <c r="AX78" s="37">
        <f t="shared" ca="1" si="230"/>
        <v>0</v>
      </c>
      <c r="AY78" s="37">
        <f t="shared" ca="1" si="230"/>
        <v>0</v>
      </c>
      <c r="AZ78" s="37">
        <f t="shared" ca="1" si="230"/>
        <v>0</v>
      </c>
      <c r="BA78" s="37">
        <f t="shared" ca="1" si="230"/>
        <v>0</v>
      </c>
      <c r="BB78" s="37">
        <f t="shared" ca="1" si="230"/>
        <v>0</v>
      </c>
      <c r="BC78" s="37">
        <f t="shared" ca="1" si="230"/>
        <v>0</v>
      </c>
      <c r="BD78" s="37">
        <f t="shared" ca="1" si="230"/>
        <v>0</v>
      </c>
      <c r="BE78" s="37">
        <f t="shared" ca="1" si="230"/>
        <v>0</v>
      </c>
      <c r="BF78" s="136"/>
      <c r="BG78" s="136"/>
      <c r="BH78" s="38">
        <f t="shared" ref="BH78:CF78" ca="1" si="231">IF(OR(BH$3="",ISNA(INDEX(INDIRECT(RIGHT(BH$2,LEN(BH$2)-4)&amp;"!$J:$J"),MATCH($B78,INDIRECT(RIGHT(BH$2,LEN(BH$2)-4)&amp;"!$B:$B"),0),1)), ISERR(INDEX(INDIRECT(RIGHT(BH$2,LEN(BH$2)-4)&amp;"!$J:$J"),MATCH($B78,INDIRECT(RIGHT(BH$2,LEN(BH$2)-4)&amp;"!$B:$B"),0),1))),0,INDEX(INDIRECT(RIGHT(BH$2,LEN(BH$2)-4)&amp;"!$J:$J"),MATCH($B78,INDIRECT(RIGHT(BH$2,LEN(BH$2)-4)&amp;"!$B:$B"),0),1))</f>
        <v>0</v>
      </c>
      <c r="BI78" s="38">
        <f t="shared" ca="1" si="231"/>
        <v>0</v>
      </c>
      <c r="BJ78" s="38">
        <f t="shared" ca="1" si="231"/>
        <v>0</v>
      </c>
      <c r="BK78" s="38">
        <f t="shared" ca="1" si="231"/>
        <v>0</v>
      </c>
      <c r="BL78" s="38">
        <f t="shared" ca="1" si="231"/>
        <v>0</v>
      </c>
      <c r="BM78" s="38">
        <f t="shared" ca="1" si="231"/>
        <v>0</v>
      </c>
      <c r="BN78" s="38">
        <f t="shared" ca="1" si="231"/>
        <v>0</v>
      </c>
      <c r="BO78" s="38">
        <f t="shared" ca="1" si="231"/>
        <v>0</v>
      </c>
      <c r="BP78" s="38">
        <f t="shared" ca="1" si="231"/>
        <v>50</v>
      </c>
      <c r="BQ78" s="38">
        <f t="shared" ca="1" si="231"/>
        <v>0</v>
      </c>
      <c r="BR78" s="38">
        <f t="shared" ca="1" si="231"/>
        <v>0</v>
      </c>
      <c r="BS78" s="38">
        <f t="shared" ca="1" si="231"/>
        <v>50</v>
      </c>
      <c r="BT78" s="38">
        <f t="shared" ca="1" si="231"/>
        <v>0</v>
      </c>
      <c r="BU78" s="38">
        <f t="shared" ca="1" si="231"/>
        <v>0</v>
      </c>
      <c r="BV78" s="38">
        <f t="shared" ca="1" si="231"/>
        <v>0</v>
      </c>
      <c r="BW78" s="38">
        <f t="shared" ca="1" si="231"/>
        <v>0</v>
      </c>
      <c r="BX78" s="38">
        <f t="shared" ca="1" si="231"/>
        <v>0</v>
      </c>
      <c r="BY78" s="38">
        <f t="shared" ca="1" si="231"/>
        <v>0</v>
      </c>
      <c r="BZ78" s="38">
        <f t="shared" ca="1" si="231"/>
        <v>0</v>
      </c>
      <c r="CA78" s="38">
        <f t="shared" ca="1" si="231"/>
        <v>0</v>
      </c>
      <c r="CB78" s="38">
        <f t="shared" ca="1" si="231"/>
        <v>0</v>
      </c>
      <c r="CC78" s="38">
        <f t="shared" ca="1" si="231"/>
        <v>0</v>
      </c>
      <c r="CD78" s="38">
        <f t="shared" ca="1" si="231"/>
        <v>0</v>
      </c>
      <c r="CE78" s="38">
        <f t="shared" ca="1" si="231"/>
        <v>0</v>
      </c>
      <c r="CF78" s="38">
        <f t="shared" ca="1" si="231"/>
        <v>0</v>
      </c>
      <c r="CG78" s="22"/>
      <c r="CH78" s="25"/>
    </row>
    <row r="79" spans="1:86" ht="16.5" x14ac:dyDescent="0.45">
      <c r="A79" s="182" t="str">
        <f>'PLANTILLA V6'!A185</f>
        <v>Materiales Consumibles</v>
      </c>
      <c r="B79" s="167"/>
      <c r="C79" s="24">
        <f>'PLANTILLA V6'!C185</f>
        <v>0</v>
      </c>
      <c r="D79" s="22"/>
      <c r="E79" s="25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"/>
      <c r="AF79" s="25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136"/>
      <c r="BG79" s="136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139"/>
      <c r="CH79" s="25"/>
    </row>
    <row r="80" spans="1:86" ht="16.5" x14ac:dyDescent="0.45">
      <c r="A80" s="36" t="s">
        <v>198</v>
      </c>
      <c r="B80" s="36" t="s">
        <v>199</v>
      </c>
      <c r="C80" s="28">
        <f>'PLANTILLA V6'!C186</f>
        <v>1</v>
      </c>
      <c r="D80" s="126">
        <f t="shared" ref="D80:D128" ca="1" si="232">SUM(F80:AD80)</f>
        <v>12.5</v>
      </c>
      <c r="E80" s="25" t="str">
        <f>'PLANTILLA V6'!$D186</f>
        <v>pza</v>
      </c>
      <c r="F80" s="29">
        <f t="shared" ref="F80:AD80" ca="1" si="233">IF(OR(F$3="", ISNA(INDEX(INDIRECT(RIGHT(F$2,LEN(F$2)-4)&amp;"!$J:$J"),MATCH($B80,INDIRECT(RIGHT(F$2,LEN(F$2)-4)&amp;"!$B:$B"),0),1)),ISERR(INDEX(INDIRECT(RIGHT(F$2,LEN(F$2)-4)&amp;"!$J:$J"),MATCH($B80,INDIRECT(RIGHT(F$2,LEN(F$2)-4)&amp;"!$B:$B"),0),1))),0,INDEX(INDIRECT(RIGHT(F$2,LEN(F$2)-4)&amp;"!$J:$J"),MATCH($B80,INDIRECT(RIGHT(F$2,LEN(F$2)-4)&amp;"!$B:$B"),0),1))</f>
        <v>0</v>
      </c>
      <c r="G80" s="29">
        <f t="shared" ca="1" si="233"/>
        <v>0</v>
      </c>
      <c r="H80" s="29">
        <f t="shared" ca="1" si="233"/>
        <v>0</v>
      </c>
      <c r="I80" s="29">
        <f t="shared" ca="1" si="233"/>
        <v>0</v>
      </c>
      <c r="J80" s="29">
        <f t="shared" ca="1" si="233"/>
        <v>0</v>
      </c>
      <c r="K80" s="29">
        <f t="shared" ca="1" si="233"/>
        <v>0</v>
      </c>
      <c r="L80" s="29">
        <f t="shared" ca="1" si="233"/>
        <v>0</v>
      </c>
      <c r="M80" s="29">
        <f t="shared" ca="1" si="233"/>
        <v>0</v>
      </c>
      <c r="N80" s="29">
        <f t="shared" ca="1" si="233"/>
        <v>0</v>
      </c>
      <c r="O80" s="29">
        <f t="shared" ca="1" si="233"/>
        <v>0</v>
      </c>
      <c r="P80" s="29">
        <f t="shared" ca="1" si="233"/>
        <v>0</v>
      </c>
      <c r="Q80" s="29">
        <f t="shared" ca="1" si="233"/>
        <v>0</v>
      </c>
      <c r="R80" s="29">
        <f t="shared" ca="1" si="233"/>
        <v>0</v>
      </c>
      <c r="S80" s="29">
        <f t="shared" ca="1" si="233"/>
        <v>12.5</v>
      </c>
      <c r="T80" s="29">
        <f t="shared" ca="1" si="233"/>
        <v>0</v>
      </c>
      <c r="U80" s="29">
        <f t="shared" ca="1" si="233"/>
        <v>0</v>
      </c>
      <c r="V80" s="29">
        <f t="shared" ca="1" si="233"/>
        <v>0</v>
      </c>
      <c r="W80" s="29">
        <f t="shared" ca="1" si="233"/>
        <v>0</v>
      </c>
      <c r="X80" s="29">
        <f t="shared" ca="1" si="233"/>
        <v>0</v>
      </c>
      <c r="Y80" s="29">
        <f t="shared" ca="1" si="233"/>
        <v>0</v>
      </c>
      <c r="Z80" s="29">
        <f t="shared" ca="1" si="233"/>
        <v>0</v>
      </c>
      <c r="AA80" s="29">
        <f t="shared" ca="1" si="233"/>
        <v>0</v>
      </c>
      <c r="AB80" s="29">
        <f t="shared" ca="1" si="233"/>
        <v>0</v>
      </c>
      <c r="AC80" s="29">
        <f t="shared" ca="1" si="233"/>
        <v>0</v>
      </c>
      <c r="AD80" s="29">
        <f t="shared" ca="1" si="233"/>
        <v>0</v>
      </c>
      <c r="AE80" s="126">
        <f t="shared" ref="AE80:AE128" ca="1" si="234">SUM(AG80:BE80)</f>
        <v>50</v>
      </c>
      <c r="AF80" s="25" t="str">
        <f>'PLANTILLA V6'!$D186</f>
        <v>pza</v>
      </c>
      <c r="AG80" s="37">
        <f t="shared" ref="AG80:BE80" ca="1" si="235">IF(OR(AG$3="",ISNA(INDEX(INDIRECT(RIGHT(AG$2,LEN(AG$2)-4)&amp;"!$J:$J"),MATCH($B80,INDIRECT(RIGHT(AG$2,LEN(AG$2)-4)&amp;"!$B:$B"),0),1)), ISERR(INDEX(INDIRECT(RIGHT(AG$2,LEN(AG$2)-4)&amp;"!$J:$J"),MATCH($B80,INDIRECT(RIGHT(AG$2,LEN(AG$2)-4)&amp;"!$B:$B"),0),1))),0,INDEX(INDIRECT(RIGHT(AG$2,LEN(AG$2)-4)&amp;"!$J:$J"),MATCH($B80,INDIRECT(RIGHT(AG$2,LEN(AG$2)-4)&amp;"!$B:$B"),0),1))</f>
        <v>0</v>
      </c>
      <c r="AH80" s="37">
        <f t="shared" ca="1" si="235"/>
        <v>0</v>
      </c>
      <c r="AI80" s="37">
        <f t="shared" ca="1" si="235"/>
        <v>0</v>
      </c>
      <c r="AJ80" s="37">
        <f t="shared" ca="1" si="235"/>
        <v>0</v>
      </c>
      <c r="AK80" s="37">
        <f t="shared" ca="1" si="235"/>
        <v>0</v>
      </c>
      <c r="AL80" s="37">
        <f t="shared" ca="1" si="235"/>
        <v>0</v>
      </c>
      <c r="AM80" s="37">
        <f t="shared" ca="1" si="235"/>
        <v>0</v>
      </c>
      <c r="AN80" s="37">
        <f t="shared" ca="1" si="235"/>
        <v>0</v>
      </c>
      <c r="AO80" s="37">
        <f t="shared" ca="1" si="235"/>
        <v>0</v>
      </c>
      <c r="AP80" s="37">
        <f t="shared" ca="1" si="235"/>
        <v>0</v>
      </c>
      <c r="AQ80" s="37">
        <f t="shared" ca="1" si="235"/>
        <v>0</v>
      </c>
      <c r="AR80" s="37">
        <f t="shared" ca="1" si="235"/>
        <v>0</v>
      </c>
      <c r="AS80" s="37">
        <f t="shared" ca="1" si="235"/>
        <v>0</v>
      </c>
      <c r="AT80" s="37">
        <f t="shared" ca="1" si="235"/>
        <v>0</v>
      </c>
      <c r="AU80" s="37">
        <f t="shared" ca="1" si="235"/>
        <v>50</v>
      </c>
      <c r="AV80" s="37">
        <f t="shared" ca="1" si="235"/>
        <v>0</v>
      </c>
      <c r="AW80" s="37">
        <f t="shared" ca="1" si="235"/>
        <v>0</v>
      </c>
      <c r="AX80" s="37">
        <f t="shared" ca="1" si="235"/>
        <v>0</v>
      </c>
      <c r="AY80" s="37">
        <f t="shared" ca="1" si="235"/>
        <v>0</v>
      </c>
      <c r="AZ80" s="37">
        <f t="shared" ca="1" si="235"/>
        <v>0</v>
      </c>
      <c r="BA80" s="37">
        <f t="shared" ca="1" si="235"/>
        <v>0</v>
      </c>
      <c r="BB80" s="37">
        <f t="shared" ca="1" si="235"/>
        <v>0</v>
      </c>
      <c r="BC80" s="37">
        <f t="shared" ca="1" si="235"/>
        <v>0</v>
      </c>
      <c r="BD80" s="37">
        <f t="shared" ca="1" si="235"/>
        <v>0</v>
      </c>
      <c r="BE80" s="37">
        <f t="shared" ca="1" si="235"/>
        <v>0</v>
      </c>
      <c r="BF80" s="126">
        <f t="shared" ref="BF80:BF150" ca="1" si="236">SUM(BH80:CF80)</f>
        <v>0</v>
      </c>
      <c r="BG80" s="135" t="str">
        <f>'PLANTILLA V6'!$D186</f>
        <v>pza</v>
      </c>
      <c r="BH80" s="38">
        <f t="shared" ref="BH80:CF80" ca="1" si="237">IF(OR(BH$3="",ISNA(INDEX(INDIRECT(RIGHT(BH$2,LEN(BH$2)-4)&amp;"!$J:$J"),MATCH($B80,INDIRECT(RIGHT(BH$2,LEN(BH$2)-4)&amp;"!$B:$B"),0),1)), ISERR(INDEX(INDIRECT(RIGHT(BH$2,LEN(BH$2)-4)&amp;"!$J:$J"),MATCH($B80,INDIRECT(RIGHT(BH$2,LEN(BH$2)-4)&amp;"!$B:$B"),0),1))),0,INDEX(INDIRECT(RIGHT(BH$2,LEN(BH$2)-4)&amp;"!$J:$J"),MATCH($B80,INDIRECT(RIGHT(BH$2,LEN(BH$2)-4)&amp;"!$B:$B"),0),1))</f>
        <v>0</v>
      </c>
      <c r="BI80" s="38">
        <f t="shared" ca="1" si="237"/>
        <v>0</v>
      </c>
      <c r="BJ80" s="38">
        <f t="shared" ca="1" si="237"/>
        <v>0</v>
      </c>
      <c r="BK80" s="38">
        <f t="shared" ca="1" si="237"/>
        <v>0</v>
      </c>
      <c r="BL80" s="38">
        <f t="shared" ca="1" si="237"/>
        <v>0</v>
      </c>
      <c r="BM80" s="38">
        <f t="shared" ca="1" si="237"/>
        <v>0</v>
      </c>
      <c r="BN80" s="38">
        <f t="shared" ca="1" si="237"/>
        <v>0</v>
      </c>
      <c r="BO80" s="38">
        <f t="shared" ca="1" si="237"/>
        <v>0</v>
      </c>
      <c r="BP80" s="38">
        <f t="shared" ca="1" si="237"/>
        <v>0</v>
      </c>
      <c r="BQ80" s="38">
        <f t="shared" ca="1" si="237"/>
        <v>0</v>
      </c>
      <c r="BR80" s="38">
        <f t="shared" ca="1" si="237"/>
        <v>0</v>
      </c>
      <c r="BS80" s="38">
        <f t="shared" ca="1" si="237"/>
        <v>0</v>
      </c>
      <c r="BT80" s="38">
        <f t="shared" ca="1" si="237"/>
        <v>0</v>
      </c>
      <c r="BU80" s="38">
        <f t="shared" ca="1" si="237"/>
        <v>0</v>
      </c>
      <c r="BV80" s="38">
        <f t="shared" ca="1" si="237"/>
        <v>0</v>
      </c>
      <c r="BW80" s="38">
        <f t="shared" ca="1" si="237"/>
        <v>0</v>
      </c>
      <c r="BX80" s="38">
        <f t="shared" ca="1" si="237"/>
        <v>0</v>
      </c>
      <c r="BY80" s="38">
        <f t="shared" ca="1" si="237"/>
        <v>0</v>
      </c>
      <c r="BZ80" s="38">
        <f t="shared" ca="1" si="237"/>
        <v>0</v>
      </c>
      <c r="CA80" s="38">
        <f t="shared" ca="1" si="237"/>
        <v>0</v>
      </c>
      <c r="CB80" s="38">
        <f t="shared" ca="1" si="237"/>
        <v>0</v>
      </c>
      <c r="CC80" s="38">
        <f t="shared" ca="1" si="237"/>
        <v>0</v>
      </c>
      <c r="CD80" s="38">
        <f t="shared" ca="1" si="237"/>
        <v>0</v>
      </c>
      <c r="CE80" s="38">
        <f t="shared" ca="1" si="237"/>
        <v>0</v>
      </c>
      <c r="CF80" s="38">
        <f t="shared" ca="1" si="237"/>
        <v>0</v>
      </c>
      <c r="CG80" s="126">
        <f t="shared" ref="CG80:CG111" ca="1" si="238">SUM(D80,AE80,BF80)</f>
        <v>62.5</v>
      </c>
      <c r="CH80" s="25" t="str">
        <f>'PLANTILLA V6'!$D186</f>
        <v>pza</v>
      </c>
    </row>
    <row r="81" spans="1:86" ht="16.5" x14ac:dyDescent="0.45">
      <c r="A81" s="40" t="s">
        <v>198</v>
      </c>
      <c r="B81" s="40" t="s">
        <v>200</v>
      </c>
      <c r="C81" s="32">
        <f>'PLANTILLA V6'!C187</f>
        <v>1</v>
      </c>
      <c r="D81" s="126">
        <f t="shared" ca="1" si="232"/>
        <v>0</v>
      </c>
      <c r="E81" s="25" t="str">
        <f>'PLANTILLA V6'!$D187</f>
        <v>pza</v>
      </c>
      <c r="F81" s="29">
        <f t="shared" ref="F81:AD81" ca="1" si="239">IF(OR(F$3="", ISNA(INDEX(INDIRECT(RIGHT(F$2,LEN(F$2)-4)&amp;"!$J:$J"),MATCH($B81,INDIRECT(RIGHT(F$2,LEN(F$2)-4)&amp;"!$B:$B"),0),1)),ISERR(INDEX(INDIRECT(RIGHT(F$2,LEN(F$2)-4)&amp;"!$J:$J"),MATCH($B81,INDIRECT(RIGHT(F$2,LEN(F$2)-4)&amp;"!$B:$B"),0),1))),0,INDEX(INDIRECT(RIGHT(F$2,LEN(F$2)-4)&amp;"!$J:$J"),MATCH($B81,INDIRECT(RIGHT(F$2,LEN(F$2)-4)&amp;"!$B:$B"),0),1))</f>
        <v>0</v>
      </c>
      <c r="G81" s="29">
        <f t="shared" ca="1" si="239"/>
        <v>0</v>
      </c>
      <c r="H81" s="29">
        <f t="shared" ca="1" si="239"/>
        <v>0</v>
      </c>
      <c r="I81" s="29">
        <f t="shared" ca="1" si="239"/>
        <v>0</v>
      </c>
      <c r="J81" s="29">
        <f t="shared" ca="1" si="239"/>
        <v>0</v>
      </c>
      <c r="K81" s="29">
        <f t="shared" ca="1" si="239"/>
        <v>0</v>
      </c>
      <c r="L81" s="29">
        <f t="shared" ca="1" si="239"/>
        <v>0</v>
      </c>
      <c r="M81" s="29">
        <f t="shared" ca="1" si="239"/>
        <v>0</v>
      </c>
      <c r="N81" s="29">
        <f t="shared" ca="1" si="239"/>
        <v>0</v>
      </c>
      <c r="O81" s="29">
        <f t="shared" ca="1" si="239"/>
        <v>0</v>
      </c>
      <c r="P81" s="29">
        <f t="shared" ca="1" si="239"/>
        <v>0</v>
      </c>
      <c r="Q81" s="29">
        <f t="shared" ca="1" si="239"/>
        <v>0</v>
      </c>
      <c r="R81" s="29">
        <f t="shared" ca="1" si="239"/>
        <v>0</v>
      </c>
      <c r="S81" s="29">
        <f t="shared" ca="1" si="239"/>
        <v>0</v>
      </c>
      <c r="T81" s="29">
        <f t="shared" ca="1" si="239"/>
        <v>0</v>
      </c>
      <c r="U81" s="29">
        <f t="shared" ca="1" si="239"/>
        <v>0</v>
      </c>
      <c r="V81" s="29">
        <f t="shared" ca="1" si="239"/>
        <v>0</v>
      </c>
      <c r="W81" s="29">
        <f t="shared" ca="1" si="239"/>
        <v>0</v>
      </c>
      <c r="X81" s="29">
        <f t="shared" ca="1" si="239"/>
        <v>0</v>
      </c>
      <c r="Y81" s="29">
        <f t="shared" ca="1" si="239"/>
        <v>0</v>
      </c>
      <c r="Z81" s="29">
        <f t="shared" ca="1" si="239"/>
        <v>0</v>
      </c>
      <c r="AA81" s="29">
        <f t="shared" ca="1" si="239"/>
        <v>0</v>
      </c>
      <c r="AB81" s="29">
        <f t="shared" ca="1" si="239"/>
        <v>0</v>
      </c>
      <c r="AC81" s="29">
        <f t="shared" ca="1" si="239"/>
        <v>0</v>
      </c>
      <c r="AD81" s="29">
        <f t="shared" ca="1" si="239"/>
        <v>0</v>
      </c>
      <c r="AE81" s="126">
        <f t="shared" ca="1" si="234"/>
        <v>0</v>
      </c>
      <c r="AF81" s="25" t="str">
        <f>'PLANTILLA V6'!$D187</f>
        <v>pza</v>
      </c>
      <c r="AG81" s="37">
        <f t="shared" ref="AG81:BE81" ca="1" si="240">IF(OR(AG$3="",ISNA(INDEX(INDIRECT(RIGHT(AG$2,LEN(AG$2)-4)&amp;"!$J:$J"),MATCH($B81,INDIRECT(RIGHT(AG$2,LEN(AG$2)-4)&amp;"!$B:$B"),0),1)), ISERR(INDEX(INDIRECT(RIGHT(AG$2,LEN(AG$2)-4)&amp;"!$J:$J"),MATCH($B81,INDIRECT(RIGHT(AG$2,LEN(AG$2)-4)&amp;"!$B:$B"),0),1))),0,INDEX(INDIRECT(RIGHT(AG$2,LEN(AG$2)-4)&amp;"!$J:$J"),MATCH($B81,INDIRECT(RIGHT(AG$2,LEN(AG$2)-4)&amp;"!$B:$B"),0),1))</f>
        <v>0</v>
      </c>
      <c r="AH81" s="37">
        <f t="shared" ca="1" si="240"/>
        <v>0</v>
      </c>
      <c r="AI81" s="37">
        <f t="shared" ca="1" si="240"/>
        <v>0</v>
      </c>
      <c r="AJ81" s="37">
        <f t="shared" ca="1" si="240"/>
        <v>0</v>
      </c>
      <c r="AK81" s="37">
        <f t="shared" ca="1" si="240"/>
        <v>0</v>
      </c>
      <c r="AL81" s="37">
        <f t="shared" ca="1" si="240"/>
        <v>0</v>
      </c>
      <c r="AM81" s="37">
        <f t="shared" ca="1" si="240"/>
        <v>0</v>
      </c>
      <c r="AN81" s="37">
        <f t="shared" ca="1" si="240"/>
        <v>0</v>
      </c>
      <c r="AO81" s="37">
        <f t="shared" ca="1" si="240"/>
        <v>0</v>
      </c>
      <c r="AP81" s="37">
        <f t="shared" ca="1" si="240"/>
        <v>0</v>
      </c>
      <c r="AQ81" s="37">
        <f t="shared" ca="1" si="240"/>
        <v>0</v>
      </c>
      <c r="AR81" s="37">
        <f t="shared" ca="1" si="240"/>
        <v>0</v>
      </c>
      <c r="AS81" s="37">
        <f t="shared" ca="1" si="240"/>
        <v>0</v>
      </c>
      <c r="AT81" s="37">
        <f t="shared" ca="1" si="240"/>
        <v>0</v>
      </c>
      <c r="AU81" s="37">
        <f t="shared" ca="1" si="240"/>
        <v>0</v>
      </c>
      <c r="AV81" s="37">
        <f t="shared" ca="1" si="240"/>
        <v>0</v>
      </c>
      <c r="AW81" s="37">
        <f t="shared" ca="1" si="240"/>
        <v>0</v>
      </c>
      <c r="AX81" s="37">
        <f t="shared" ca="1" si="240"/>
        <v>0</v>
      </c>
      <c r="AY81" s="37">
        <f t="shared" ca="1" si="240"/>
        <v>0</v>
      </c>
      <c r="AZ81" s="37">
        <f t="shared" ca="1" si="240"/>
        <v>0</v>
      </c>
      <c r="BA81" s="37">
        <f t="shared" ca="1" si="240"/>
        <v>0</v>
      </c>
      <c r="BB81" s="37">
        <f t="shared" ca="1" si="240"/>
        <v>0</v>
      </c>
      <c r="BC81" s="37">
        <f t="shared" ca="1" si="240"/>
        <v>0</v>
      </c>
      <c r="BD81" s="37">
        <f t="shared" ca="1" si="240"/>
        <v>0</v>
      </c>
      <c r="BE81" s="37">
        <f t="shared" ca="1" si="240"/>
        <v>0</v>
      </c>
      <c r="BF81" s="126">
        <f t="shared" ca="1" si="236"/>
        <v>0</v>
      </c>
      <c r="BG81" s="135" t="str">
        <f>'PLANTILLA V6'!$D187</f>
        <v>pza</v>
      </c>
      <c r="BH81" s="41">
        <f t="shared" ref="BH81:CF81" ca="1" si="241">IF(OR(BH$3="",ISNA(INDEX(INDIRECT(RIGHT(BH$2,LEN(BH$2)-4)&amp;"!$J:$J"),MATCH($B81,INDIRECT(RIGHT(BH$2,LEN(BH$2)-4)&amp;"!$B:$B"),0),1)), ISERR(INDEX(INDIRECT(RIGHT(BH$2,LEN(BH$2)-4)&amp;"!$J:$J"),MATCH($B81,INDIRECT(RIGHT(BH$2,LEN(BH$2)-4)&amp;"!$B:$B"),0),1))),0,INDEX(INDIRECT(RIGHT(BH$2,LEN(BH$2)-4)&amp;"!$J:$J"),MATCH($B81,INDIRECT(RIGHT(BH$2,LEN(BH$2)-4)&amp;"!$B:$B"),0),1))</f>
        <v>0</v>
      </c>
      <c r="BI81" s="41">
        <f t="shared" ca="1" si="241"/>
        <v>0</v>
      </c>
      <c r="BJ81" s="41">
        <f t="shared" ca="1" si="241"/>
        <v>0</v>
      </c>
      <c r="BK81" s="41">
        <f t="shared" ca="1" si="241"/>
        <v>0</v>
      </c>
      <c r="BL81" s="41">
        <f t="shared" ca="1" si="241"/>
        <v>0</v>
      </c>
      <c r="BM81" s="41">
        <f t="shared" ca="1" si="241"/>
        <v>0</v>
      </c>
      <c r="BN81" s="41">
        <f t="shared" ca="1" si="241"/>
        <v>0</v>
      </c>
      <c r="BO81" s="41">
        <f t="shared" ca="1" si="241"/>
        <v>0</v>
      </c>
      <c r="BP81" s="41">
        <f t="shared" ca="1" si="241"/>
        <v>0</v>
      </c>
      <c r="BQ81" s="41">
        <f t="shared" ca="1" si="241"/>
        <v>0</v>
      </c>
      <c r="BR81" s="41">
        <f t="shared" ca="1" si="241"/>
        <v>0</v>
      </c>
      <c r="BS81" s="41">
        <f t="shared" ca="1" si="241"/>
        <v>0</v>
      </c>
      <c r="BT81" s="41">
        <f t="shared" ca="1" si="241"/>
        <v>0</v>
      </c>
      <c r="BU81" s="41">
        <f t="shared" ca="1" si="241"/>
        <v>0</v>
      </c>
      <c r="BV81" s="41">
        <f t="shared" ca="1" si="241"/>
        <v>0</v>
      </c>
      <c r="BW81" s="41">
        <f t="shared" ca="1" si="241"/>
        <v>0</v>
      </c>
      <c r="BX81" s="41">
        <f t="shared" ca="1" si="241"/>
        <v>0</v>
      </c>
      <c r="BY81" s="41">
        <f t="shared" ca="1" si="241"/>
        <v>0</v>
      </c>
      <c r="BZ81" s="41">
        <f t="shared" ca="1" si="241"/>
        <v>0</v>
      </c>
      <c r="CA81" s="41">
        <f t="shared" ca="1" si="241"/>
        <v>0</v>
      </c>
      <c r="CB81" s="41">
        <f t="shared" ca="1" si="241"/>
        <v>0</v>
      </c>
      <c r="CC81" s="41">
        <f t="shared" ca="1" si="241"/>
        <v>0</v>
      </c>
      <c r="CD81" s="41">
        <f t="shared" ca="1" si="241"/>
        <v>0</v>
      </c>
      <c r="CE81" s="41">
        <f t="shared" ca="1" si="241"/>
        <v>0</v>
      </c>
      <c r="CF81" s="41">
        <f t="shared" ca="1" si="241"/>
        <v>0</v>
      </c>
      <c r="CG81" s="126">
        <f t="shared" ca="1" si="238"/>
        <v>0</v>
      </c>
      <c r="CH81" s="25" t="str">
        <f>'PLANTILLA V6'!$D187</f>
        <v>pza</v>
      </c>
    </row>
    <row r="82" spans="1:86" ht="16.5" x14ac:dyDescent="0.45">
      <c r="A82" s="36" t="s">
        <v>198</v>
      </c>
      <c r="B82" s="36" t="s">
        <v>201</v>
      </c>
      <c r="C82" s="28">
        <f>'PLANTILLA V6'!C188</f>
        <v>1</v>
      </c>
      <c r="D82" s="126">
        <f t="shared" ca="1" si="232"/>
        <v>0</v>
      </c>
      <c r="E82" s="25" t="str">
        <f>'PLANTILLA V6'!$D188</f>
        <v>hoja</v>
      </c>
      <c r="F82" s="29">
        <f t="shared" ref="F82:AD82" ca="1" si="242">IF(OR(F$3="", ISNA(INDEX(INDIRECT(RIGHT(F$2,LEN(F$2)-4)&amp;"!$J:$J"),MATCH($B82,INDIRECT(RIGHT(F$2,LEN(F$2)-4)&amp;"!$B:$B"),0),1)),ISERR(INDEX(INDIRECT(RIGHT(F$2,LEN(F$2)-4)&amp;"!$J:$J"),MATCH($B82,INDIRECT(RIGHT(F$2,LEN(F$2)-4)&amp;"!$B:$B"),0),1))),0,INDEX(INDIRECT(RIGHT(F$2,LEN(F$2)-4)&amp;"!$J:$J"),MATCH($B82,INDIRECT(RIGHT(F$2,LEN(F$2)-4)&amp;"!$B:$B"),0),1))</f>
        <v>0</v>
      </c>
      <c r="G82" s="29">
        <f t="shared" ca="1" si="242"/>
        <v>0</v>
      </c>
      <c r="H82" s="29">
        <f t="shared" ca="1" si="242"/>
        <v>0</v>
      </c>
      <c r="I82" s="29">
        <f t="shared" ca="1" si="242"/>
        <v>0</v>
      </c>
      <c r="J82" s="29">
        <f t="shared" ca="1" si="242"/>
        <v>0</v>
      </c>
      <c r="K82" s="29">
        <f t="shared" ca="1" si="242"/>
        <v>0</v>
      </c>
      <c r="L82" s="29">
        <f t="shared" ca="1" si="242"/>
        <v>0</v>
      </c>
      <c r="M82" s="29">
        <f t="shared" ca="1" si="242"/>
        <v>0</v>
      </c>
      <c r="N82" s="29">
        <f t="shared" ca="1" si="242"/>
        <v>0</v>
      </c>
      <c r="O82" s="29">
        <f t="shared" ca="1" si="242"/>
        <v>0</v>
      </c>
      <c r="P82" s="29">
        <f t="shared" ca="1" si="242"/>
        <v>0</v>
      </c>
      <c r="Q82" s="29">
        <f t="shared" ca="1" si="242"/>
        <v>0</v>
      </c>
      <c r="R82" s="29">
        <f t="shared" ca="1" si="242"/>
        <v>0</v>
      </c>
      <c r="S82" s="29">
        <f t="shared" ca="1" si="242"/>
        <v>0</v>
      </c>
      <c r="T82" s="29">
        <f t="shared" ca="1" si="242"/>
        <v>0</v>
      </c>
      <c r="U82" s="29">
        <f t="shared" ca="1" si="242"/>
        <v>0</v>
      </c>
      <c r="V82" s="29">
        <f t="shared" ca="1" si="242"/>
        <v>0</v>
      </c>
      <c r="W82" s="29">
        <f t="shared" ca="1" si="242"/>
        <v>0</v>
      </c>
      <c r="X82" s="29">
        <f t="shared" ca="1" si="242"/>
        <v>0</v>
      </c>
      <c r="Y82" s="29">
        <f t="shared" ca="1" si="242"/>
        <v>0</v>
      </c>
      <c r="Z82" s="29">
        <f t="shared" ca="1" si="242"/>
        <v>0</v>
      </c>
      <c r="AA82" s="29">
        <f t="shared" ca="1" si="242"/>
        <v>0</v>
      </c>
      <c r="AB82" s="29">
        <f t="shared" ca="1" si="242"/>
        <v>0</v>
      </c>
      <c r="AC82" s="29">
        <f t="shared" ca="1" si="242"/>
        <v>0</v>
      </c>
      <c r="AD82" s="29">
        <f t="shared" ca="1" si="242"/>
        <v>0</v>
      </c>
      <c r="AE82" s="126">
        <f t="shared" ca="1" si="234"/>
        <v>0</v>
      </c>
      <c r="AF82" s="25" t="str">
        <f>'PLANTILLA V6'!$D188</f>
        <v>hoja</v>
      </c>
      <c r="AG82" s="37">
        <f t="shared" ref="AG82:BE82" ca="1" si="243">IF(OR(AG$3="",ISNA(INDEX(INDIRECT(RIGHT(AG$2,LEN(AG$2)-4)&amp;"!$J:$J"),MATCH($B82,INDIRECT(RIGHT(AG$2,LEN(AG$2)-4)&amp;"!$B:$B"),0),1)), ISERR(INDEX(INDIRECT(RIGHT(AG$2,LEN(AG$2)-4)&amp;"!$J:$J"),MATCH($B82,INDIRECT(RIGHT(AG$2,LEN(AG$2)-4)&amp;"!$B:$B"),0),1))),0,INDEX(INDIRECT(RIGHT(AG$2,LEN(AG$2)-4)&amp;"!$J:$J"),MATCH($B82,INDIRECT(RIGHT(AG$2,LEN(AG$2)-4)&amp;"!$B:$B"),0),1))</f>
        <v>0</v>
      </c>
      <c r="AH82" s="37">
        <f t="shared" ca="1" si="243"/>
        <v>0</v>
      </c>
      <c r="AI82" s="37">
        <f t="shared" ca="1" si="243"/>
        <v>0</v>
      </c>
      <c r="AJ82" s="37">
        <f t="shared" ca="1" si="243"/>
        <v>0</v>
      </c>
      <c r="AK82" s="37">
        <f t="shared" ca="1" si="243"/>
        <v>0</v>
      </c>
      <c r="AL82" s="37">
        <f t="shared" ca="1" si="243"/>
        <v>0</v>
      </c>
      <c r="AM82" s="37">
        <f t="shared" ca="1" si="243"/>
        <v>0</v>
      </c>
      <c r="AN82" s="37">
        <f t="shared" ca="1" si="243"/>
        <v>0</v>
      </c>
      <c r="AO82" s="37">
        <f t="shared" ca="1" si="243"/>
        <v>0</v>
      </c>
      <c r="AP82" s="37">
        <f t="shared" ca="1" si="243"/>
        <v>0</v>
      </c>
      <c r="AQ82" s="37">
        <f t="shared" ca="1" si="243"/>
        <v>0</v>
      </c>
      <c r="AR82" s="37">
        <f t="shared" ca="1" si="243"/>
        <v>0</v>
      </c>
      <c r="AS82" s="37">
        <f t="shared" ca="1" si="243"/>
        <v>0</v>
      </c>
      <c r="AT82" s="37">
        <f t="shared" ca="1" si="243"/>
        <v>0</v>
      </c>
      <c r="AU82" s="37">
        <f t="shared" ca="1" si="243"/>
        <v>0</v>
      </c>
      <c r="AV82" s="37">
        <f t="shared" ca="1" si="243"/>
        <v>0</v>
      </c>
      <c r="AW82" s="37">
        <f t="shared" ca="1" si="243"/>
        <v>0</v>
      </c>
      <c r="AX82" s="37">
        <f t="shared" ca="1" si="243"/>
        <v>0</v>
      </c>
      <c r="AY82" s="37">
        <f t="shared" ca="1" si="243"/>
        <v>0</v>
      </c>
      <c r="AZ82" s="37">
        <f t="shared" ca="1" si="243"/>
        <v>0</v>
      </c>
      <c r="BA82" s="37">
        <f t="shared" ca="1" si="243"/>
        <v>0</v>
      </c>
      <c r="BB82" s="37">
        <f t="shared" ca="1" si="243"/>
        <v>0</v>
      </c>
      <c r="BC82" s="37">
        <f t="shared" ca="1" si="243"/>
        <v>0</v>
      </c>
      <c r="BD82" s="37">
        <f t="shared" ca="1" si="243"/>
        <v>0</v>
      </c>
      <c r="BE82" s="37">
        <f t="shared" ca="1" si="243"/>
        <v>0</v>
      </c>
      <c r="BF82" s="126">
        <f t="shared" ca="1" si="236"/>
        <v>62.5</v>
      </c>
      <c r="BG82" s="135" t="str">
        <f>'PLANTILLA V6'!$D188</f>
        <v>hoja</v>
      </c>
      <c r="BH82" s="38">
        <f t="shared" ref="BH82:CF82" ca="1" si="244">IF(OR(BH$3="",ISNA(INDEX(INDIRECT(RIGHT(BH$2,LEN(BH$2)-4)&amp;"!$J:$J"),MATCH($B82,INDIRECT(RIGHT(BH$2,LEN(BH$2)-4)&amp;"!$B:$B"),0),1)), ISERR(INDEX(INDIRECT(RIGHT(BH$2,LEN(BH$2)-4)&amp;"!$J:$J"),MATCH($B82,INDIRECT(RIGHT(BH$2,LEN(BH$2)-4)&amp;"!$B:$B"),0),1))),0,INDEX(INDIRECT(RIGHT(BH$2,LEN(BH$2)-4)&amp;"!$J:$J"),MATCH($B82,INDIRECT(RIGHT(BH$2,LEN(BH$2)-4)&amp;"!$B:$B"),0),1))</f>
        <v>0</v>
      </c>
      <c r="BI82" s="38">
        <f t="shared" ca="1" si="244"/>
        <v>0</v>
      </c>
      <c r="BJ82" s="38">
        <f t="shared" ca="1" si="244"/>
        <v>0</v>
      </c>
      <c r="BK82" s="38">
        <f t="shared" ca="1" si="244"/>
        <v>0</v>
      </c>
      <c r="BL82" s="38">
        <f t="shared" ca="1" si="244"/>
        <v>0</v>
      </c>
      <c r="BM82" s="38">
        <f t="shared" ca="1" si="244"/>
        <v>0</v>
      </c>
      <c r="BN82" s="38">
        <f t="shared" ca="1" si="244"/>
        <v>0</v>
      </c>
      <c r="BO82" s="38">
        <f t="shared" ca="1" si="244"/>
        <v>0</v>
      </c>
      <c r="BP82" s="38">
        <f t="shared" ca="1" si="244"/>
        <v>62.5</v>
      </c>
      <c r="BQ82" s="38">
        <f t="shared" ca="1" si="244"/>
        <v>0</v>
      </c>
      <c r="BR82" s="38">
        <f t="shared" ca="1" si="244"/>
        <v>0</v>
      </c>
      <c r="BS82" s="38">
        <f t="shared" ca="1" si="244"/>
        <v>0</v>
      </c>
      <c r="BT82" s="38">
        <f t="shared" ca="1" si="244"/>
        <v>0</v>
      </c>
      <c r="BU82" s="38">
        <f t="shared" ca="1" si="244"/>
        <v>0</v>
      </c>
      <c r="BV82" s="38">
        <f t="shared" ca="1" si="244"/>
        <v>0</v>
      </c>
      <c r="BW82" s="38">
        <f t="shared" ca="1" si="244"/>
        <v>0</v>
      </c>
      <c r="BX82" s="38">
        <f t="shared" ca="1" si="244"/>
        <v>0</v>
      </c>
      <c r="BY82" s="38">
        <f t="shared" ca="1" si="244"/>
        <v>0</v>
      </c>
      <c r="BZ82" s="38">
        <f t="shared" ca="1" si="244"/>
        <v>0</v>
      </c>
      <c r="CA82" s="38">
        <f t="shared" ca="1" si="244"/>
        <v>0</v>
      </c>
      <c r="CB82" s="38">
        <f t="shared" ca="1" si="244"/>
        <v>0</v>
      </c>
      <c r="CC82" s="38">
        <f t="shared" ca="1" si="244"/>
        <v>0</v>
      </c>
      <c r="CD82" s="38">
        <f t="shared" ca="1" si="244"/>
        <v>0</v>
      </c>
      <c r="CE82" s="38">
        <f t="shared" ca="1" si="244"/>
        <v>0</v>
      </c>
      <c r="CF82" s="38">
        <f t="shared" ca="1" si="244"/>
        <v>0</v>
      </c>
      <c r="CG82" s="126">
        <f t="shared" ca="1" si="238"/>
        <v>62.5</v>
      </c>
      <c r="CH82" s="25" t="str">
        <f>'PLANTILLA V6'!$D188</f>
        <v>hoja</v>
      </c>
    </row>
    <row r="83" spans="1:86" ht="16.5" x14ac:dyDescent="0.45">
      <c r="A83" s="40" t="s">
        <v>198</v>
      </c>
      <c r="B83" s="40" t="s">
        <v>202</v>
      </c>
      <c r="C83" s="32">
        <f>'PLANTILLA V6'!C189</f>
        <v>1</v>
      </c>
      <c r="D83" s="126">
        <f t="shared" ca="1" si="232"/>
        <v>0</v>
      </c>
      <c r="E83" s="25" t="str">
        <f>'PLANTILLA V6'!$D189</f>
        <v>hoja</v>
      </c>
      <c r="F83" s="29">
        <f t="shared" ref="F83:AD83" ca="1" si="245">IF(OR(F$3="", ISNA(INDEX(INDIRECT(RIGHT(F$2,LEN(F$2)-4)&amp;"!$J:$J"),MATCH($B83,INDIRECT(RIGHT(F$2,LEN(F$2)-4)&amp;"!$B:$B"),0),1)),ISERR(INDEX(INDIRECT(RIGHT(F$2,LEN(F$2)-4)&amp;"!$J:$J"),MATCH($B83,INDIRECT(RIGHT(F$2,LEN(F$2)-4)&amp;"!$B:$B"),0),1))),0,INDEX(INDIRECT(RIGHT(F$2,LEN(F$2)-4)&amp;"!$J:$J"),MATCH($B83,INDIRECT(RIGHT(F$2,LEN(F$2)-4)&amp;"!$B:$B"),0),1))</f>
        <v>0</v>
      </c>
      <c r="G83" s="29">
        <f t="shared" ca="1" si="245"/>
        <v>0</v>
      </c>
      <c r="H83" s="29">
        <f t="shared" ca="1" si="245"/>
        <v>0</v>
      </c>
      <c r="I83" s="29">
        <f t="shared" ca="1" si="245"/>
        <v>0</v>
      </c>
      <c r="J83" s="29">
        <f t="shared" ca="1" si="245"/>
        <v>0</v>
      </c>
      <c r="K83" s="29">
        <f t="shared" ca="1" si="245"/>
        <v>0</v>
      </c>
      <c r="L83" s="29">
        <f t="shared" ca="1" si="245"/>
        <v>0</v>
      </c>
      <c r="M83" s="29">
        <f t="shared" ca="1" si="245"/>
        <v>0</v>
      </c>
      <c r="N83" s="29">
        <f t="shared" ca="1" si="245"/>
        <v>0</v>
      </c>
      <c r="O83" s="29">
        <f t="shared" ca="1" si="245"/>
        <v>0</v>
      </c>
      <c r="P83" s="29">
        <f t="shared" ca="1" si="245"/>
        <v>0</v>
      </c>
      <c r="Q83" s="29">
        <f t="shared" ca="1" si="245"/>
        <v>0</v>
      </c>
      <c r="R83" s="29">
        <f t="shared" ca="1" si="245"/>
        <v>0</v>
      </c>
      <c r="S83" s="29">
        <f t="shared" ca="1" si="245"/>
        <v>0</v>
      </c>
      <c r="T83" s="29">
        <f t="shared" ca="1" si="245"/>
        <v>0</v>
      </c>
      <c r="U83" s="29">
        <f t="shared" ca="1" si="245"/>
        <v>0</v>
      </c>
      <c r="V83" s="29">
        <f t="shared" ca="1" si="245"/>
        <v>0</v>
      </c>
      <c r="W83" s="29">
        <f t="shared" ca="1" si="245"/>
        <v>0</v>
      </c>
      <c r="X83" s="29">
        <f t="shared" ca="1" si="245"/>
        <v>0</v>
      </c>
      <c r="Y83" s="29">
        <f t="shared" ca="1" si="245"/>
        <v>0</v>
      </c>
      <c r="Z83" s="29">
        <f t="shared" ca="1" si="245"/>
        <v>0</v>
      </c>
      <c r="AA83" s="29">
        <f t="shared" ca="1" si="245"/>
        <v>0</v>
      </c>
      <c r="AB83" s="29">
        <f t="shared" ca="1" si="245"/>
        <v>0</v>
      </c>
      <c r="AC83" s="29">
        <f t="shared" ca="1" si="245"/>
        <v>0</v>
      </c>
      <c r="AD83" s="29">
        <f t="shared" ca="1" si="245"/>
        <v>0</v>
      </c>
      <c r="AE83" s="126">
        <f t="shared" ca="1" si="234"/>
        <v>0</v>
      </c>
      <c r="AF83" s="25" t="str">
        <f>'PLANTILLA V6'!$D189</f>
        <v>hoja</v>
      </c>
      <c r="AG83" s="37">
        <f t="shared" ref="AG83:BE83" ca="1" si="246">IF(OR(AG$3="",ISNA(INDEX(INDIRECT(RIGHT(AG$2,LEN(AG$2)-4)&amp;"!$J:$J"),MATCH($B83,INDIRECT(RIGHT(AG$2,LEN(AG$2)-4)&amp;"!$B:$B"),0),1)), ISERR(INDEX(INDIRECT(RIGHT(AG$2,LEN(AG$2)-4)&amp;"!$J:$J"),MATCH($B83,INDIRECT(RIGHT(AG$2,LEN(AG$2)-4)&amp;"!$B:$B"),0),1))),0,INDEX(INDIRECT(RIGHT(AG$2,LEN(AG$2)-4)&amp;"!$J:$J"),MATCH($B83,INDIRECT(RIGHT(AG$2,LEN(AG$2)-4)&amp;"!$B:$B"),0),1))</f>
        <v>0</v>
      </c>
      <c r="AH83" s="37">
        <f t="shared" ca="1" si="246"/>
        <v>0</v>
      </c>
      <c r="AI83" s="37">
        <f t="shared" ca="1" si="246"/>
        <v>0</v>
      </c>
      <c r="AJ83" s="37">
        <f t="shared" ca="1" si="246"/>
        <v>0</v>
      </c>
      <c r="AK83" s="37">
        <f t="shared" ca="1" si="246"/>
        <v>0</v>
      </c>
      <c r="AL83" s="37">
        <f t="shared" ca="1" si="246"/>
        <v>0</v>
      </c>
      <c r="AM83" s="37">
        <f t="shared" ca="1" si="246"/>
        <v>0</v>
      </c>
      <c r="AN83" s="37">
        <f t="shared" ca="1" si="246"/>
        <v>0</v>
      </c>
      <c r="AO83" s="37">
        <f t="shared" ca="1" si="246"/>
        <v>0</v>
      </c>
      <c r="AP83" s="37">
        <f t="shared" ca="1" si="246"/>
        <v>0</v>
      </c>
      <c r="AQ83" s="37">
        <f t="shared" ca="1" si="246"/>
        <v>0</v>
      </c>
      <c r="AR83" s="37">
        <f t="shared" ca="1" si="246"/>
        <v>0</v>
      </c>
      <c r="AS83" s="37">
        <f t="shared" ca="1" si="246"/>
        <v>0</v>
      </c>
      <c r="AT83" s="37">
        <f t="shared" ca="1" si="246"/>
        <v>0</v>
      </c>
      <c r="AU83" s="37">
        <f t="shared" ca="1" si="246"/>
        <v>0</v>
      </c>
      <c r="AV83" s="37">
        <f t="shared" ca="1" si="246"/>
        <v>0</v>
      </c>
      <c r="AW83" s="37">
        <f t="shared" ca="1" si="246"/>
        <v>0</v>
      </c>
      <c r="AX83" s="37">
        <f t="shared" ca="1" si="246"/>
        <v>0</v>
      </c>
      <c r="AY83" s="37">
        <f t="shared" ca="1" si="246"/>
        <v>0</v>
      </c>
      <c r="AZ83" s="37">
        <f t="shared" ca="1" si="246"/>
        <v>0</v>
      </c>
      <c r="BA83" s="37">
        <f t="shared" ca="1" si="246"/>
        <v>0</v>
      </c>
      <c r="BB83" s="37">
        <f t="shared" ca="1" si="246"/>
        <v>0</v>
      </c>
      <c r="BC83" s="37">
        <f t="shared" ca="1" si="246"/>
        <v>0</v>
      </c>
      <c r="BD83" s="37">
        <f t="shared" ca="1" si="246"/>
        <v>0</v>
      </c>
      <c r="BE83" s="37">
        <f t="shared" ca="1" si="246"/>
        <v>0</v>
      </c>
      <c r="BF83" s="126">
        <f t="shared" ca="1" si="236"/>
        <v>0</v>
      </c>
      <c r="BG83" s="135" t="str">
        <f>'PLANTILLA V6'!$D189</f>
        <v>hoja</v>
      </c>
      <c r="BH83" s="41">
        <f t="shared" ref="BH83:CF83" ca="1" si="247">IF(OR(BH$3="",ISNA(INDEX(INDIRECT(RIGHT(BH$2,LEN(BH$2)-4)&amp;"!$J:$J"),MATCH($B83,INDIRECT(RIGHT(BH$2,LEN(BH$2)-4)&amp;"!$B:$B"),0),1)), ISERR(INDEX(INDIRECT(RIGHT(BH$2,LEN(BH$2)-4)&amp;"!$J:$J"),MATCH($B83,INDIRECT(RIGHT(BH$2,LEN(BH$2)-4)&amp;"!$B:$B"),0),1))),0,INDEX(INDIRECT(RIGHT(BH$2,LEN(BH$2)-4)&amp;"!$J:$J"),MATCH($B83,INDIRECT(RIGHT(BH$2,LEN(BH$2)-4)&amp;"!$B:$B"),0),1))</f>
        <v>0</v>
      </c>
      <c r="BI83" s="41">
        <f t="shared" ca="1" si="247"/>
        <v>0</v>
      </c>
      <c r="BJ83" s="41">
        <f t="shared" ca="1" si="247"/>
        <v>0</v>
      </c>
      <c r="BK83" s="41">
        <f t="shared" ca="1" si="247"/>
        <v>0</v>
      </c>
      <c r="BL83" s="41">
        <f t="shared" ca="1" si="247"/>
        <v>0</v>
      </c>
      <c r="BM83" s="41">
        <f t="shared" ca="1" si="247"/>
        <v>0</v>
      </c>
      <c r="BN83" s="41">
        <f t="shared" ca="1" si="247"/>
        <v>0</v>
      </c>
      <c r="BO83" s="41">
        <f t="shared" ca="1" si="247"/>
        <v>0</v>
      </c>
      <c r="BP83" s="41">
        <f t="shared" ca="1" si="247"/>
        <v>0</v>
      </c>
      <c r="BQ83" s="41">
        <f t="shared" ca="1" si="247"/>
        <v>0</v>
      </c>
      <c r="BR83" s="41">
        <f t="shared" ca="1" si="247"/>
        <v>0</v>
      </c>
      <c r="BS83" s="41">
        <f t="shared" ca="1" si="247"/>
        <v>0</v>
      </c>
      <c r="BT83" s="41">
        <f t="shared" ca="1" si="247"/>
        <v>0</v>
      </c>
      <c r="BU83" s="41">
        <f t="shared" ca="1" si="247"/>
        <v>0</v>
      </c>
      <c r="BV83" s="41">
        <f t="shared" ca="1" si="247"/>
        <v>0</v>
      </c>
      <c r="BW83" s="41">
        <f t="shared" ca="1" si="247"/>
        <v>0</v>
      </c>
      <c r="BX83" s="41">
        <f t="shared" ca="1" si="247"/>
        <v>0</v>
      </c>
      <c r="BY83" s="41">
        <f t="shared" ca="1" si="247"/>
        <v>0</v>
      </c>
      <c r="BZ83" s="41">
        <f t="shared" ca="1" si="247"/>
        <v>0</v>
      </c>
      <c r="CA83" s="41">
        <f t="shared" ca="1" si="247"/>
        <v>0</v>
      </c>
      <c r="CB83" s="41">
        <f t="shared" ca="1" si="247"/>
        <v>0</v>
      </c>
      <c r="CC83" s="41">
        <f t="shared" ca="1" si="247"/>
        <v>0</v>
      </c>
      <c r="CD83" s="41">
        <f t="shared" ca="1" si="247"/>
        <v>0</v>
      </c>
      <c r="CE83" s="41">
        <f t="shared" ca="1" si="247"/>
        <v>0</v>
      </c>
      <c r="CF83" s="41">
        <f t="shared" ca="1" si="247"/>
        <v>0</v>
      </c>
      <c r="CG83" s="126">
        <f t="shared" ca="1" si="238"/>
        <v>0</v>
      </c>
      <c r="CH83" s="25" t="str">
        <f>'PLANTILLA V6'!$D189</f>
        <v>hoja</v>
      </c>
    </row>
    <row r="84" spans="1:86" ht="29.5" x14ac:dyDescent="0.45">
      <c r="A84" s="36" t="s">
        <v>198</v>
      </c>
      <c r="B84" s="36" t="s">
        <v>203</v>
      </c>
      <c r="C84" s="28">
        <f>'PLANTILLA V6'!C190</f>
        <v>1</v>
      </c>
      <c r="D84" s="126">
        <f t="shared" ca="1" si="232"/>
        <v>0</v>
      </c>
      <c r="E84" s="25" t="str">
        <f>'PLANTILLA V6'!$D190</f>
        <v>bloc de 100 hojas</v>
      </c>
      <c r="F84" s="29">
        <f t="shared" ref="F84:AD84" ca="1" si="248">IF(OR(F$3="", ISNA(INDEX(INDIRECT(RIGHT(F$2,LEN(F$2)-4)&amp;"!$J:$J"),MATCH($B84,INDIRECT(RIGHT(F$2,LEN(F$2)-4)&amp;"!$B:$B"),0),1)),ISERR(INDEX(INDIRECT(RIGHT(F$2,LEN(F$2)-4)&amp;"!$J:$J"),MATCH($B84,INDIRECT(RIGHT(F$2,LEN(F$2)-4)&amp;"!$B:$B"),0),1))),0,INDEX(INDIRECT(RIGHT(F$2,LEN(F$2)-4)&amp;"!$J:$J"),MATCH($B84,INDIRECT(RIGHT(F$2,LEN(F$2)-4)&amp;"!$B:$B"),0),1))</f>
        <v>0</v>
      </c>
      <c r="G84" s="29">
        <f t="shared" ca="1" si="248"/>
        <v>0</v>
      </c>
      <c r="H84" s="29">
        <f t="shared" ca="1" si="248"/>
        <v>0</v>
      </c>
      <c r="I84" s="29">
        <f t="shared" ca="1" si="248"/>
        <v>0</v>
      </c>
      <c r="J84" s="29">
        <f t="shared" ca="1" si="248"/>
        <v>0</v>
      </c>
      <c r="K84" s="29">
        <f t="shared" ca="1" si="248"/>
        <v>0</v>
      </c>
      <c r="L84" s="29">
        <f t="shared" ca="1" si="248"/>
        <v>0</v>
      </c>
      <c r="M84" s="29">
        <f t="shared" ca="1" si="248"/>
        <v>0</v>
      </c>
      <c r="N84" s="29">
        <f t="shared" ca="1" si="248"/>
        <v>0</v>
      </c>
      <c r="O84" s="29">
        <f t="shared" ca="1" si="248"/>
        <v>0</v>
      </c>
      <c r="P84" s="29">
        <f t="shared" ca="1" si="248"/>
        <v>0</v>
      </c>
      <c r="Q84" s="29">
        <f t="shared" ca="1" si="248"/>
        <v>0</v>
      </c>
      <c r="R84" s="29">
        <f t="shared" ca="1" si="248"/>
        <v>0</v>
      </c>
      <c r="S84" s="29">
        <f t="shared" ca="1" si="248"/>
        <v>0</v>
      </c>
      <c r="T84" s="29">
        <f t="shared" ca="1" si="248"/>
        <v>0</v>
      </c>
      <c r="U84" s="29">
        <f t="shared" ca="1" si="248"/>
        <v>0</v>
      </c>
      <c r="V84" s="29">
        <f t="shared" ca="1" si="248"/>
        <v>0</v>
      </c>
      <c r="W84" s="29">
        <f t="shared" ca="1" si="248"/>
        <v>0</v>
      </c>
      <c r="X84" s="29">
        <f t="shared" ca="1" si="248"/>
        <v>0</v>
      </c>
      <c r="Y84" s="29">
        <f t="shared" ca="1" si="248"/>
        <v>0</v>
      </c>
      <c r="Z84" s="29">
        <f t="shared" ca="1" si="248"/>
        <v>0</v>
      </c>
      <c r="AA84" s="29">
        <f t="shared" ca="1" si="248"/>
        <v>0</v>
      </c>
      <c r="AB84" s="29">
        <f t="shared" ca="1" si="248"/>
        <v>0</v>
      </c>
      <c r="AC84" s="29">
        <f t="shared" ca="1" si="248"/>
        <v>0</v>
      </c>
      <c r="AD84" s="29">
        <f t="shared" ca="1" si="248"/>
        <v>0</v>
      </c>
      <c r="AE84" s="126">
        <f t="shared" ca="1" si="234"/>
        <v>0</v>
      </c>
      <c r="AF84" s="25" t="str">
        <f>'PLANTILLA V6'!$D190</f>
        <v>bloc de 100 hojas</v>
      </c>
      <c r="AG84" s="37">
        <f t="shared" ref="AG84:BE84" ca="1" si="249">IF(OR(AG$3="",ISNA(INDEX(INDIRECT(RIGHT(AG$2,LEN(AG$2)-4)&amp;"!$J:$J"),MATCH($B84,INDIRECT(RIGHT(AG$2,LEN(AG$2)-4)&amp;"!$B:$B"),0),1)), ISERR(INDEX(INDIRECT(RIGHT(AG$2,LEN(AG$2)-4)&amp;"!$J:$J"),MATCH($B84,INDIRECT(RIGHT(AG$2,LEN(AG$2)-4)&amp;"!$B:$B"),0),1))),0,INDEX(INDIRECT(RIGHT(AG$2,LEN(AG$2)-4)&amp;"!$J:$J"),MATCH($B84,INDIRECT(RIGHT(AG$2,LEN(AG$2)-4)&amp;"!$B:$B"),0),1))</f>
        <v>0</v>
      </c>
      <c r="AH84" s="37">
        <f t="shared" ca="1" si="249"/>
        <v>0</v>
      </c>
      <c r="AI84" s="37">
        <f t="shared" ca="1" si="249"/>
        <v>0</v>
      </c>
      <c r="AJ84" s="37">
        <f t="shared" ca="1" si="249"/>
        <v>0</v>
      </c>
      <c r="AK84" s="37">
        <f t="shared" ca="1" si="249"/>
        <v>0</v>
      </c>
      <c r="AL84" s="37">
        <f t="shared" ca="1" si="249"/>
        <v>0</v>
      </c>
      <c r="AM84" s="37">
        <f t="shared" ca="1" si="249"/>
        <v>0</v>
      </c>
      <c r="AN84" s="37">
        <f t="shared" ca="1" si="249"/>
        <v>0</v>
      </c>
      <c r="AO84" s="37">
        <f t="shared" ca="1" si="249"/>
        <v>0</v>
      </c>
      <c r="AP84" s="37">
        <f t="shared" ca="1" si="249"/>
        <v>0</v>
      </c>
      <c r="AQ84" s="37">
        <f t="shared" ca="1" si="249"/>
        <v>0</v>
      </c>
      <c r="AR84" s="37">
        <f t="shared" ca="1" si="249"/>
        <v>0</v>
      </c>
      <c r="AS84" s="37">
        <f t="shared" ca="1" si="249"/>
        <v>0</v>
      </c>
      <c r="AT84" s="37">
        <f t="shared" ca="1" si="249"/>
        <v>0</v>
      </c>
      <c r="AU84" s="37">
        <f t="shared" ca="1" si="249"/>
        <v>0</v>
      </c>
      <c r="AV84" s="37">
        <f t="shared" ca="1" si="249"/>
        <v>0</v>
      </c>
      <c r="AW84" s="37">
        <f t="shared" ca="1" si="249"/>
        <v>0</v>
      </c>
      <c r="AX84" s="37">
        <f t="shared" ca="1" si="249"/>
        <v>0</v>
      </c>
      <c r="AY84" s="37">
        <f t="shared" ca="1" si="249"/>
        <v>0</v>
      </c>
      <c r="AZ84" s="37">
        <f t="shared" ca="1" si="249"/>
        <v>0</v>
      </c>
      <c r="BA84" s="37">
        <f t="shared" ca="1" si="249"/>
        <v>0</v>
      </c>
      <c r="BB84" s="37">
        <f t="shared" ca="1" si="249"/>
        <v>0</v>
      </c>
      <c r="BC84" s="37">
        <f t="shared" ca="1" si="249"/>
        <v>0</v>
      </c>
      <c r="BD84" s="37">
        <f t="shared" ca="1" si="249"/>
        <v>0</v>
      </c>
      <c r="BE84" s="37">
        <f t="shared" ca="1" si="249"/>
        <v>0</v>
      </c>
      <c r="BF84" s="126">
        <f t="shared" ca="1" si="236"/>
        <v>0</v>
      </c>
      <c r="BG84" s="135" t="str">
        <f>'PLANTILLA V6'!$D190</f>
        <v>bloc de 100 hojas</v>
      </c>
      <c r="BH84" s="38">
        <f t="shared" ref="BH84:CF84" ca="1" si="250">IF(OR(BH$3="",ISNA(INDEX(INDIRECT(RIGHT(BH$2,LEN(BH$2)-4)&amp;"!$J:$J"),MATCH($B84,INDIRECT(RIGHT(BH$2,LEN(BH$2)-4)&amp;"!$B:$B"),0),1)), ISERR(INDEX(INDIRECT(RIGHT(BH$2,LEN(BH$2)-4)&amp;"!$J:$J"),MATCH($B84,INDIRECT(RIGHT(BH$2,LEN(BH$2)-4)&amp;"!$B:$B"),0),1))),0,INDEX(INDIRECT(RIGHT(BH$2,LEN(BH$2)-4)&amp;"!$J:$J"),MATCH($B84,INDIRECT(RIGHT(BH$2,LEN(BH$2)-4)&amp;"!$B:$B"),0),1))</f>
        <v>0</v>
      </c>
      <c r="BI84" s="38">
        <f t="shared" ca="1" si="250"/>
        <v>0</v>
      </c>
      <c r="BJ84" s="38">
        <f t="shared" ca="1" si="250"/>
        <v>0</v>
      </c>
      <c r="BK84" s="38">
        <f t="shared" ca="1" si="250"/>
        <v>0</v>
      </c>
      <c r="BL84" s="38">
        <f t="shared" ca="1" si="250"/>
        <v>0</v>
      </c>
      <c r="BM84" s="38">
        <f t="shared" ca="1" si="250"/>
        <v>0</v>
      </c>
      <c r="BN84" s="38">
        <f t="shared" ca="1" si="250"/>
        <v>0</v>
      </c>
      <c r="BO84" s="38">
        <f t="shared" ca="1" si="250"/>
        <v>0</v>
      </c>
      <c r="BP84" s="38">
        <f t="shared" ca="1" si="250"/>
        <v>0</v>
      </c>
      <c r="BQ84" s="38">
        <f t="shared" ca="1" si="250"/>
        <v>0</v>
      </c>
      <c r="BR84" s="38">
        <f t="shared" ca="1" si="250"/>
        <v>0</v>
      </c>
      <c r="BS84" s="38">
        <f t="shared" ca="1" si="250"/>
        <v>0</v>
      </c>
      <c r="BT84" s="38">
        <f t="shared" ca="1" si="250"/>
        <v>0</v>
      </c>
      <c r="BU84" s="38">
        <f t="shared" ca="1" si="250"/>
        <v>0</v>
      </c>
      <c r="BV84" s="38">
        <f t="shared" ca="1" si="250"/>
        <v>0</v>
      </c>
      <c r="BW84" s="38">
        <f t="shared" ca="1" si="250"/>
        <v>0</v>
      </c>
      <c r="BX84" s="38">
        <f t="shared" ca="1" si="250"/>
        <v>0</v>
      </c>
      <c r="BY84" s="38">
        <f t="shared" ca="1" si="250"/>
        <v>0</v>
      </c>
      <c r="BZ84" s="38">
        <f t="shared" ca="1" si="250"/>
        <v>0</v>
      </c>
      <c r="CA84" s="38">
        <f t="shared" ca="1" si="250"/>
        <v>0</v>
      </c>
      <c r="CB84" s="38">
        <f t="shared" ca="1" si="250"/>
        <v>0</v>
      </c>
      <c r="CC84" s="38">
        <f t="shared" ca="1" si="250"/>
        <v>0</v>
      </c>
      <c r="CD84" s="38">
        <f t="shared" ca="1" si="250"/>
        <v>0</v>
      </c>
      <c r="CE84" s="38">
        <f t="shared" ca="1" si="250"/>
        <v>0</v>
      </c>
      <c r="CF84" s="38">
        <f t="shared" ca="1" si="250"/>
        <v>0</v>
      </c>
      <c r="CG84" s="126">
        <f t="shared" ca="1" si="238"/>
        <v>0</v>
      </c>
      <c r="CH84" s="25" t="str">
        <f>'PLANTILLA V6'!$D190</f>
        <v>bloc de 100 hojas</v>
      </c>
    </row>
    <row r="85" spans="1:86" ht="16.5" x14ac:dyDescent="0.45">
      <c r="A85" s="40" t="s">
        <v>198</v>
      </c>
      <c r="B85" s="40" t="s">
        <v>204</v>
      </c>
      <c r="C85" s="32">
        <f>'PLANTILLA V6'!C191</f>
        <v>1</v>
      </c>
      <c r="D85" s="126">
        <f t="shared" ca="1" si="232"/>
        <v>0</v>
      </c>
      <c r="E85" s="25" t="str">
        <f>'PLANTILLA V6'!$D191</f>
        <v>hoja</v>
      </c>
      <c r="F85" s="29">
        <f t="shared" ref="F85:AD85" ca="1" si="251">IF(OR(F$3="", ISNA(INDEX(INDIRECT(RIGHT(F$2,LEN(F$2)-4)&amp;"!$J:$J"),MATCH($B85,INDIRECT(RIGHT(F$2,LEN(F$2)-4)&amp;"!$B:$B"),0),1)),ISERR(INDEX(INDIRECT(RIGHT(F$2,LEN(F$2)-4)&amp;"!$J:$J"),MATCH($B85,INDIRECT(RIGHT(F$2,LEN(F$2)-4)&amp;"!$B:$B"),0),1))),0,INDEX(INDIRECT(RIGHT(F$2,LEN(F$2)-4)&amp;"!$J:$J"),MATCH($B85,INDIRECT(RIGHT(F$2,LEN(F$2)-4)&amp;"!$B:$B"),0),1))</f>
        <v>0</v>
      </c>
      <c r="G85" s="29">
        <f t="shared" ca="1" si="251"/>
        <v>0</v>
      </c>
      <c r="H85" s="29">
        <f t="shared" ca="1" si="251"/>
        <v>0</v>
      </c>
      <c r="I85" s="29">
        <f t="shared" ca="1" si="251"/>
        <v>0</v>
      </c>
      <c r="J85" s="29">
        <f t="shared" ca="1" si="251"/>
        <v>0</v>
      </c>
      <c r="K85" s="29">
        <f t="shared" ca="1" si="251"/>
        <v>0</v>
      </c>
      <c r="L85" s="29">
        <f t="shared" ca="1" si="251"/>
        <v>0</v>
      </c>
      <c r="M85" s="29">
        <f t="shared" ca="1" si="251"/>
        <v>0</v>
      </c>
      <c r="N85" s="29">
        <f t="shared" ca="1" si="251"/>
        <v>0</v>
      </c>
      <c r="O85" s="29">
        <f t="shared" ca="1" si="251"/>
        <v>0</v>
      </c>
      <c r="P85" s="29">
        <f t="shared" ca="1" si="251"/>
        <v>0</v>
      </c>
      <c r="Q85" s="29">
        <f t="shared" ca="1" si="251"/>
        <v>0</v>
      </c>
      <c r="R85" s="29">
        <f t="shared" ca="1" si="251"/>
        <v>0</v>
      </c>
      <c r="S85" s="29">
        <f t="shared" ca="1" si="251"/>
        <v>0</v>
      </c>
      <c r="T85" s="29">
        <f t="shared" ca="1" si="251"/>
        <v>0</v>
      </c>
      <c r="U85" s="29">
        <f t="shared" ca="1" si="251"/>
        <v>0</v>
      </c>
      <c r="V85" s="29">
        <f t="shared" ca="1" si="251"/>
        <v>0</v>
      </c>
      <c r="W85" s="29">
        <f t="shared" ca="1" si="251"/>
        <v>0</v>
      </c>
      <c r="X85" s="29">
        <f t="shared" ca="1" si="251"/>
        <v>0</v>
      </c>
      <c r="Y85" s="29">
        <f t="shared" ca="1" si="251"/>
        <v>0</v>
      </c>
      <c r="Z85" s="29">
        <f t="shared" ca="1" si="251"/>
        <v>0</v>
      </c>
      <c r="AA85" s="29">
        <f t="shared" ca="1" si="251"/>
        <v>0</v>
      </c>
      <c r="AB85" s="29">
        <f t="shared" ca="1" si="251"/>
        <v>0</v>
      </c>
      <c r="AC85" s="29">
        <f t="shared" ca="1" si="251"/>
        <v>0</v>
      </c>
      <c r="AD85" s="29">
        <f t="shared" ca="1" si="251"/>
        <v>0</v>
      </c>
      <c r="AE85" s="126">
        <f t="shared" ca="1" si="234"/>
        <v>0</v>
      </c>
      <c r="AF85" s="25" t="str">
        <f>'PLANTILLA V6'!$D191</f>
        <v>hoja</v>
      </c>
      <c r="AG85" s="37">
        <f t="shared" ref="AG85:BE85" ca="1" si="252">IF(OR(AG$3="",ISNA(INDEX(INDIRECT(RIGHT(AG$2,LEN(AG$2)-4)&amp;"!$J:$J"),MATCH($B85,INDIRECT(RIGHT(AG$2,LEN(AG$2)-4)&amp;"!$B:$B"),0),1)), ISERR(INDEX(INDIRECT(RIGHT(AG$2,LEN(AG$2)-4)&amp;"!$J:$J"),MATCH($B85,INDIRECT(RIGHT(AG$2,LEN(AG$2)-4)&amp;"!$B:$B"),0),1))),0,INDEX(INDIRECT(RIGHT(AG$2,LEN(AG$2)-4)&amp;"!$J:$J"),MATCH($B85,INDIRECT(RIGHT(AG$2,LEN(AG$2)-4)&amp;"!$B:$B"),0),1))</f>
        <v>0</v>
      </c>
      <c r="AH85" s="37">
        <f t="shared" ca="1" si="252"/>
        <v>0</v>
      </c>
      <c r="AI85" s="37">
        <f t="shared" ca="1" si="252"/>
        <v>0</v>
      </c>
      <c r="AJ85" s="37">
        <f t="shared" ca="1" si="252"/>
        <v>0</v>
      </c>
      <c r="AK85" s="37">
        <f t="shared" ca="1" si="252"/>
        <v>0</v>
      </c>
      <c r="AL85" s="37">
        <f t="shared" ca="1" si="252"/>
        <v>0</v>
      </c>
      <c r="AM85" s="37">
        <f t="shared" ca="1" si="252"/>
        <v>0</v>
      </c>
      <c r="AN85" s="37">
        <f t="shared" ca="1" si="252"/>
        <v>0</v>
      </c>
      <c r="AO85" s="37">
        <f t="shared" ca="1" si="252"/>
        <v>0</v>
      </c>
      <c r="AP85" s="37">
        <f t="shared" ca="1" si="252"/>
        <v>0</v>
      </c>
      <c r="AQ85" s="37">
        <f t="shared" ca="1" si="252"/>
        <v>0</v>
      </c>
      <c r="AR85" s="37">
        <f t="shared" ca="1" si="252"/>
        <v>0</v>
      </c>
      <c r="AS85" s="37">
        <f t="shared" ca="1" si="252"/>
        <v>0</v>
      </c>
      <c r="AT85" s="37">
        <f t="shared" ca="1" si="252"/>
        <v>0</v>
      </c>
      <c r="AU85" s="37">
        <f t="shared" ca="1" si="252"/>
        <v>0</v>
      </c>
      <c r="AV85" s="37">
        <f t="shared" ca="1" si="252"/>
        <v>0</v>
      </c>
      <c r="AW85" s="37">
        <f t="shared" ca="1" si="252"/>
        <v>0</v>
      </c>
      <c r="AX85" s="37">
        <f t="shared" ca="1" si="252"/>
        <v>0</v>
      </c>
      <c r="AY85" s="37">
        <f t="shared" ca="1" si="252"/>
        <v>0</v>
      </c>
      <c r="AZ85" s="37">
        <f t="shared" ca="1" si="252"/>
        <v>0</v>
      </c>
      <c r="BA85" s="37">
        <f t="shared" ca="1" si="252"/>
        <v>0</v>
      </c>
      <c r="BB85" s="37">
        <f t="shared" ca="1" si="252"/>
        <v>0</v>
      </c>
      <c r="BC85" s="37">
        <f t="shared" ca="1" si="252"/>
        <v>0</v>
      </c>
      <c r="BD85" s="37">
        <f t="shared" ca="1" si="252"/>
        <v>0</v>
      </c>
      <c r="BE85" s="37">
        <f t="shared" ca="1" si="252"/>
        <v>0</v>
      </c>
      <c r="BF85" s="126">
        <f t="shared" ca="1" si="236"/>
        <v>0</v>
      </c>
      <c r="BG85" s="135" t="str">
        <f>'PLANTILLA V6'!$D191</f>
        <v>hoja</v>
      </c>
      <c r="BH85" s="41">
        <f t="shared" ref="BH85:CF85" ca="1" si="253">IF(OR(BH$3="",ISNA(INDEX(INDIRECT(RIGHT(BH$2,LEN(BH$2)-4)&amp;"!$J:$J"),MATCH($B85,INDIRECT(RIGHT(BH$2,LEN(BH$2)-4)&amp;"!$B:$B"),0),1)), ISERR(INDEX(INDIRECT(RIGHT(BH$2,LEN(BH$2)-4)&amp;"!$J:$J"),MATCH($B85,INDIRECT(RIGHT(BH$2,LEN(BH$2)-4)&amp;"!$B:$B"),0),1))),0,INDEX(INDIRECT(RIGHT(BH$2,LEN(BH$2)-4)&amp;"!$J:$J"),MATCH($B85,INDIRECT(RIGHT(BH$2,LEN(BH$2)-4)&amp;"!$B:$B"),0),1))</f>
        <v>0</v>
      </c>
      <c r="BI85" s="41">
        <f t="shared" ca="1" si="253"/>
        <v>0</v>
      </c>
      <c r="BJ85" s="41">
        <f t="shared" ca="1" si="253"/>
        <v>0</v>
      </c>
      <c r="BK85" s="41">
        <f t="shared" ca="1" si="253"/>
        <v>0</v>
      </c>
      <c r="BL85" s="41">
        <f t="shared" ca="1" si="253"/>
        <v>0</v>
      </c>
      <c r="BM85" s="41">
        <f t="shared" ca="1" si="253"/>
        <v>0</v>
      </c>
      <c r="BN85" s="41">
        <f t="shared" ca="1" si="253"/>
        <v>0</v>
      </c>
      <c r="BO85" s="41">
        <f t="shared" ca="1" si="253"/>
        <v>0</v>
      </c>
      <c r="BP85" s="41">
        <f t="shared" ca="1" si="253"/>
        <v>0</v>
      </c>
      <c r="BQ85" s="41">
        <f t="shared" ca="1" si="253"/>
        <v>0</v>
      </c>
      <c r="BR85" s="41">
        <f t="shared" ca="1" si="253"/>
        <v>0</v>
      </c>
      <c r="BS85" s="41">
        <f t="shared" ca="1" si="253"/>
        <v>0</v>
      </c>
      <c r="BT85" s="41">
        <f t="shared" ca="1" si="253"/>
        <v>0</v>
      </c>
      <c r="BU85" s="41">
        <f t="shared" ca="1" si="253"/>
        <v>0</v>
      </c>
      <c r="BV85" s="41">
        <f t="shared" ca="1" si="253"/>
        <v>0</v>
      </c>
      <c r="BW85" s="41">
        <f t="shared" ca="1" si="253"/>
        <v>0</v>
      </c>
      <c r="BX85" s="41">
        <f t="shared" ca="1" si="253"/>
        <v>0</v>
      </c>
      <c r="BY85" s="41">
        <f t="shared" ca="1" si="253"/>
        <v>0</v>
      </c>
      <c r="BZ85" s="41">
        <f t="shared" ca="1" si="253"/>
        <v>0</v>
      </c>
      <c r="CA85" s="41">
        <f t="shared" ca="1" si="253"/>
        <v>0</v>
      </c>
      <c r="CB85" s="41">
        <f t="shared" ca="1" si="253"/>
        <v>0</v>
      </c>
      <c r="CC85" s="41">
        <f t="shared" ca="1" si="253"/>
        <v>0</v>
      </c>
      <c r="CD85" s="41">
        <f t="shared" ca="1" si="253"/>
        <v>0</v>
      </c>
      <c r="CE85" s="41">
        <f t="shared" ca="1" si="253"/>
        <v>0</v>
      </c>
      <c r="CF85" s="41">
        <f t="shared" ca="1" si="253"/>
        <v>0</v>
      </c>
      <c r="CG85" s="126">
        <f t="shared" ca="1" si="238"/>
        <v>0</v>
      </c>
      <c r="CH85" s="25" t="str">
        <f>'PLANTILLA V6'!$D191</f>
        <v>hoja</v>
      </c>
    </row>
    <row r="86" spans="1:86" ht="16.5" x14ac:dyDescent="0.45">
      <c r="A86" s="36" t="s">
        <v>198</v>
      </c>
      <c r="B86" s="36" t="s">
        <v>205</v>
      </c>
      <c r="C86" s="28">
        <f>'PLANTILLA V6'!C192</f>
        <v>1</v>
      </c>
      <c r="D86" s="126">
        <f t="shared" ca="1" si="232"/>
        <v>0</v>
      </c>
      <c r="E86" s="25" t="str">
        <f>'PLANTILLA V6'!$D192</f>
        <v>rollo</v>
      </c>
      <c r="F86" s="29">
        <f t="shared" ref="F86:AD86" ca="1" si="254">IF(OR(F$3="", ISNA(INDEX(INDIRECT(RIGHT(F$2,LEN(F$2)-4)&amp;"!$J:$J"),MATCH($B86,INDIRECT(RIGHT(F$2,LEN(F$2)-4)&amp;"!$B:$B"),0),1)),ISERR(INDEX(INDIRECT(RIGHT(F$2,LEN(F$2)-4)&amp;"!$J:$J"),MATCH($B86,INDIRECT(RIGHT(F$2,LEN(F$2)-4)&amp;"!$B:$B"),0),1))),0,INDEX(INDIRECT(RIGHT(F$2,LEN(F$2)-4)&amp;"!$J:$J"),MATCH($B86,INDIRECT(RIGHT(F$2,LEN(F$2)-4)&amp;"!$B:$B"),0),1))</f>
        <v>0</v>
      </c>
      <c r="G86" s="29">
        <f t="shared" ca="1" si="254"/>
        <v>0</v>
      </c>
      <c r="H86" s="29">
        <f t="shared" ca="1" si="254"/>
        <v>0</v>
      </c>
      <c r="I86" s="29">
        <f t="shared" ca="1" si="254"/>
        <v>0</v>
      </c>
      <c r="J86" s="29">
        <f t="shared" ca="1" si="254"/>
        <v>0</v>
      </c>
      <c r="K86" s="29">
        <f t="shared" ca="1" si="254"/>
        <v>0</v>
      </c>
      <c r="L86" s="29">
        <f t="shared" ca="1" si="254"/>
        <v>0</v>
      </c>
      <c r="M86" s="29">
        <f t="shared" ca="1" si="254"/>
        <v>0</v>
      </c>
      <c r="N86" s="29">
        <f t="shared" ca="1" si="254"/>
        <v>0</v>
      </c>
      <c r="O86" s="29">
        <f t="shared" ca="1" si="254"/>
        <v>0</v>
      </c>
      <c r="P86" s="29">
        <f t="shared" ca="1" si="254"/>
        <v>0</v>
      </c>
      <c r="Q86" s="29">
        <f t="shared" ca="1" si="254"/>
        <v>0</v>
      </c>
      <c r="R86" s="29">
        <f t="shared" ca="1" si="254"/>
        <v>0</v>
      </c>
      <c r="S86" s="29">
        <f t="shared" ca="1" si="254"/>
        <v>0</v>
      </c>
      <c r="T86" s="29">
        <f t="shared" ca="1" si="254"/>
        <v>0</v>
      </c>
      <c r="U86" s="29">
        <f t="shared" ca="1" si="254"/>
        <v>0</v>
      </c>
      <c r="V86" s="29">
        <f t="shared" ca="1" si="254"/>
        <v>0</v>
      </c>
      <c r="W86" s="29">
        <f t="shared" ca="1" si="254"/>
        <v>0</v>
      </c>
      <c r="X86" s="29">
        <f t="shared" ca="1" si="254"/>
        <v>0</v>
      </c>
      <c r="Y86" s="29">
        <f t="shared" ca="1" si="254"/>
        <v>0</v>
      </c>
      <c r="Z86" s="29">
        <f t="shared" ca="1" si="254"/>
        <v>0</v>
      </c>
      <c r="AA86" s="29">
        <f t="shared" ca="1" si="254"/>
        <v>0</v>
      </c>
      <c r="AB86" s="29">
        <f t="shared" ca="1" si="254"/>
        <v>0</v>
      </c>
      <c r="AC86" s="29">
        <f t="shared" ca="1" si="254"/>
        <v>0</v>
      </c>
      <c r="AD86" s="29">
        <f t="shared" ca="1" si="254"/>
        <v>0</v>
      </c>
      <c r="AE86" s="126">
        <f t="shared" ca="1" si="234"/>
        <v>0</v>
      </c>
      <c r="AF86" s="25" t="str">
        <f>'PLANTILLA V6'!$D192</f>
        <v>rollo</v>
      </c>
      <c r="AG86" s="37">
        <f t="shared" ref="AG86:BE86" ca="1" si="255">IF(OR(AG$3="",ISNA(INDEX(INDIRECT(RIGHT(AG$2,LEN(AG$2)-4)&amp;"!$J:$J"),MATCH($B86,INDIRECT(RIGHT(AG$2,LEN(AG$2)-4)&amp;"!$B:$B"),0),1)), ISERR(INDEX(INDIRECT(RIGHT(AG$2,LEN(AG$2)-4)&amp;"!$J:$J"),MATCH($B86,INDIRECT(RIGHT(AG$2,LEN(AG$2)-4)&amp;"!$B:$B"),0),1))),0,INDEX(INDIRECT(RIGHT(AG$2,LEN(AG$2)-4)&amp;"!$J:$J"),MATCH($B86,INDIRECT(RIGHT(AG$2,LEN(AG$2)-4)&amp;"!$B:$B"),0),1))</f>
        <v>0</v>
      </c>
      <c r="AH86" s="37">
        <f t="shared" ca="1" si="255"/>
        <v>0</v>
      </c>
      <c r="AI86" s="37">
        <f t="shared" ca="1" si="255"/>
        <v>0</v>
      </c>
      <c r="AJ86" s="37">
        <f t="shared" ca="1" si="255"/>
        <v>0</v>
      </c>
      <c r="AK86" s="37">
        <f t="shared" ca="1" si="255"/>
        <v>0</v>
      </c>
      <c r="AL86" s="37">
        <f t="shared" ca="1" si="255"/>
        <v>0</v>
      </c>
      <c r="AM86" s="37">
        <f t="shared" ca="1" si="255"/>
        <v>0</v>
      </c>
      <c r="AN86" s="37">
        <f t="shared" ca="1" si="255"/>
        <v>0</v>
      </c>
      <c r="AO86" s="37">
        <f t="shared" ca="1" si="255"/>
        <v>0</v>
      </c>
      <c r="AP86" s="37">
        <f t="shared" ca="1" si="255"/>
        <v>0</v>
      </c>
      <c r="AQ86" s="37">
        <f t="shared" ca="1" si="255"/>
        <v>0</v>
      </c>
      <c r="AR86" s="37">
        <f t="shared" ca="1" si="255"/>
        <v>0</v>
      </c>
      <c r="AS86" s="37">
        <f t="shared" ca="1" si="255"/>
        <v>0</v>
      </c>
      <c r="AT86" s="37">
        <f t="shared" ca="1" si="255"/>
        <v>0</v>
      </c>
      <c r="AU86" s="37">
        <f t="shared" ca="1" si="255"/>
        <v>0</v>
      </c>
      <c r="AV86" s="37">
        <f t="shared" ca="1" si="255"/>
        <v>0</v>
      </c>
      <c r="AW86" s="37">
        <f t="shared" ca="1" si="255"/>
        <v>0</v>
      </c>
      <c r="AX86" s="37">
        <f t="shared" ca="1" si="255"/>
        <v>0</v>
      </c>
      <c r="AY86" s="37">
        <f t="shared" ca="1" si="255"/>
        <v>0</v>
      </c>
      <c r="AZ86" s="37">
        <f t="shared" ca="1" si="255"/>
        <v>0</v>
      </c>
      <c r="BA86" s="37">
        <f t="shared" ca="1" si="255"/>
        <v>0</v>
      </c>
      <c r="BB86" s="37">
        <f t="shared" ca="1" si="255"/>
        <v>0</v>
      </c>
      <c r="BC86" s="37">
        <f t="shared" ca="1" si="255"/>
        <v>0</v>
      </c>
      <c r="BD86" s="37">
        <f t="shared" ca="1" si="255"/>
        <v>0</v>
      </c>
      <c r="BE86" s="37">
        <f t="shared" ca="1" si="255"/>
        <v>0</v>
      </c>
      <c r="BF86" s="126">
        <f t="shared" ca="1" si="236"/>
        <v>0</v>
      </c>
      <c r="BG86" s="135" t="str">
        <f>'PLANTILLA V6'!$D192</f>
        <v>rollo</v>
      </c>
      <c r="BH86" s="38">
        <f t="shared" ref="BH86:CF86" ca="1" si="256">IF(OR(BH$3="",ISNA(INDEX(INDIRECT(RIGHT(BH$2,LEN(BH$2)-4)&amp;"!$J:$J"),MATCH($B86,INDIRECT(RIGHT(BH$2,LEN(BH$2)-4)&amp;"!$B:$B"),0),1)), ISERR(INDEX(INDIRECT(RIGHT(BH$2,LEN(BH$2)-4)&amp;"!$J:$J"),MATCH($B86,INDIRECT(RIGHT(BH$2,LEN(BH$2)-4)&amp;"!$B:$B"),0),1))),0,INDEX(INDIRECT(RIGHT(BH$2,LEN(BH$2)-4)&amp;"!$J:$J"),MATCH($B86,INDIRECT(RIGHT(BH$2,LEN(BH$2)-4)&amp;"!$B:$B"),0),1))</f>
        <v>0</v>
      </c>
      <c r="BI86" s="38">
        <f t="shared" ca="1" si="256"/>
        <v>0</v>
      </c>
      <c r="BJ86" s="38">
        <f t="shared" ca="1" si="256"/>
        <v>0</v>
      </c>
      <c r="BK86" s="38">
        <f t="shared" ca="1" si="256"/>
        <v>0</v>
      </c>
      <c r="BL86" s="38">
        <f t="shared" ca="1" si="256"/>
        <v>0</v>
      </c>
      <c r="BM86" s="38">
        <f t="shared" ca="1" si="256"/>
        <v>0</v>
      </c>
      <c r="BN86" s="38">
        <f t="shared" ca="1" si="256"/>
        <v>0</v>
      </c>
      <c r="BO86" s="38">
        <f t="shared" ca="1" si="256"/>
        <v>0</v>
      </c>
      <c r="BP86" s="38">
        <f t="shared" ca="1" si="256"/>
        <v>0</v>
      </c>
      <c r="BQ86" s="38">
        <f t="shared" ca="1" si="256"/>
        <v>0</v>
      </c>
      <c r="BR86" s="38">
        <f t="shared" ca="1" si="256"/>
        <v>0</v>
      </c>
      <c r="BS86" s="38">
        <f t="shared" ca="1" si="256"/>
        <v>0</v>
      </c>
      <c r="BT86" s="38">
        <f t="shared" ca="1" si="256"/>
        <v>0</v>
      </c>
      <c r="BU86" s="38">
        <f t="shared" ca="1" si="256"/>
        <v>0</v>
      </c>
      <c r="BV86" s="38">
        <f t="shared" ca="1" si="256"/>
        <v>0</v>
      </c>
      <c r="BW86" s="38">
        <f t="shared" ca="1" si="256"/>
        <v>0</v>
      </c>
      <c r="BX86" s="38">
        <f t="shared" ca="1" si="256"/>
        <v>0</v>
      </c>
      <c r="BY86" s="38">
        <f t="shared" ca="1" si="256"/>
        <v>0</v>
      </c>
      <c r="BZ86" s="38">
        <f t="shared" ca="1" si="256"/>
        <v>0</v>
      </c>
      <c r="CA86" s="38">
        <f t="shared" ca="1" si="256"/>
        <v>0</v>
      </c>
      <c r="CB86" s="38">
        <f t="shared" ca="1" si="256"/>
        <v>0</v>
      </c>
      <c r="CC86" s="38">
        <f t="shared" ca="1" si="256"/>
        <v>0</v>
      </c>
      <c r="CD86" s="38">
        <f t="shared" ca="1" si="256"/>
        <v>0</v>
      </c>
      <c r="CE86" s="38">
        <f t="shared" ca="1" si="256"/>
        <v>0</v>
      </c>
      <c r="CF86" s="38">
        <f t="shared" ca="1" si="256"/>
        <v>0</v>
      </c>
      <c r="CG86" s="126">
        <f t="shared" ca="1" si="238"/>
        <v>0</v>
      </c>
      <c r="CH86" s="25" t="str">
        <f>'PLANTILLA V6'!$D192</f>
        <v>rollo</v>
      </c>
    </row>
    <row r="87" spans="1:86" ht="16.5" x14ac:dyDescent="0.45">
      <c r="A87" s="40" t="s">
        <v>198</v>
      </c>
      <c r="B87" s="40" t="s">
        <v>206</v>
      </c>
      <c r="C87" s="32">
        <f>'PLANTILLA V6'!C193</f>
        <v>1</v>
      </c>
      <c r="D87" s="126">
        <f t="shared" ca="1" si="232"/>
        <v>0</v>
      </c>
      <c r="E87" s="25" t="str">
        <f>'PLANTILLA V6'!$D193</f>
        <v>pza</v>
      </c>
      <c r="F87" s="29">
        <f t="shared" ref="F87:AD87" ca="1" si="257">IF(OR(F$3="", ISNA(INDEX(INDIRECT(RIGHT(F$2,LEN(F$2)-4)&amp;"!$J:$J"),MATCH($B87,INDIRECT(RIGHT(F$2,LEN(F$2)-4)&amp;"!$B:$B"),0),1)),ISERR(INDEX(INDIRECT(RIGHT(F$2,LEN(F$2)-4)&amp;"!$J:$J"),MATCH($B87,INDIRECT(RIGHT(F$2,LEN(F$2)-4)&amp;"!$B:$B"),0),1))),0,INDEX(INDIRECT(RIGHT(F$2,LEN(F$2)-4)&amp;"!$J:$J"),MATCH($B87,INDIRECT(RIGHT(F$2,LEN(F$2)-4)&amp;"!$B:$B"),0),1))</f>
        <v>0</v>
      </c>
      <c r="G87" s="29">
        <f t="shared" ca="1" si="257"/>
        <v>0</v>
      </c>
      <c r="H87" s="29">
        <f t="shared" ca="1" si="257"/>
        <v>0</v>
      </c>
      <c r="I87" s="29">
        <f t="shared" ca="1" si="257"/>
        <v>0</v>
      </c>
      <c r="J87" s="29">
        <f t="shared" ca="1" si="257"/>
        <v>0</v>
      </c>
      <c r="K87" s="29">
        <f t="shared" ca="1" si="257"/>
        <v>0</v>
      </c>
      <c r="L87" s="29">
        <f t="shared" ca="1" si="257"/>
        <v>0</v>
      </c>
      <c r="M87" s="29">
        <f t="shared" ca="1" si="257"/>
        <v>0</v>
      </c>
      <c r="N87" s="29">
        <f t="shared" ca="1" si="257"/>
        <v>0</v>
      </c>
      <c r="O87" s="29">
        <f t="shared" ca="1" si="257"/>
        <v>0</v>
      </c>
      <c r="P87" s="29">
        <f t="shared" ca="1" si="257"/>
        <v>0</v>
      </c>
      <c r="Q87" s="29">
        <f t="shared" ca="1" si="257"/>
        <v>0</v>
      </c>
      <c r="R87" s="29">
        <f t="shared" ca="1" si="257"/>
        <v>0</v>
      </c>
      <c r="S87" s="29">
        <f t="shared" ca="1" si="257"/>
        <v>0</v>
      </c>
      <c r="T87" s="29">
        <f t="shared" ca="1" si="257"/>
        <v>0</v>
      </c>
      <c r="U87" s="29">
        <f t="shared" ca="1" si="257"/>
        <v>0</v>
      </c>
      <c r="V87" s="29">
        <f t="shared" ca="1" si="257"/>
        <v>0</v>
      </c>
      <c r="W87" s="29">
        <f t="shared" ca="1" si="257"/>
        <v>0</v>
      </c>
      <c r="X87" s="29">
        <f t="shared" ca="1" si="257"/>
        <v>0</v>
      </c>
      <c r="Y87" s="29">
        <f t="shared" ca="1" si="257"/>
        <v>0</v>
      </c>
      <c r="Z87" s="29">
        <f t="shared" ca="1" si="257"/>
        <v>0</v>
      </c>
      <c r="AA87" s="29">
        <f t="shared" ca="1" si="257"/>
        <v>0</v>
      </c>
      <c r="AB87" s="29">
        <f t="shared" ca="1" si="257"/>
        <v>0</v>
      </c>
      <c r="AC87" s="29">
        <f t="shared" ca="1" si="257"/>
        <v>0</v>
      </c>
      <c r="AD87" s="29">
        <f t="shared" ca="1" si="257"/>
        <v>0</v>
      </c>
      <c r="AE87" s="126">
        <f t="shared" ca="1" si="234"/>
        <v>0</v>
      </c>
      <c r="AF87" s="25" t="str">
        <f>'PLANTILLA V6'!$D193</f>
        <v>pza</v>
      </c>
      <c r="AG87" s="37">
        <f t="shared" ref="AG87:BE87" ca="1" si="258">IF(OR(AG$3="",ISNA(INDEX(INDIRECT(RIGHT(AG$2,LEN(AG$2)-4)&amp;"!$J:$J"),MATCH($B87,INDIRECT(RIGHT(AG$2,LEN(AG$2)-4)&amp;"!$B:$B"),0),1)), ISERR(INDEX(INDIRECT(RIGHT(AG$2,LEN(AG$2)-4)&amp;"!$J:$J"),MATCH($B87,INDIRECT(RIGHT(AG$2,LEN(AG$2)-4)&amp;"!$B:$B"),0),1))),0,INDEX(INDIRECT(RIGHT(AG$2,LEN(AG$2)-4)&amp;"!$J:$J"),MATCH($B87,INDIRECT(RIGHT(AG$2,LEN(AG$2)-4)&amp;"!$B:$B"),0),1))</f>
        <v>0</v>
      </c>
      <c r="AH87" s="37">
        <f t="shared" ca="1" si="258"/>
        <v>0</v>
      </c>
      <c r="AI87" s="37">
        <f t="shared" ca="1" si="258"/>
        <v>0</v>
      </c>
      <c r="AJ87" s="37">
        <f t="shared" ca="1" si="258"/>
        <v>0</v>
      </c>
      <c r="AK87" s="37">
        <f t="shared" ca="1" si="258"/>
        <v>0</v>
      </c>
      <c r="AL87" s="37">
        <f t="shared" ca="1" si="258"/>
        <v>0</v>
      </c>
      <c r="AM87" s="37">
        <f t="shared" ca="1" si="258"/>
        <v>0</v>
      </c>
      <c r="AN87" s="37">
        <f t="shared" ca="1" si="258"/>
        <v>0</v>
      </c>
      <c r="AO87" s="37">
        <f t="shared" ca="1" si="258"/>
        <v>0</v>
      </c>
      <c r="AP87" s="37">
        <f t="shared" ca="1" si="258"/>
        <v>0</v>
      </c>
      <c r="AQ87" s="37">
        <f t="shared" ca="1" si="258"/>
        <v>0</v>
      </c>
      <c r="AR87" s="37">
        <f t="shared" ca="1" si="258"/>
        <v>0</v>
      </c>
      <c r="AS87" s="37">
        <f t="shared" ca="1" si="258"/>
        <v>0</v>
      </c>
      <c r="AT87" s="37">
        <f t="shared" ca="1" si="258"/>
        <v>0</v>
      </c>
      <c r="AU87" s="37">
        <f t="shared" ca="1" si="258"/>
        <v>0</v>
      </c>
      <c r="AV87" s="37">
        <f t="shared" ca="1" si="258"/>
        <v>0</v>
      </c>
      <c r="AW87" s="37">
        <f t="shared" ca="1" si="258"/>
        <v>0</v>
      </c>
      <c r="AX87" s="37">
        <f t="shared" ca="1" si="258"/>
        <v>0</v>
      </c>
      <c r="AY87" s="37">
        <f t="shared" ca="1" si="258"/>
        <v>0</v>
      </c>
      <c r="AZ87" s="37">
        <f t="shared" ca="1" si="258"/>
        <v>0</v>
      </c>
      <c r="BA87" s="37">
        <f t="shared" ca="1" si="258"/>
        <v>0</v>
      </c>
      <c r="BB87" s="37">
        <f t="shared" ca="1" si="258"/>
        <v>0</v>
      </c>
      <c r="BC87" s="37">
        <f t="shared" ca="1" si="258"/>
        <v>0</v>
      </c>
      <c r="BD87" s="37">
        <f t="shared" ca="1" si="258"/>
        <v>0</v>
      </c>
      <c r="BE87" s="37">
        <f t="shared" ca="1" si="258"/>
        <v>0</v>
      </c>
      <c r="BF87" s="126">
        <f t="shared" ca="1" si="236"/>
        <v>0</v>
      </c>
      <c r="BG87" s="135" t="str">
        <f>'PLANTILLA V6'!$D193</f>
        <v>pza</v>
      </c>
      <c r="BH87" s="41">
        <f t="shared" ref="BH87:CF87" ca="1" si="259">IF(OR(BH$3="",ISNA(INDEX(INDIRECT(RIGHT(BH$2,LEN(BH$2)-4)&amp;"!$J:$J"),MATCH($B87,INDIRECT(RIGHT(BH$2,LEN(BH$2)-4)&amp;"!$B:$B"),0),1)), ISERR(INDEX(INDIRECT(RIGHT(BH$2,LEN(BH$2)-4)&amp;"!$J:$J"),MATCH($B87,INDIRECT(RIGHT(BH$2,LEN(BH$2)-4)&amp;"!$B:$B"),0),1))),0,INDEX(INDIRECT(RIGHT(BH$2,LEN(BH$2)-4)&amp;"!$J:$J"),MATCH($B87,INDIRECT(RIGHT(BH$2,LEN(BH$2)-4)&amp;"!$B:$B"),0),1))</f>
        <v>0</v>
      </c>
      <c r="BI87" s="41">
        <f t="shared" ca="1" si="259"/>
        <v>0</v>
      </c>
      <c r="BJ87" s="41">
        <f t="shared" ca="1" si="259"/>
        <v>0</v>
      </c>
      <c r="BK87" s="41">
        <f t="shared" ca="1" si="259"/>
        <v>0</v>
      </c>
      <c r="BL87" s="41">
        <f t="shared" ca="1" si="259"/>
        <v>0</v>
      </c>
      <c r="BM87" s="41">
        <f t="shared" ca="1" si="259"/>
        <v>0</v>
      </c>
      <c r="BN87" s="41">
        <f t="shared" ca="1" si="259"/>
        <v>0</v>
      </c>
      <c r="BO87" s="41">
        <f t="shared" ca="1" si="259"/>
        <v>0</v>
      </c>
      <c r="BP87" s="41">
        <f t="shared" ca="1" si="259"/>
        <v>0</v>
      </c>
      <c r="BQ87" s="41">
        <f t="shared" ca="1" si="259"/>
        <v>0</v>
      </c>
      <c r="BR87" s="41">
        <f t="shared" ca="1" si="259"/>
        <v>0</v>
      </c>
      <c r="BS87" s="41">
        <f t="shared" ca="1" si="259"/>
        <v>0</v>
      </c>
      <c r="BT87" s="41">
        <f t="shared" ca="1" si="259"/>
        <v>0</v>
      </c>
      <c r="BU87" s="41">
        <f t="shared" ca="1" si="259"/>
        <v>0</v>
      </c>
      <c r="BV87" s="41">
        <f t="shared" ca="1" si="259"/>
        <v>0</v>
      </c>
      <c r="BW87" s="41">
        <f t="shared" ca="1" si="259"/>
        <v>0</v>
      </c>
      <c r="BX87" s="41">
        <f t="shared" ca="1" si="259"/>
        <v>0</v>
      </c>
      <c r="BY87" s="41">
        <f t="shared" ca="1" si="259"/>
        <v>0</v>
      </c>
      <c r="BZ87" s="41">
        <f t="shared" ca="1" si="259"/>
        <v>0</v>
      </c>
      <c r="CA87" s="41">
        <f t="shared" ca="1" si="259"/>
        <v>0</v>
      </c>
      <c r="CB87" s="41">
        <f t="shared" ca="1" si="259"/>
        <v>0</v>
      </c>
      <c r="CC87" s="41">
        <f t="shared" ca="1" si="259"/>
        <v>0</v>
      </c>
      <c r="CD87" s="41">
        <f t="shared" ca="1" si="259"/>
        <v>0</v>
      </c>
      <c r="CE87" s="41">
        <f t="shared" ca="1" si="259"/>
        <v>0</v>
      </c>
      <c r="CF87" s="41">
        <f t="shared" ca="1" si="259"/>
        <v>0</v>
      </c>
      <c r="CG87" s="126">
        <f t="shared" ca="1" si="238"/>
        <v>0</v>
      </c>
      <c r="CH87" s="25" t="str">
        <f>'PLANTILLA V6'!$D193</f>
        <v>pza</v>
      </c>
    </row>
    <row r="88" spans="1:86" ht="16.5" x14ac:dyDescent="0.45">
      <c r="A88" s="36" t="s">
        <v>198</v>
      </c>
      <c r="B88" s="36" t="s">
        <v>207</v>
      </c>
      <c r="C88" s="28">
        <f>'PLANTILLA V6'!C194</f>
        <v>1</v>
      </c>
      <c r="D88" s="126">
        <f t="shared" ca="1" si="232"/>
        <v>0</v>
      </c>
      <c r="E88" s="25" t="str">
        <f>'PLANTILLA V6'!$D194</f>
        <v>pza</v>
      </c>
      <c r="F88" s="29">
        <f t="shared" ref="F88:AD88" ca="1" si="260">IF(OR(F$3="", ISNA(INDEX(INDIRECT(RIGHT(F$2,LEN(F$2)-4)&amp;"!$J:$J"),MATCH($B88,INDIRECT(RIGHT(F$2,LEN(F$2)-4)&amp;"!$B:$B"),0),1)),ISERR(INDEX(INDIRECT(RIGHT(F$2,LEN(F$2)-4)&amp;"!$J:$J"),MATCH($B88,INDIRECT(RIGHT(F$2,LEN(F$2)-4)&amp;"!$B:$B"),0),1))),0,INDEX(INDIRECT(RIGHT(F$2,LEN(F$2)-4)&amp;"!$J:$J"),MATCH($B88,INDIRECT(RIGHT(F$2,LEN(F$2)-4)&amp;"!$B:$B"),0),1))</f>
        <v>0</v>
      </c>
      <c r="G88" s="29">
        <f t="shared" ca="1" si="260"/>
        <v>0</v>
      </c>
      <c r="H88" s="29">
        <f t="shared" ca="1" si="260"/>
        <v>0</v>
      </c>
      <c r="I88" s="29">
        <f t="shared" ca="1" si="260"/>
        <v>0</v>
      </c>
      <c r="J88" s="29">
        <f t="shared" ca="1" si="260"/>
        <v>0</v>
      </c>
      <c r="K88" s="29">
        <f t="shared" ca="1" si="260"/>
        <v>0</v>
      </c>
      <c r="L88" s="29">
        <f t="shared" ca="1" si="260"/>
        <v>0</v>
      </c>
      <c r="M88" s="29">
        <f t="shared" ca="1" si="260"/>
        <v>0</v>
      </c>
      <c r="N88" s="29">
        <f t="shared" ca="1" si="260"/>
        <v>0</v>
      </c>
      <c r="O88" s="29">
        <f t="shared" ca="1" si="260"/>
        <v>0</v>
      </c>
      <c r="P88" s="29">
        <f t="shared" ca="1" si="260"/>
        <v>0</v>
      </c>
      <c r="Q88" s="29">
        <f t="shared" ca="1" si="260"/>
        <v>0</v>
      </c>
      <c r="R88" s="29">
        <f t="shared" ca="1" si="260"/>
        <v>0</v>
      </c>
      <c r="S88" s="29">
        <f t="shared" ca="1" si="260"/>
        <v>0</v>
      </c>
      <c r="T88" s="29">
        <f t="shared" ca="1" si="260"/>
        <v>0</v>
      </c>
      <c r="U88" s="29">
        <f t="shared" ca="1" si="260"/>
        <v>0</v>
      </c>
      <c r="V88" s="29">
        <f t="shared" ca="1" si="260"/>
        <v>0</v>
      </c>
      <c r="W88" s="29">
        <f t="shared" ca="1" si="260"/>
        <v>0</v>
      </c>
      <c r="X88" s="29">
        <f t="shared" ca="1" si="260"/>
        <v>0</v>
      </c>
      <c r="Y88" s="29">
        <f t="shared" ca="1" si="260"/>
        <v>0</v>
      </c>
      <c r="Z88" s="29">
        <f t="shared" ca="1" si="260"/>
        <v>0</v>
      </c>
      <c r="AA88" s="29">
        <f t="shared" ca="1" si="260"/>
        <v>0</v>
      </c>
      <c r="AB88" s="29">
        <f t="shared" ca="1" si="260"/>
        <v>0</v>
      </c>
      <c r="AC88" s="29">
        <f t="shared" ca="1" si="260"/>
        <v>0</v>
      </c>
      <c r="AD88" s="29">
        <f t="shared" ca="1" si="260"/>
        <v>0</v>
      </c>
      <c r="AE88" s="126">
        <f t="shared" ca="1" si="234"/>
        <v>0</v>
      </c>
      <c r="AF88" s="25" t="str">
        <f>'PLANTILLA V6'!$D194</f>
        <v>pza</v>
      </c>
      <c r="AG88" s="37">
        <f t="shared" ref="AG88:BE88" ca="1" si="261">IF(OR(AG$3="",ISNA(INDEX(INDIRECT(RIGHT(AG$2,LEN(AG$2)-4)&amp;"!$J:$J"),MATCH($B88,INDIRECT(RIGHT(AG$2,LEN(AG$2)-4)&amp;"!$B:$B"),0),1)), ISERR(INDEX(INDIRECT(RIGHT(AG$2,LEN(AG$2)-4)&amp;"!$J:$J"),MATCH($B88,INDIRECT(RIGHT(AG$2,LEN(AG$2)-4)&amp;"!$B:$B"),0),1))),0,INDEX(INDIRECT(RIGHT(AG$2,LEN(AG$2)-4)&amp;"!$J:$J"),MATCH($B88,INDIRECT(RIGHT(AG$2,LEN(AG$2)-4)&amp;"!$B:$B"),0),1))</f>
        <v>0</v>
      </c>
      <c r="AH88" s="37">
        <f t="shared" ca="1" si="261"/>
        <v>0</v>
      </c>
      <c r="AI88" s="37">
        <f t="shared" ca="1" si="261"/>
        <v>0</v>
      </c>
      <c r="AJ88" s="37">
        <f t="shared" ca="1" si="261"/>
        <v>0</v>
      </c>
      <c r="AK88" s="37">
        <f t="shared" ca="1" si="261"/>
        <v>0</v>
      </c>
      <c r="AL88" s="37">
        <f t="shared" ca="1" si="261"/>
        <v>0</v>
      </c>
      <c r="AM88" s="37">
        <f t="shared" ca="1" si="261"/>
        <v>0</v>
      </c>
      <c r="AN88" s="37">
        <f t="shared" ca="1" si="261"/>
        <v>0</v>
      </c>
      <c r="AO88" s="37">
        <f t="shared" ca="1" si="261"/>
        <v>0</v>
      </c>
      <c r="AP88" s="37">
        <f t="shared" ca="1" si="261"/>
        <v>0</v>
      </c>
      <c r="AQ88" s="37">
        <f t="shared" ca="1" si="261"/>
        <v>0</v>
      </c>
      <c r="AR88" s="37">
        <f t="shared" ca="1" si="261"/>
        <v>0</v>
      </c>
      <c r="AS88" s="37">
        <f t="shared" ca="1" si="261"/>
        <v>0</v>
      </c>
      <c r="AT88" s="37">
        <f t="shared" ca="1" si="261"/>
        <v>0</v>
      </c>
      <c r="AU88" s="37">
        <f t="shared" ca="1" si="261"/>
        <v>0</v>
      </c>
      <c r="AV88" s="37">
        <f t="shared" ca="1" si="261"/>
        <v>0</v>
      </c>
      <c r="AW88" s="37">
        <f t="shared" ca="1" si="261"/>
        <v>0</v>
      </c>
      <c r="AX88" s="37">
        <f t="shared" ca="1" si="261"/>
        <v>0</v>
      </c>
      <c r="AY88" s="37">
        <f t="shared" ca="1" si="261"/>
        <v>0</v>
      </c>
      <c r="AZ88" s="37">
        <f t="shared" ca="1" si="261"/>
        <v>0</v>
      </c>
      <c r="BA88" s="37">
        <f t="shared" ca="1" si="261"/>
        <v>0</v>
      </c>
      <c r="BB88" s="37">
        <f t="shared" ca="1" si="261"/>
        <v>0</v>
      </c>
      <c r="BC88" s="37">
        <f t="shared" ca="1" si="261"/>
        <v>0</v>
      </c>
      <c r="BD88" s="37">
        <f t="shared" ca="1" si="261"/>
        <v>0</v>
      </c>
      <c r="BE88" s="37">
        <f t="shared" ca="1" si="261"/>
        <v>0</v>
      </c>
      <c r="BF88" s="126">
        <f t="shared" ca="1" si="236"/>
        <v>0</v>
      </c>
      <c r="BG88" s="135" t="str">
        <f>'PLANTILLA V6'!$D194</f>
        <v>pza</v>
      </c>
      <c r="BH88" s="38">
        <f t="shared" ref="BH88:CF88" ca="1" si="262">IF(OR(BH$3="",ISNA(INDEX(INDIRECT(RIGHT(BH$2,LEN(BH$2)-4)&amp;"!$J:$J"),MATCH($B88,INDIRECT(RIGHT(BH$2,LEN(BH$2)-4)&amp;"!$B:$B"),0),1)), ISERR(INDEX(INDIRECT(RIGHT(BH$2,LEN(BH$2)-4)&amp;"!$J:$J"),MATCH($B88,INDIRECT(RIGHT(BH$2,LEN(BH$2)-4)&amp;"!$B:$B"),0),1))),0,INDEX(INDIRECT(RIGHT(BH$2,LEN(BH$2)-4)&amp;"!$J:$J"),MATCH($B88,INDIRECT(RIGHT(BH$2,LEN(BH$2)-4)&amp;"!$B:$B"),0),1))</f>
        <v>0</v>
      </c>
      <c r="BI88" s="38">
        <f t="shared" ca="1" si="262"/>
        <v>0</v>
      </c>
      <c r="BJ88" s="38">
        <f t="shared" ca="1" si="262"/>
        <v>0</v>
      </c>
      <c r="BK88" s="38">
        <f t="shared" ca="1" si="262"/>
        <v>0</v>
      </c>
      <c r="BL88" s="38">
        <f t="shared" ca="1" si="262"/>
        <v>0</v>
      </c>
      <c r="BM88" s="38">
        <f t="shared" ca="1" si="262"/>
        <v>0</v>
      </c>
      <c r="BN88" s="38">
        <f t="shared" ca="1" si="262"/>
        <v>0</v>
      </c>
      <c r="BO88" s="38">
        <f t="shared" ca="1" si="262"/>
        <v>0</v>
      </c>
      <c r="BP88" s="38">
        <f t="shared" ca="1" si="262"/>
        <v>0</v>
      </c>
      <c r="BQ88" s="38">
        <f t="shared" ca="1" si="262"/>
        <v>0</v>
      </c>
      <c r="BR88" s="38">
        <f t="shared" ca="1" si="262"/>
        <v>0</v>
      </c>
      <c r="BS88" s="38">
        <f t="shared" ca="1" si="262"/>
        <v>0</v>
      </c>
      <c r="BT88" s="38">
        <f t="shared" ca="1" si="262"/>
        <v>0</v>
      </c>
      <c r="BU88" s="38">
        <f t="shared" ca="1" si="262"/>
        <v>0</v>
      </c>
      <c r="BV88" s="38">
        <f t="shared" ca="1" si="262"/>
        <v>0</v>
      </c>
      <c r="BW88" s="38">
        <f t="shared" ca="1" si="262"/>
        <v>0</v>
      </c>
      <c r="BX88" s="38">
        <f t="shared" ca="1" si="262"/>
        <v>0</v>
      </c>
      <c r="BY88" s="38">
        <f t="shared" ca="1" si="262"/>
        <v>0</v>
      </c>
      <c r="BZ88" s="38">
        <f t="shared" ca="1" si="262"/>
        <v>0</v>
      </c>
      <c r="CA88" s="38">
        <f t="shared" ca="1" si="262"/>
        <v>0</v>
      </c>
      <c r="CB88" s="38">
        <f t="shared" ca="1" si="262"/>
        <v>0</v>
      </c>
      <c r="CC88" s="38">
        <f t="shared" ca="1" si="262"/>
        <v>0</v>
      </c>
      <c r="CD88" s="38">
        <f t="shared" ca="1" si="262"/>
        <v>0</v>
      </c>
      <c r="CE88" s="38">
        <f t="shared" ca="1" si="262"/>
        <v>0</v>
      </c>
      <c r="CF88" s="38">
        <f t="shared" ca="1" si="262"/>
        <v>0</v>
      </c>
      <c r="CG88" s="126">
        <f t="shared" ca="1" si="238"/>
        <v>0</v>
      </c>
      <c r="CH88" s="25" t="str">
        <f>'PLANTILLA V6'!$D194</f>
        <v>pza</v>
      </c>
    </row>
    <row r="89" spans="1:86" ht="16.5" x14ac:dyDescent="0.45">
      <c r="A89" s="40" t="s">
        <v>198</v>
      </c>
      <c r="B89" s="40" t="s">
        <v>208</v>
      </c>
      <c r="C89" s="32">
        <f>'PLANTILLA V6'!C195</f>
        <v>1</v>
      </c>
      <c r="D89" s="126">
        <f t="shared" ca="1" si="232"/>
        <v>0</v>
      </c>
      <c r="E89" s="25" t="str">
        <f>'PLANTILLA V6'!$D195</f>
        <v>pza</v>
      </c>
      <c r="F89" s="29">
        <f t="shared" ref="F89:AD89" ca="1" si="263">IF(OR(F$3="", ISNA(INDEX(INDIRECT(RIGHT(F$2,LEN(F$2)-4)&amp;"!$J:$J"),MATCH($B89,INDIRECT(RIGHT(F$2,LEN(F$2)-4)&amp;"!$B:$B"),0),1)),ISERR(INDEX(INDIRECT(RIGHT(F$2,LEN(F$2)-4)&amp;"!$J:$J"),MATCH($B89,INDIRECT(RIGHT(F$2,LEN(F$2)-4)&amp;"!$B:$B"),0),1))),0,INDEX(INDIRECT(RIGHT(F$2,LEN(F$2)-4)&amp;"!$J:$J"),MATCH($B89,INDIRECT(RIGHT(F$2,LEN(F$2)-4)&amp;"!$B:$B"),0),1))</f>
        <v>0</v>
      </c>
      <c r="G89" s="29">
        <f t="shared" ca="1" si="263"/>
        <v>0</v>
      </c>
      <c r="H89" s="29">
        <f t="shared" ca="1" si="263"/>
        <v>0</v>
      </c>
      <c r="I89" s="29">
        <f t="shared" ca="1" si="263"/>
        <v>0</v>
      </c>
      <c r="J89" s="29">
        <f t="shared" ca="1" si="263"/>
        <v>0</v>
      </c>
      <c r="K89" s="29">
        <f t="shared" ca="1" si="263"/>
        <v>0</v>
      </c>
      <c r="L89" s="29">
        <f t="shared" ca="1" si="263"/>
        <v>0</v>
      </c>
      <c r="M89" s="29">
        <f t="shared" ca="1" si="263"/>
        <v>0</v>
      </c>
      <c r="N89" s="29">
        <f t="shared" ca="1" si="263"/>
        <v>0</v>
      </c>
      <c r="O89" s="29">
        <f t="shared" ca="1" si="263"/>
        <v>0</v>
      </c>
      <c r="P89" s="29">
        <f t="shared" ca="1" si="263"/>
        <v>0</v>
      </c>
      <c r="Q89" s="29">
        <f t="shared" ca="1" si="263"/>
        <v>0</v>
      </c>
      <c r="R89" s="29">
        <f t="shared" ca="1" si="263"/>
        <v>0</v>
      </c>
      <c r="S89" s="29">
        <f t="shared" ca="1" si="263"/>
        <v>0</v>
      </c>
      <c r="T89" s="29">
        <f t="shared" ca="1" si="263"/>
        <v>0</v>
      </c>
      <c r="U89" s="29">
        <f t="shared" ca="1" si="263"/>
        <v>0</v>
      </c>
      <c r="V89" s="29">
        <f t="shared" ca="1" si="263"/>
        <v>0</v>
      </c>
      <c r="W89" s="29">
        <f t="shared" ca="1" si="263"/>
        <v>0</v>
      </c>
      <c r="X89" s="29">
        <f t="shared" ca="1" si="263"/>
        <v>0</v>
      </c>
      <c r="Y89" s="29">
        <f t="shared" ca="1" si="263"/>
        <v>0</v>
      </c>
      <c r="Z89" s="29">
        <f t="shared" ca="1" si="263"/>
        <v>0</v>
      </c>
      <c r="AA89" s="29">
        <f t="shared" ca="1" si="263"/>
        <v>0</v>
      </c>
      <c r="AB89" s="29">
        <f t="shared" ca="1" si="263"/>
        <v>0</v>
      </c>
      <c r="AC89" s="29">
        <f t="shared" ca="1" si="263"/>
        <v>0</v>
      </c>
      <c r="AD89" s="29">
        <f t="shared" ca="1" si="263"/>
        <v>0</v>
      </c>
      <c r="AE89" s="126">
        <f t="shared" ca="1" si="234"/>
        <v>0</v>
      </c>
      <c r="AF89" s="25" t="str">
        <f>'PLANTILLA V6'!$D195</f>
        <v>pza</v>
      </c>
      <c r="AG89" s="37">
        <f t="shared" ref="AG89:BE89" ca="1" si="264">IF(OR(AG$3="",ISNA(INDEX(INDIRECT(RIGHT(AG$2,LEN(AG$2)-4)&amp;"!$J:$J"),MATCH($B89,INDIRECT(RIGHT(AG$2,LEN(AG$2)-4)&amp;"!$B:$B"),0),1)), ISERR(INDEX(INDIRECT(RIGHT(AG$2,LEN(AG$2)-4)&amp;"!$J:$J"),MATCH($B89,INDIRECT(RIGHT(AG$2,LEN(AG$2)-4)&amp;"!$B:$B"),0),1))),0,INDEX(INDIRECT(RIGHT(AG$2,LEN(AG$2)-4)&amp;"!$J:$J"),MATCH($B89,INDIRECT(RIGHT(AG$2,LEN(AG$2)-4)&amp;"!$B:$B"),0),1))</f>
        <v>0</v>
      </c>
      <c r="AH89" s="37">
        <f t="shared" ca="1" si="264"/>
        <v>0</v>
      </c>
      <c r="AI89" s="37">
        <f t="shared" ca="1" si="264"/>
        <v>0</v>
      </c>
      <c r="AJ89" s="37">
        <f t="shared" ca="1" si="264"/>
        <v>0</v>
      </c>
      <c r="AK89" s="37">
        <f t="shared" ca="1" si="264"/>
        <v>0</v>
      </c>
      <c r="AL89" s="37">
        <f t="shared" ca="1" si="264"/>
        <v>0</v>
      </c>
      <c r="AM89" s="37">
        <f t="shared" ca="1" si="264"/>
        <v>0</v>
      </c>
      <c r="AN89" s="37">
        <f t="shared" ca="1" si="264"/>
        <v>0</v>
      </c>
      <c r="AO89" s="37">
        <f t="shared" ca="1" si="264"/>
        <v>0</v>
      </c>
      <c r="AP89" s="37">
        <f t="shared" ca="1" si="264"/>
        <v>0</v>
      </c>
      <c r="AQ89" s="37">
        <f t="shared" ca="1" si="264"/>
        <v>0</v>
      </c>
      <c r="AR89" s="37">
        <f t="shared" ca="1" si="264"/>
        <v>0</v>
      </c>
      <c r="AS89" s="37">
        <f t="shared" ca="1" si="264"/>
        <v>0</v>
      </c>
      <c r="AT89" s="37">
        <f t="shared" ca="1" si="264"/>
        <v>0</v>
      </c>
      <c r="AU89" s="37">
        <f t="shared" ca="1" si="264"/>
        <v>0</v>
      </c>
      <c r="AV89" s="37">
        <f t="shared" ca="1" si="264"/>
        <v>0</v>
      </c>
      <c r="AW89" s="37">
        <f t="shared" ca="1" si="264"/>
        <v>0</v>
      </c>
      <c r="AX89" s="37">
        <f t="shared" ca="1" si="264"/>
        <v>0</v>
      </c>
      <c r="AY89" s="37">
        <f t="shared" ca="1" si="264"/>
        <v>0</v>
      </c>
      <c r="AZ89" s="37">
        <f t="shared" ca="1" si="264"/>
        <v>0</v>
      </c>
      <c r="BA89" s="37">
        <f t="shared" ca="1" si="264"/>
        <v>0</v>
      </c>
      <c r="BB89" s="37">
        <f t="shared" ca="1" si="264"/>
        <v>0</v>
      </c>
      <c r="BC89" s="37">
        <f t="shared" ca="1" si="264"/>
        <v>0</v>
      </c>
      <c r="BD89" s="37">
        <f t="shared" ca="1" si="264"/>
        <v>0</v>
      </c>
      <c r="BE89" s="37">
        <f t="shared" ca="1" si="264"/>
        <v>0</v>
      </c>
      <c r="BF89" s="126">
        <f t="shared" ca="1" si="236"/>
        <v>0</v>
      </c>
      <c r="BG89" s="135" t="str">
        <f>'PLANTILLA V6'!$D195</f>
        <v>pza</v>
      </c>
      <c r="BH89" s="41">
        <f t="shared" ref="BH89:CF89" ca="1" si="265">IF(OR(BH$3="",ISNA(INDEX(INDIRECT(RIGHT(BH$2,LEN(BH$2)-4)&amp;"!$J:$J"),MATCH($B89,INDIRECT(RIGHT(BH$2,LEN(BH$2)-4)&amp;"!$B:$B"),0),1)), ISERR(INDEX(INDIRECT(RIGHT(BH$2,LEN(BH$2)-4)&amp;"!$J:$J"),MATCH($B89,INDIRECT(RIGHT(BH$2,LEN(BH$2)-4)&amp;"!$B:$B"),0),1))),0,INDEX(INDIRECT(RIGHT(BH$2,LEN(BH$2)-4)&amp;"!$J:$J"),MATCH($B89,INDIRECT(RIGHT(BH$2,LEN(BH$2)-4)&amp;"!$B:$B"),0),1))</f>
        <v>0</v>
      </c>
      <c r="BI89" s="41">
        <f t="shared" ca="1" si="265"/>
        <v>0</v>
      </c>
      <c r="BJ89" s="41">
        <f t="shared" ca="1" si="265"/>
        <v>0</v>
      </c>
      <c r="BK89" s="41">
        <f t="shared" ca="1" si="265"/>
        <v>0</v>
      </c>
      <c r="BL89" s="41">
        <f t="shared" ca="1" si="265"/>
        <v>0</v>
      </c>
      <c r="BM89" s="41">
        <f t="shared" ca="1" si="265"/>
        <v>0</v>
      </c>
      <c r="BN89" s="41">
        <f t="shared" ca="1" si="265"/>
        <v>0</v>
      </c>
      <c r="BO89" s="41">
        <f t="shared" ca="1" si="265"/>
        <v>0</v>
      </c>
      <c r="BP89" s="41">
        <f t="shared" ca="1" si="265"/>
        <v>0</v>
      </c>
      <c r="BQ89" s="41">
        <f t="shared" ca="1" si="265"/>
        <v>0</v>
      </c>
      <c r="BR89" s="41">
        <f t="shared" ca="1" si="265"/>
        <v>0</v>
      </c>
      <c r="BS89" s="41">
        <f t="shared" ca="1" si="265"/>
        <v>0</v>
      </c>
      <c r="BT89" s="41">
        <f t="shared" ca="1" si="265"/>
        <v>0</v>
      </c>
      <c r="BU89" s="41">
        <f t="shared" ca="1" si="265"/>
        <v>0</v>
      </c>
      <c r="BV89" s="41">
        <f t="shared" ca="1" si="265"/>
        <v>0</v>
      </c>
      <c r="BW89" s="41">
        <f t="shared" ca="1" si="265"/>
        <v>0</v>
      </c>
      <c r="BX89" s="41">
        <f t="shared" ca="1" si="265"/>
        <v>0</v>
      </c>
      <c r="BY89" s="41">
        <f t="shared" ca="1" si="265"/>
        <v>0</v>
      </c>
      <c r="BZ89" s="41">
        <f t="shared" ca="1" si="265"/>
        <v>0</v>
      </c>
      <c r="CA89" s="41">
        <f t="shared" ca="1" si="265"/>
        <v>0</v>
      </c>
      <c r="CB89" s="41">
        <f t="shared" ca="1" si="265"/>
        <v>0</v>
      </c>
      <c r="CC89" s="41">
        <f t="shared" ca="1" si="265"/>
        <v>0</v>
      </c>
      <c r="CD89" s="41">
        <f t="shared" ca="1" si="265"/>
        <v>0</v>
      </c>
      <c r="CE89" s="41">
        <f t="shared" ca="1" si="265"/>
        <v>0</v>
      </c>
      <c r="CF89" s="41">
        <f t="shared" ca="1" si="265"/>
        <v>0</v>
      </c>
      <c r="CG89" s="126">
        <f t="shared" ca="1" si="238"/>
        <v>0</v>
      </c>
      <c r="CH89" s="25" t="str">
        <f>'PLANTILLA V6'!$D195</f>
        <v>pza</v>
      </c>
    </row>
    <row r="90" spans="1:86" ht="16.5" x14ac:dyDescent="0.45">
      <c r="A90" s="36" t="s">
        <v>198</v>
      </c>
      <c r="B90" s="44" t="s">
        <v>209</v>
      </c>
      <c r="C90" s="45">
        <f>'PLANTILLA V6'!C196</f>
        <v>1</v>
      </c>
      <c r="D90" s="126">
        <f t="shared" ca="1" si="232"/>
        <v>0</v>
      </c>
      <c r="E90" s="25" t="str">
        <f>'PLANTILLA V6'!$D196</f>
        <v>metro</v>
      </c>
      <c r="F90" s="29">
        <f t="shared" ref="F90:AD90" ca="1" si="266">IF(OR(F$3="", ISNA(INDEX(INDIRECT(RIGHT(F$2,LEN(F$2)-4)&amp;"!$J:$J"),MATCH($B90,INDIRECT(RIGHT(F$2,LEN(F$2)-4)&amp;"!$B:$B"),0),1)),ISERR(INDEX(INDIRECT(RIGHT(F$2,LEN(F$2)-4)&amp;"!$J:$J"),MATCH($B90,INDIRECT(RIGHT(F$2,LEN(F$2)-4)&amp;"!$B:$B"),0),1))),0,INDEX(INDIRECT(RIGHT(F$2,LEN(F$2)-4)&amp;"!$J:$J"),MATCH($B90,INDIRECT(RIGHT(F$2,LEN(F$2)-4)&amp;"!$B:$B"),0),1))</f>
        <v>0</v>
      </c>
      <c r="G90" s="29">
        <f t="shared" ca="1" si="266"/>
        <v>0</v>
      </c>
      <c r="H90" s="29">
        <f t="shared" ca="1" si="266"/>
        <v>0</v>
      </c>
      <c r="I90" s="29">
        <f t="shared" ca="1" si="266"/>
        <v>0</v>
      </c>
      <c r="J90" s="29">
        <f t="shared" ca="1" si="266"/>
        <v>0</v>
      </c>
      <c r="K90" s="29">
        <f t="shared" ca="1" si="266"/>
        <v>0</v>
      </c>
      <c r="L90" s="29">
        <f t="shared" ca="1" si="266"/>
        <v>0</v>
      </c>
      <c r="M90" s="29">
        <f t="shared" ca="1" si="266"/>
        <v>0</v>
      </c>
      <c r="N90" s="29">
        <f t="shared" ca="1" si="266"/>
        <v>0</v>
      </c>
      <c r="O90" s="29">
        <f t="shared" ca="1" si="266"/>
        <v>0</v>
      </c>
      <c r="P90" s="29">
        <f t="shared" ca="1" si="266"/>
        <v>0</v>
      </c>
      <c r="Q90" s="29">
        <f t="shared" ca="1" si="266"/>
        <v>0</v>
      </c>
      <c r="R90" s="29">
        <f t="shared" ca="1" si="266"/>
        <v>0</v>
      </c>
      <c r="S90" s="29">
        <f t="shared" ca="1" si="266"/>
        <v>0</v>
      </c>
      <c r="T90" s="29">
        <f t="shared" ca="1" si="266"/>
        <v>0</v>
      </c>
      <c r="U90" s="29">
        <f t="shared" ca="1" si="266"/>
        <v>0</v>
      </c>
      <c r="V90" s="29">
        <f t="shared" ca="1" si="266"/>
        <v>0</v>
      </c>
      <c r="W90" s="29">
        <f t="shared" ca="1" si="266"/>
        <v>0</v>
      </c>
      <c r="X90" s="29">
        <f t="shared" ca="1" si="266"/>
        <v>0</v>
      </c>
      <c r="Y90" s="29">
        <f t="shared" ca="1" si="266"/>
        <v>0</v>
      </c>
      <c r="Z90" s="29">
        <f t="shared" ca="1" si="266"/>
        <v>0</v>
      </c>
      <c r="AA90" s="29">
        <f t="shared" ca="1" si="266"/>
        <v>0</v>
      </c>
      <c r="AB90" s="29">
        <f t="shared" ca="1" si="266"/>
        <v>0</v>
      </c>
      <c r="AC90" s="29">
        <f t="shared" ca="1" si="266"/>
        <v>0</v>
      </c>
      <c r="AD90" s="29">
        <f t="shared" ca="1" si="266"/>
        <v>0</v>
      </c>
      <c r="AE90" s="126">
        <f t="shared" ca="1" si="234"/>
        <v>0</v>
      </c>
      <c r="AF90" s="25" t="str">
        <f>'PLANTILLA V6'!$D196</f>
        <v>metro</v>
      </c>
      <c r="AG90" s="37">
        <f t="shared" ref="AG90:BE90" ca="1" si="267">IF(OR(AG$3="",ISNA(INDEX(INDIRECT(RIGHT(AG$2,LEN(AG$2)-4)&amp;"!$J:$J"),MATCH($B90,INDIRECT(RIGHT(AG$2,LEN(AG$2)-4)&amp;"!$B:$B"),0),1)), ISERR(INDEX(INDIRECT(RIGHT(AG$2,LEN(AG$2)-4)&amp;"!$J:$J"),MATCH($B90,INDIRECT(RIGHT(AG$2,LEN(AG$2)-4)&amp;"!$B:$B"),0),1))),0,INDEX(INDIRECT(RIGHT(AG$2,LEN(AG$2)-4)&amp;"!$J:$J"),MATCH($B90,INDIRECT(RIGHT(AG$2,LEN(AG$2)-4)&amp;"!$B:$B"),0),1))</f>
        <v>0</v>
      </c>
      <c r="AH90" s="37">
        <f t="shared" ca="1" si="267"/>
        <v>0</v>
      </c>
      <c r="AI90" s="37">
        <f t="shared" ca="1" si="267"/>
        <v>0</v>
      </c>
      <c r="AJ90" s="37">
        <f t="shared" ca="1" si="267"/>
        <v>0</v>
      </c>
      <c r="AK90" s="37">
        <f t="shared" ca="1" si="267"/>
        <v>0</v>
      </c>
      <c r="AL90" s="37">
        <f t="shared" ca="1" si="267"/>
        <v>0</v>
      </c>
      <c r="AM90" s="37">
        <f t="shared" ca="1" si="267"/>
        <v>0</v>
      </c>
      <c r="AN90" s="37">
        <f t="shared" ca="1" si="267"/>
        <v>0</v>
      </c>
      <c r="AO90" s="37">
        <f t="shared" ca="1" si="267"/>
        <v>0</v>
      </c>
      <c r="AP90" s="37">
        <f t="shared" ca="1" si="267"/>
        <v>0</v>
      </c>
      <c r="AQ90" s="37">
        <f t="shared" ca="1" si="267"/>
        <v>0</v>
      </c>
      <c r="AR90" s="37">
        <f t="shared" ca="1" si="267"/>
        <v>0</v>
      </c>
      <c r="AS90" s="37">
        <f t="shared" ca="1" si="267"/>
        <v>0</v>
      </c>
      <c r="AT90" s="37">
        <f t="shared" ca="1" si="267"/>
        <v>0</v>
      </c>
      <c r="AU90" s="37">
        <f t="shared" ca="1" si="267"/>
        <v>0</v>
      </c>
      <c r="AV90" s="37">
        <f t="shared" ca="1" si="267"/>
        <v>0</v>
      </c>
      <c r="AW90" s="37">
        <f t="shared" ca="1" si="267"/>
        <v>0</v>
      </c>
      <c r="AX90" s="37">
        <f t="shared" ca="1" si="267"/>
        <v>0</v>
      </c>
      <c r="AY90" s="37">
        <f t="shared" ca="1" si="267"/>
        <v>0</v>
      </c>
      <c r="AZ90" s="37">
        <f t="shared" ca="1" si="267"/>
        <v>0</v>
      </c>
      <c r="BA90" s="37">
        <f t="shared" ca="1" si="267"/>
        <v>0</v>
      </c>
      <c r="BB90" s="37">
        <f t="shared" ca="1" si="267"/>
        <v>0</v>
      </c>
      <c r="BC90" s="37">
        <f t="shared" ca="1" si="267"/>
        <v>0</v>
      </c>
      <c r="BD90" s="37">
        <f t="shared" ca="1" si="267"/>
        <v>0</v>
      </c>
      <c r="BE90" s="37">
        <f t="shared" ca="1" si="267"/>
        <v>0</v>
      </c>
      <c r="BF90" s="126">
        <f t="shared" ca="1" si="236"/>
        <v>0</v>
      </c>
      <c r="BG90" s="135" t="str">
        <f>'PLANTILLA V6'!$D196</f>
        <v>metro</v>
      </c>
      <c r="BH90" s="38">
        <f t="shared" ref="BH90:CF90" ca="1" si="268">IF(OR(BH$3="",ISNA(INDEX(INDIRECT(RIGHT(BH$2,LEN(BH$2)-4)&amp;"!$J:$J"),MATCH($B90,INDIRECT(RIGHT(BH$2,LEN(BH$2)-4)&amp;"!$B:$B"),0),1)), ISERR(INDEX(INDIRECT(RIGHT(BH$2,LEN(BH$2)-4)&amp;"!$J:$J"),MATCH($B90,INDIRECT(RIGHT(BH$2,LEN(BH$2)-4)&amp;"!$B:$B"),0),1))),0,INDEX(INDIRECT(RIGHT(BH$2,LEN(BH$2)-4)&amp;"!$J:$J"),MATCH($B90,INDIRECT(RIGHT(BH$2,LEN(BH$2)-4)&amp;"!$B:$B"),0),1))</f>
        <v>0</v>
      </c>
      <c r="BI90" s="38">
        <f t="shared" ca="1" si="268"/>
        <v>0</v>
      </c>
      <c r="BJ90" s="38">
        <f t="shared" ca="1" si="268"/>
        <v>0</v>
      </c>
      <c r="BK90" s="38">
        <f t="shared" ca="1" si="268"/>
        <v>0</v>
      </c>
      <c r="BL90" s="38">
        <f t="shared" ca="1" si="268"/>
        <v>0</v>
      </c>
      <c r="BM90" s="38">
        <f t="shared" ca="1" si="268"/>
        <v>0</v>
      </c>
      <c r="BN90" s="38">
        <f t="shared" ca="1" si="268"/>
        <v>0</v>
      </c>
      <c r="BO90" s="38">
        <f t="shared" ca="1" si="268"/>
        <v>0</v>
      </c>
      <c r="BP90" s="38">
        <f t="shared" ca="1" si="268"/>
        <v>0</v>
      </c>
      <c r="BQ90" s="38">
        <f t="shared" ca="1" si="268"/>
        <v>0</v>
      </c>
      <c r="BR90" s="38">
        <f t="shared" ca="1" si="268"/>
        <v>0</v>
      </c>
      <c r="BS90" s="38">
        <f t="shared" ca="1" si="268"/>
        <v>0</v>
      </c>
      <c r="BT90" s="38">
        <f t="shared" ca="1" si="268"/>
        <v>0</v>
      </c>
      <c r="BU90" s="38">
        <f t="shared" ca="1" si="268"/>
        <v>0</v>
      </c>
      <c r="BV90" s="38">
        <f t="shared" ca="1" si="268"/>
        <v>0</v>
      </c>
      <c r="BW90" s="38">
        <f t="shared" ca="1" si="268"/>
        <v>0</v>
      </c>
      <c r="BX90" s="38">
        <f t="shared" ca="1" si="268"/>
        <v>0</v>
      </c>
      <c r="BY90" s="38">
        <f t="shared" ca="1" si="268"/>
        <v>0</v>
      </c>
      <c r="BZ90" s="38">
        <f t="shared" ca="1" si="268"/>
        <v>0</v>
      </c>
      <c r="CA90" s="38">
        <f t="shared" ca="1" si="268"/>
        <v>0</v>
      </c>
      <c r="CB90" s="38">
        <f t="shared" ca="1" si="268"/>
        <v>0</v>
      </c>
      <c r="CC90" s="38">
        <f t="shared" ca="1" si="268"/>
        <v>0</v>
      </c>
      <c r="CD90" s="38">
        <f t="shared" ca="1" si="268"/>
        <v>0</v>
      </c>
      <c r="CE90" s="38">
        <f t="shared" ca="1" si="268"/>
        <v>0</v>
      </c>
      <c r="CF90" s="38">
        <f t="shared" ca="1" si="268"/>
        <v>0</v>
      </c>
      <c r="CG90" s="126">
        <f t="shared" ca="1" si="238"/>
        <v>0</v>
      </c>
      <c r="CH90" s="25" t="str">
        <f>'PLANTILLA V6'!$D196</f>
        <v>metro</v>
      </c>
    </row>
    <row r="91" spans="1:86" ht="16.5" x14ac:dyDescent="0.45">
      <c r="A91" s="40" t="s">
        <v>198</v>
      </c>
      <c r="B91" s="48" t="s">
        <v>210</v>
      </c>
      <c r="C91" s="49">
        <f>'PLANTILLA V6'!C197</f>
        <v>1</v>
      </c>
      <c r="D91" s="126">
        <f t="shared" ca="1" si="232"/>
        <v>0</v>
      </c>
      <c r="E91" s="25" t="str">
        <f>'PLANTILLA V6'!$D197</f>
        <v>carrete</v>
      </c>
      <c r="F91" s="29">
        <f t="shared" ref="F91:AD91" ca="1" si="269">IF(OR(F$3="", ISNA(INDEX(INDIRECT(RIGHT(F$2,LEN(F$2)-4)&amp;"!$J:$J"),MATCH($B91,INDIRECT(RIGHT(F$2,LEN(F$2)-4)&amp;"!$B:$B"),0),1)),ISERR(INDEX(INDIRECT(RIGHT(F$2,LEN(F$2)-4)&amp;"!$J:$J"),MATCH($B91,INDIRECT(RIGHT(F$2,LEN(F$2)-4)&amp;"!$B:$B"),0),1))),0,INDEX(INDIRECT(RIGHT(F$2,LEN(F$2)-4)&amp;"!$J:$J"),MATCH($B91,INDIRECT(RIGHT(F$2,LEN(F$2)-4)&amp;"!$B:$B"),0),1))</f>
        <v>0</v>
      </c>
      <c r="G91" s="29">
        <f t="shared" ca="1" si="269"/>
        <v>0</v>
      </c>
      <c r="H91" s="29">
        <f t="shared" ca="1" si="269"/>
        <v>0</v>
      </c>
      <c r="I91" s="29">
        <f t="shared" ca="1" si="269"/>
        <v>0</v>
      </c>
      <c r="J91" s="29">
        <f t="shared" ca="1" si="269"/>
        <v>0</v>
      </c>
      <c r="K91" s="29">
        <f t="shared" ca="1" si="269"/>
        <v>0</v>
      </c>
      <c r="L91" s="29">
        <f t="shared" ca="1" si="269"/>
        <v>0</v>
      </c>
      <c r="M91" s="29">
        <f t="shared" ca="1" si="269"/>
        <v>0</v>
      </c>
      <c r="N91" s="29">
        <f t="shared" ca="1" si="269"/>
        <v>0</v>
      </c>
      <c r="O91" s="29">
        <f t="shared" ca="1" si="269"/>
        <v>0</v>
      </c>
      <c r="P91" s="29">
        <f t="shared" ca="1" si="269"/>
        <v>0</v>
      </c>
      <c r="Q91" s="29">
        <f t="shared" ca="1" si="269"/>
        <v>0</v>
      </c>
      <c r="R91" s="29">
        <f t="shared" ca="1" si="269"/>
        <v>0</v>
      </c>
      <c r="S91" s="29">
        <f t="shared" ca="1" si="269"/>
        <v>0</v>
      </c>
      <c r="T91" s="29">
        <f t="shared" ca="1" si="269"/>
        <v>0</v>
      </c>
      <c r="U91" s="29">
        <f t="shared" ca="1" si="269"/>
        <v>0</v>
      </c>
      <c r="V91" s="29">
        <f t="shared" ca="1" si="269"/>
        <v>0</v>
      </c>
      <c r="W91" s="29">
        <f t="shared" ca="1" si="269"/>
        <v>0</v>
      </c>
      <c r="X91" s="29">
        <f t="shared" ca="1" si="269"/>
        <v>0</v>
      </c>
      <c r="Y91" s="29">
        <f t="shared" ca="1" si="269"/>
        <v>0</v>
      </c>
      <c r="Z91" s="29">
        <f t="shared" ca="1" si="269"/>
        <v>0</v>
      </c>
      <c r="AA91" s="29">
        <f t="shared" ca="1" si="269"/>
        <v>0</v>
      </c>
      <c r="AB91" s="29">
        <f t="shared" ca="1" si="269"/>
        <v>0</v>
      </c>
      <c r="AC91" s="29">
        <f t="shared" ca="1" si="269"/>
        <v>0</v>
      </c>
      <c r="AD91" s="29">
        <f t="shared" ca="1" si="269"/>
        <v>0</v>
      </c>
      <c r="AE91" s="126">
        <f t="shared" ca="1" si="234"/>
        <v>0</v>
      </c>
      <c r="AF91" s="25" t="str">
        <f>'PLANTILLA V6'!$D197</f>
        <v>carrete</v>
      </c>
      <c r="AG91" s="37">
        <f t="shared" ref="AG91:BE91" ca="1" si="270">IF(OR(AG$3="",ISNA(INDEX(INDIRECT(RIGHT(AG$2,LEN(AG$2)-4)&amp;"!$J:$J"),MATCH($B91,INDIRECT(RIGHT(AG$2,LEN(AG$2)-4)&amp;"!$B:$B"),0),1)), ISERR(INDEX(INDIRECT(RIGHT(AG$2,LEN(AG$2)-4)&amp;"!$J:$J"),MATCH($B91,INDIRECT(RIGHT(AG$2,LEN(AG$2)-4)&amp;"!$B:$B"),0),1))),0,INDEX(INDIRECT(RIGHT(AG$2,LEN(AG$2)-4)&amp;"!$J:$J"),MATCH($B91,INDIRECT(RIGHT(AG$2,LEN(AG$2)-4)&amp;"!$B:$B"),0),1))</f>
        <v>0</v>
      </c>
      <c r="AH91" s="37">
        <f t="shared" ca="1" si="270"/>
        <v>0</v>
      </c>
      <c r="AI91" s="37">
        <f t="shared" ca="1" si="270"/>
        <v>0</v>
      </c>
      <c r="AJ91" s="37">
        <f t="shared" ca="1" si="270"/>
        <v>0</v>
      </c>
      <c r="AK91" s="37">
        <f t="shared" ca="1" si="270"/>
        <v>0</v>
      </c>
      <c r="AL91" s="37">
        <f t="shared" ca="1" si="270"/>
        <v>0</v>
      </c>
      <c r="AM91" s="37">
        <f t="shared" ca="1" si="270"/>
        <v>0</v>
      </c>
      <c r="AN91" s="37">
        <f t="shared" ca="1" si="270"/>
        <v>0</v>
      </c>
      <c r="AO91" s="37">
        <f t="shared" ca="1" si="270"/>
        <v>0</v>
      </c>
      <c r="AP91" s="37">
        <f t="shared" ca="1" si="270"/>
        <v>0</v>
      </c>
      <c r="AQ91" s="37">
        <f t="shared" ca="1" si="270"/>
        <v>0</v>
      </c>
      <c r="AR91" s="37">
        <f t="shared" ca="1" si="270"/>
        <v>0</v>
      </c>
      <c r="AS91" s="37">
        <f t="shared" ca="1" si="270"/>
        <v>0</v>
      </c>
      <c r="AT91" s="37">
        <f t="shared" ca="1" si="270"/>
        <v>0</v>
      </c>
      <c r="AU91" s="37">
        <f t="shared" ca="1" si="270"/>
        <v>0</v>
      </c>
      <c r="AV91" s="37">
        <f t="shared" ca="1" si="270"/>
        <v>0</v>
      </c>
      <c r="AW91" s="37">
        <f t="shared" ca="1" si="270"/>
        <v>0</v>
      </c>
      <c r="AX91" s="37">
        <f t="shared" ca="1" si="270"/>
        <v>0</v>
      </c>
      <c r="AY91" s="37">
        <f t="shared" ca="1" si="270"/>
        <v>0</v>
      </c>
      <c r="AZ91" s="37">
        <f t="shared" ca="1" si="270"/>
        <v>0</v>
      </c>
      <c r="BA91" s="37">
        <f t="shared" ca="1" si="270"/>
        <v>0</v>
      </c>
      <c r="BB91" s="37">
        <f t="shared" ca="1" si="270"/>
        <v>0</v>
      </c>
      <c r="BC91" s="37">
        <f t="shared" ca="1" si="270"/>
        <v>0</v>
      </c>
      <c r="BD91" s="37">
        <f t="shared" ca="1" si="270"/>
        <v>0</v>
      </c>
      <c r="BE91" s="37">
        <f t="shared" ca="1" si="270"/>
        <v>0</v>
      </c>
      <c r="BF91" s="126">
        <f t="shared" ca="1" si="236"/>
        <v>0</v>
      </c>
      <c r="BG91" s="135" t="str">
        <f>'PLANTILLA V6'!$D197</f>
        <v>carrete</v>
      </c>
      <c r="BH91" s="41">
        <f t="shared" ref="BH91:CF91" ca="1" si="271">IF(OR(BH$3="",ISNA(INDEX(INDIRECT(RIGHT(BH$2,LEN(BH$2)-4)&amp;"!$J:$J"),MATCH($B91,INDIRECT(RIGHT(BH$2,LEN(BH$2)-4)&amp;"!$B:$B"),0),1)), ISERR(INDEX(INDIRECT(RIGHT(BH$2,LEN(BH$2)-4)&amp;"!$J:$J"),MATCH($B91,INDIRECT(RIGHT(BH$2,LEN(BH$2)-4)&amp;"!$B:$B"),0),1))),0,INDEX(INDIRECT(RIGHT(BH$2,LEN(BH$2)-4)&amp;"!$J:$J"),MATCH($B91,INDIRECT(RIGHT(BH$2,LEN(BH$2)-4)&amp;"!$B:$B"),0),1))</f>
        <v>0</v>
      </c>
      <c r="BI91" s="41">
        <f t="shared" ca="1" si="271"/>
        <v>0</v>
      </c>
      <c r="BJ91" s="41">
        <f t="shared" ca="1" si="271"/>
        <v>0</v>
      </c>
      <c r="BK91" s="41">
        <f t="shared" ca="1" si="271"/>
        <v>0</v>
      </c>
      <c r="BL91" s="41">
        <f t="shared" ca="1" si="271"/>
        <v>0</v>
      </c>
      <c r="BM91" s="41">
        <f t="shared" ca="1" si="271"/>
        <v>0</v>
      </c>
      <c r="BN91" s="41">
        <f t="shared" ca="1" si="271"/>
        <v>0</v>
      </c>
      <c r="BO91" s="41">
        <f t="shared" ca="1" si="271"/>
        <v>0</v>
      </c>
      <c r="BP91" s="41">
        <f t="shared" ca="1" si="271"/>
        <v>0</v>
      </c>
      <c r="BQ91" s="41">
        <f t="shared" ca="1" si="271"/>
        <v>0</v>
      </c>
      <c r="BR91" s="41">
        <f t="shared" ca="1" si="271"/>
        <v>0</v>
      </c>
      <c r="BS91" s="41">
        <f t="shared" ca="1" si="271"/>
        <v>0</v>
      </c>
      <c r="BT91" s="41">
        <f t="shared" ca="1" si="271"/>
        <v>0</v>
      </c>
      <c r="BU91" s="41">
        <f t="shared" ca="1" si="271"/>
        <v>0</v>
      </c>
      <c r="BV91" s="41">
        <f t="shared" ca="1" si="271"/>
        <v>0</v>
      </c>
      <c r="BW91" s="41">
        <f t="shared" ca="1" si="271"/>
        <v>0</v>
      </c>
      <c r="BX91" s="41">
        <f t="shared" ca="1" si="271"/>
        <v>0</v>
      </c>
      <c r="BY91" s="41">
        <f t="shared" ca="1" si="271"/>
        <v>0</v>
      </c>
      <c r="BZ91" s="41">
        <f t="shared" ca="1" si="271"/>
        <v>0</v>
      </c>
      <c r="CA91" s="41">
        <f t="shared" ca="1" si="271"/>
        <v>0</v>
      </c>
      <c r="CB91" s="41">
        <f t="shared" ca="1" si="271"/>
        <v>0</v>
      </c>
      <c r="CC91" s="41">
        <f t="shared" ca="1" si="271"/>
        <v>0</v>
      </c>
      <c r="CD91" s="41">
        <f t="shared" ca="1" si="271"/>
        <v>0</v>
      </c>
      <c r="CE91" s="41">
        <f t="shared" ca="1" si="271"/>
        <v>0</v>
      </c>
      <c r="CF91" s="41">
        <f t="shared" ca="1" si="271"/>
        <v>0</v>
      </c>
      <c r="CG91" s="126">
        <f t="shared" ca="1" si="238"/>
        <v>0</v>
      </c>
      <c r="CH91" s="25" t="str">
        <f>'PLANTILLA V6'!$D197</f>
        <v>carrete</v>
      </c>
    </row>
    <row r="92" spans="1:86" ht="16.5" x14ac:dyDescent="0.45">
      <c r="A92" s="36" t="s">
        <v>198</v>
      </c>
      <c r="B92" s="44" t="s">
        <v>211</v>
      </c>
      <c r="C92" s="45">
        <f>'PLANTILLA V6'!C198</f>
        <v>1</v>
      </c>
      <c r="D92" s="126">
        <f t="shared" ca="1" si="232"/>
        <v>0</v>
      </c>
      <c r="E92" s="25" t="str">
        <f>'PLANTILLA V6'!$D198</f>
        <v>metro</v>
      </c>
      <c r="F92" s="29">
        <f t="shared" ref="F92:AD92" ca="1" si="272">IF(OR(F$3="", ISNA(INDEX(INDIRECT(RIGHT(F$2,LEN(F$2)-4)&amp;"!$J:$J"),MATCH($B92,INDIRECT(RIGHT(F$2,LEN(F$2)-4)&amp;"!$B:$B"),0),1)),ISERR(INDEX(INDIRECT(RIGHT(F$2,LEN(F$2)-4)&amp;"!$J:$J"),MATCH($B92,INDIRECT(RIGHT(F$2,LEN(F$2)-4)&amp;"!$B:$B"),0),1))),0,INDEX(INDIRECT(RIGHT(F$2,LEN(F$2)-4)&amp;"!$J:$J"),MATCH($B92,INDIRECT(RIGHT(F$2,LEN(F$2)-4)&amp;"!$B:$B"),0),1))</f>
        <v>0</v>
      </c>
      <c r="G92" s="29">
        <f t="shared" ca="1" si="272"/>
        <v>0</v>
      </c>
      <c r="H92" s="29">
        <f t="shared" ca="1" si="272"/>
        <v>0</v>
      </c>
      <c r="I92" s="29">
        <f t="shared" ca="1" si="272"/>
        <v>0</v>
      </c>
      <c r="J92" s="29">
        <f t="shared" ca="1" si="272"/>
        <v>0</v>
      </c>
      <c r="K92" s="29">
        <f t="shared" ca="1" si="272"/>
        <v>0</v>
      </c>
      <c r="L92" s="29">
        <f t="shared" ca="1" si="272"/>
        <v>0</v>
      </c>
      <c r="M92" s="29">
        <f t="shared" ca="1" si="272"/>
        <v>0</v>
      </c>
      <c r="N92" s="29">
        <f t="shared" ca="1" si="272"/>
        <v>0</v>
      </c>
      <c r="O92" s="29">
        <f t="shared" ca="1" si="272"/>
        <v>0</v>
      </c>
      <c r="P92" s="29">
        <f t="shared" ca="1" si="272"/>
        <v>0</v>
      </c>
      <c r="Q92" s="29">
        <f t="shared" ca="1" si="272"/>
        <v>0</v>
      </c>
      <c r="R92" s="29">
        <f t="shared" ca="1" si="272"/>
        <v>0</v>
      </c>
      <c r="S92" s="29">
        <f t="shared" ca="1" si="272"/>
        <v>0</v>
      </c>
      <c r="T92" s="29">
        <f t="shared" ca="1" si="272"/>
        <v>0</v>
      </c>
      <c r="U92" s="29">
        <f t="shared" ca="1" si="272"/>
        <v>0</v>
      </c>
      <c r="V92" s="29">
        <f t="shared" ca="1" si="272"/>
        <v>0</v>
      </c>
      <c r="W92" s="29">
        <f t="shared" ca="1" si="272"/>
        <v>0</v>
      </c>
      <c r="X92" s="29">
        <f t="shared" ca="1" si="272"/>
        <v>0</v>
      </c>
      <c r="Y92" s="29">
        <f t="shared" ca="1" si="272"/>
        <v>0</v>
      </c>
      <c r="Z92" s="29">
        <f t="shared" ca="1" si="272"/>
        <v>0</v>
      </c>
      <c r="AA92" s="29">
        <f t="shared" ca="1" si="272"/>
        <v>0</v>
      </c>
      <c r="AB92" s="29">
        <f t="shared" ca="1" si="272"/>
        <v>0</v>
      </c>
      <c r="AC92" s="29">
        <f t="shared" ca="1" si="272"/>
        <v>0</v>
      </c>
      <c r="AD92" s="29">
        <f t="shared" ca="1" si="272"/>
        <v>0</v>
      </c>
      <c r="AE92" s="126">
        <f t="shared" ca="1" si="234"/>
        <v>0</v>
      </c>
      <c r="AF92" s="25" t="str">
        <f>'PLANTILLA V6'!$D198</f>
        <v>metro</v>
      </c>
      <c r="AG92" s="37">
        <f t="shared" ref="AG92:BE92" ca="1" si="273">IF(OR(AG$3="",ISNA(INDEX(INDIRECT(RIGHT(AG$2,LEN(AG$2)-4)&amp;"!$J:$J"),MATCH($B92,INDIRECT(RIGHT(AG$2,LEN(AG$2)-4)&amp;"!$B:$B"),0),1)), ISERR(INDEX(INDIRECT(RIGHT(AG$2,LEN(AG$2)-4)&amp;"!$J:$J"),MATCH($B92,INDIRECT(RIGHT(AG$2,LEN(AG$2)-4)&amp;"!$B:$B"),0),1))),0,INDEX(INDIRECT(RIGHT(AG$2,LEN(AG$2)-4)&amp;"!$J:$J"),MATCH($B92,INDIRECT(RIGHT(AG$2,LEN(AG$2)-4)&amp;"!$B:$B"),0),1))</f>
        <v>0</v>
      </c>
      <c r="AH92" s="37">
        <f t="shared" ca="1" si="273"/>
        <v>0</v>
      </c>
      <c r="AI92" s="37">
        <f t="shared" ca="1" si="273"/>
        <v>0</v>
      </c>
      <c r="AJ92" s="37">
        <f t="shared" ca="1" si="273"/>
        <v>0</v>
      </c>
      <c r="AK92" s="37">
        <f t="shared" ca="1" si="273"/>
        <v>0</v>
      </c>
      <c r="AL92" s="37">
        <f t="shared" ca="1" si="273"/>
        <v>0</v>
      </c>
      <c r="AM92" s="37">
        <f t="shared" ca="1" si="273"/>
        <v>0</v>
      </c>
      <c r="AN92" s="37">
        <f t="shared" ca="1" si="273"/>
        <v>0</v>
      </c>
      <c r="AO92" s="37">
        <f t="shared" ca="1" si="273"/>
        <v>0</v>
      </c>
      <c r="AP92" s="37">
        <f t="shared" ca="1" si="273"/>
        <v>0</v>
      </c>
      <c r="AQ92" s="37">
        <f t="shared" ca="1" si="273"/>
        <v>0</v>
      </c>
      <c r="AR92" s="37">
        <f t="shared" ca="1" si="273"/>
        <v>0</v>
      </c>
      <c r="AS92" s="37">
        <f t="shared" ca="1" si="273"/>
        <v>0</v>
      </c>
      <c r="AT92" s="37">
        <f t="shared" ca="1" si="273"/>
        <v>0</v>
      </c>
      <c r="AU92" s="37">
        <f t="shared" ca="1" si="273"/>
        <v>0</v>
      </c>
      <c r="AV92" s="37">
        <f t="shared" ca="1" si="273"/>
        <v>0</v>
      </c>
      <c r="AW92" s="37">
        <f t="shared" ca="1" si="273"/>
        <v>0</v>
      </c>
      <c r="AX92" s="37">
        <f t="shared" ca="1" si="273"/>
        <v>0</v>
      </c>
      <c r="AY92" s="37">
        <f t="shared" ca="1" si="273"/>
        <v>0</v>
      </c>
      <c r="AZ92" s="37">
        <f t="shared" ca="1" si="273"/>
        <v>0</v>
      </c>
      <c r="BA92" s="37">
        <f t="shared" ca="1" si="273"/>
        <v>0</v>
      </c>
      <c r="BB92" s="37">
        <f t="shared" ca="1" si="273"/>
        <v>0</v>
      </c>
      <c r="BC92" s="37">
        <f t="shared" ca="1" si="273"/>
        <v>0</v>
      </c>
      <c r="BD92" s="37">
        <f t="shared" ca="1" si="273"/>
        <v>0</v>
      </c>
      <c r="BE92" s="37">
        <f t="shared" ca="1" si="273"/>
        <v>0</v>
      </c>
      <c r="BF92" s="126">
        <f t="shared" ca="1" si="236"/>
        <v>0</v>
      </c>
      <c r="BG92" s="135" t="str">
        <f>'PLANTILLA V6'!$D198</f>
        <v>metro</v>
      </c>
      <c r="BH92" s="38">
        <f t="shared" ref="BH92:CF92" ca="1" si="274">IF(OR(BH$3="",ISNA(INDEX(INDIRECT(RIGHT(BH$2,LEN(BH$2)-4)&amp;"!$J:$J"),MATCH($B92,INDIRECT(RIGHT(BH$2,LEN(BH$2)-4)&amp;"!$B:$B"),0),1)), ISERR(INDEX(INDIRECT(RIGHT(BH$2,LEN(BH$2)-4)&amp;"!$J:$J"),MATCH($B92,INDIRECT(RIGHT(BH$2,LEN(BH$2)-4)&amp;"!$B:$B"),0),1))),0,INDEX(INDIRECT(RIGHT(BH$2,LEN(BH$2)-4)&amp;"!$J:$J"),MATCH($B92,INDIRECT(RIGHT(BH$2,LEN(BH$2)-4)&amp;"!$B:$B"),0),1))</f>
        <v>0</v>
      </c>
      <c r="BI92" s="38">
        <f t="shared" ca="1" si="274"/>
        <v>0</v>
      </c>
      <c r="BJ92" s="38">
        <f t="shared" ca="1" si="274"/>
        <v>0</v>
      </c>
      <c r="BK92" s="38">
        <f t="shared" ca="1" si="274"/>
        <v>0</v>
      </c>
      <c r="BL92" s="38">
        <f t="shared" ca="1" si="274"/>
        <v>0</v>
      </c>
      <c r="BM92" s="38">
        <f t="shared" ca="1" si="274"/>
        <v>0</v>
      </c>
      <c r="BN92" s="38">
        <f t="shared" ca="1" si="274"/>
        <v>0</v>
      </c>
      <c r="BO92" s="38">
        <f t="shared" ca="1" si="274"/>
        <v>0</v>
      </c>
      <c r="BP92" s="38">
        <f t="shared" ca="1" si="274"/>
        <v>0</v>
      </c>
      <c r="BQ92" s="38">
        <f t="shared" ca="1" si="274"/>
        <v>0</v>
      </c>
      <c r="BR92" s="38">
        <f t="shared" ca="1" si="274"/>
        <v>0</v>
      </c>
      <c r="BS92" s="38">
        <f t="shared" ca="1" si="274"/>
        <v>0</v>
      </c>
      <c r="BT92" s="38">
        <f t="shared" ca="1" si="274"/>
        <v>0</v>
      </c>
      <c r="BU92" s="38">
        <f t="shared" ca="1" si="274"/>
        <v>0</v>
      </c>
      <c r="BV92" s="38">
        <f t="shared" ca="1" si="274"/>
        <v>0</v>
      </c>
      <c r="BW92" s="38">
        <f t="shared" ca="1" si="274"/>
        <v>0</v>
      </c>
      <c r="BX92" s="38">
        <f t="shared" ca="1" si="274"/>
        <v>0</v>
      </c>
      <c r="BY92" s="38">
        <f t="shared" ca="1" si="274"/>
        <v>0</v>
      </c>
      <c r="BZ92" s="38">
        <f t="shared" ca="1" si="274"/>
        <v>0</v>
      </c>
      <c r="CA92" s="38">
        <f t="shared" ca="1" si="274"/>
        <v>0</v>
      </c>
      <c r="CB92" s="38">
        <f t="shared" ca="1" si="274"/>
        <v>0</v>
      </c>
      <c r="CC92" s="38">
        <f t="shared" ca="1" si="274"/>
        <v>0</v>
      </c>
      <c r="CD92" s="38">
        <f t="shared" ca="1" si="274"/>
        <v>0</v>
      </c>
      <c r="CE92" s="38">
        <f t="shared" ca="1" si="274"/>
        <v>0</v>
      </c>
      <c r="CF92" s="38">
        <f t="shared" ca="1" si="274"/>
        <v>0</v>
      </c>
      <c r="CG92" s="126">
        <f t="shared" ca="1" si="238"/>
        <v>0</v>
      </c>
      <c r="CH92" s="25" t="str">
        <f>'PLANTILLA V6'!$D198</f>
        <v>metro</v>
      </c>
    </row>
    <row r="93" spans="1:86" ht="16.5" x14ac:dyDescent="0.45">
      <c r="A93" s="40" t="s">
        <v>198</v>
      </c>
      <c r="B93" s="40" t="s">
        <v>212</v>
      </c>
      <c r="C93" s="32">
        <f>'PLANTILLA V6'!C199</f>
        <v>1</v>
      </c>
      <c r="D93" s="126">
        <f t="shared" ca="1" si="232"/>
        <v>0</v>
      </c>
      <c r="E93" s="25" t="str">
        <f>'PLANTILLA V6'!$D199</f>
        <v>pza</v>
      </c>
      <c r="F93" s="29">
        <f t="shared" ref="F93:AD93" ca="1" si="275">IF(OR(F$3="", ISNA(INDEX(INDIRECT(RIGHT(F$2,LEN(F$2)-4)&amp;"!$J:$J"),MATCH($B93,INDIRECT(RIGHT(F$2,LEN(F$2)-4)&amp;"!$B:$B"),0),1)),ISERR(INDEX(INDIRECT(RIGHT(F$2,LEN(F$2)-4)&amp;"!$J:$J"),MATCH($B93,INDIRECT(RIGHT(F$2,LEN(F$2)-4)&amp;"!$B:$B"),0),1))),0,INDEX(INDIRECT(RIGHT(F$2,LEN(F$2)-4)&amp;"!$J:$J"),MATCH($B93,INDIRECT(RIGHT(F$2,LEN(F$2)-4)&amp;"!$B:$B"),0),1))</f>
        <v>0</v>
      </c>
      <c r="G93" s="29">
        <f t="shared" ca="1" si="275"/>
        <v>0</v>
      </c>
      <c r="H93" s="29">
        <f t="shared" ca="1" si="275"/>
        <v>0</v>
      </c>
      <c r="I93" s="29">
        <f t="shared" ca="1" si="275"/>
        <v>0</v>
      </c>
      <c r="J93" s="29">
        <f t="shared" ca="1" si="275"/>
        <v>0</v>
      </c>
      <c r="K93" s="29">
        <f t="shared" ca="1" si="275"/>
        <v>0</v>
      </c>
      <c r="L93" s="29">
        <f t="shared" ca="1" si="275"/>
        <v>0</v>
      </c>
      <c r="M93" s="29">
        <f t="shared" ca="1" si="275"/>
        <v>0</v>
      </c>
      <c r="N93" s="29">
        <f t="shared" ca="1" si="275"/>
        <v>0</v>
      </c>
      <c r="O93" s="29">
        <f t="shared" ca="1" si="275"/>
        <v>0</v>
      </c>
      <c r="P93" s="29">
        <f t="shared" ca="1" si="275"/>
        <v>0</v>
      </c>
      <c r="Q93" s="29">
        <f t="shared" ca="1" si="275"/>
        <v>0</v>
      </c>
      <c r="R93" s="29">
        <f t="shared" ca="1" si="275"/>
        <v>0</v>
      </c>
      <c r="S93" s="29">
        <f t="shared" ca="1" si="275"/>
        <v>0</v>
      </c>
      <c r="T93" s="29">
        <f t="shared" ca="1" si="275"/>
        <v>0</v>
      </c>
      <c r="U93" s="29">
        <f t="shared" ca="1" si="275"/>
        <v>0</v>
      </c>
      <c r="V93" s="29">
        <f t="shared" ca="1" si="275"/>
        <v>0</v>
      </c>
      <c r="W93" s="29">
        <f t="shared" ca="1" si="275"/>
        <v>0</v>
      </c>
      <c r="X93" s="29">
        <f t="shared" ca="1" si="275"/>
        <v>0</v>
      </c>
      <c r="Y93" s="29">
        <f t="shared" ca="1" si="275"/>
        <v>0</v>
      </c>
      <c r="Z93" s="29">
        <f t="shared" ca="1" si="275"/>
        <v>0</v>
      </c>
      <c r="AA93" s="29">
        <f t="shared" ca="1" si="275"/>
        <v>0</v>
      </c>
      <c r="AB93" s="29">
        <f t="shared" ca="1" si="275"/>
        <v>0</v>
      </c>
      <c r="AC93" s="29">
        <f t="shared" ca="1" si="275"/>
        <v>0</v>
      </c>
      <c r="AD93" s="29">
        <f t="shared" ca="1" si="275"/>
        <v>0</v>
      </c>
      <c r="AE93" s="126">
        <f t="shared" ca="1" si="234"/>
        <v>0</v>
      </c>
      <c r="AF93" s="25" t="str">
        <f>'PLANTILLA V6'!$D199</f>
        <v>pza</v>
      </c>
      <c r="AG93" s="37">
        <f t="shared" ref="AG93:BE93" ca="1" si="276">IF(OR(AG$3="",ISNA(INDEX(INDIRECT(RIGHT(AG$2,LEN(AG$2)-4)&amp;"!$J:$J"),MATCH($B93,INDIRECT(RIGHT(AG$2,LEN(AG$2)-4)&amp;"!$B:$B"),0),1)), ISERR(INDEX(INDIRECT(RIGHT(AG$2,LEN(AG$2)-4)&amp;"!$J:$J"),MATCH($B93,INDIRECT(RIGHT(AG$2,LEN(AG$2)-4)&amp;"!$B:$B"),0),1))),0,INDEX(INDIRECT(RIGHT(AG$2,LEN(AG$2)-4)&amp;"!$J:$J"),MATCH($B93,INDIRECT(RIGHT(AG$2,LEN(AG$2)-4)&amp;"!$B:$B"),0),1))</f>
        <v>0</v>
      </c>
      <c r="AH93" s="37">
        <f t="shared" ca="1" si="276"/>
        <v>0</v>
      </c>
      <c r="AI93" s="37">
        <f t="shared" ca="1" si="276"/>
        <v>0</v>
      </c>
      <c r="AJ93" s="37">
        <f t="shared" ca="1" si="276"/>
        <v>0</v>
      </c>
      <c r="AK93" s="37">
        <f t="shared" ca="1" si="276"/>
        <v>0</v>
      </c>
      <c r="AL93" s="37">
        <f t="shared" ca="1" si="276"/>
        <v>0</v>
      </c>
      <c r="AM93" s="37">
        <f t="shared" ca="1" si="276"/>
        <v>0</v>
      </c>
      <c r="AN93" s="37">
        <f t="shared" ca="1" si="276"/>
        <v>0</v>
      </c>
      <c r="AO93" s="37">
        <f t="shared" ca="1" si="276"/>
        <v>0</v>
      </c>
      <c r="AP93" s="37">
        <f t="shared" ca="1" si="276"/>
        <v>0</v>
      </c>
      <c r="AQ93" s="37">
        <f t="shared" ca="1" si="276"/>
        <v>0</v>
      </c>
      <c r="AR93" s="37">
        <f t="shared" ca="1" si="276"/>
        <v>0</v>
      </c>
      <c r="AS93" s="37">
        <f t="shared" ca="1" si="276"/>
        <v>0</v>
      </c>
      <c r="AT93" s="37">
        <f t="shared" ca="1" si="276"/>
        <v>0</v>
      </c>
      <c r="AU93" s="37">
        <f t="shared" ca="1" si="276"/>
        <v>0</v>
      </c>
      <c r="AV93" s="37">
        <f t="shared" ca="1" si="276"/>
        <v>0</v>
      </c>
      <c r="AW93" s="37">
        <f t="shared" ca="1" si="276"/>
        <v>0</v>
      </c>
      <c r="AX93" s="37">
        <f t="shared" ca="1" si="276"/>
        <v>0</v>
      </c>
      <c r="AY93" s="37">
        <f t="shared" ca="1" si="276"/>
        <v>0</v>
      </c>
      <c r="AZ93" s="37">
        <f t="shared" ca="1" si="276"/>
        <v>0</v>
      </c>
      <c r="BA93" s="37">
        <f t="shared" ca="1" si="276"/>
        <v>0</v>
      </c>
      <c r="BB93" s="37">
        <f t="shared" ca="1" si="276"/>
        <v>0</v>
      </c>
      <c r="BC93" s="37">
        <f t="shared" ca="1" si="276"/>
        <v>0</v>
      </c>
      <c r="BD93" s="37">
        <f t="shared" ca="1" si="276"/>
        <v>0</v>
      </c>
      <c r="BE93" s="37">
        <f t="shared" ca="1" si="276"/>
        <v>0</v>
      </c>
      <c r="BF93" s="126">
        <f t="shared" ca="1" si="236"/>
        <v>0</v>
      </c>
      <c r="BG93" s="135" t="str">
        <f>'PLANTILLA V6'!$D199</f>
        <v>pza</v>
      </c>
      <c r="BH93" s="41">
        <f t="shared" ref="BH93:CF93" ca="1" si="277">IF(OR(BH$3="",ISNA(INDEX(INDIRECT(RIGHT(BH$2,LEN(BH$2)-4)&amp;"!$J:$J"),MATCH($B93,INDIRECT(RIGHT(BH$2,LEN(BH$2)-4)&amp;"!$B:$B"),0),1)), ISERR(INDEX(INDIRECT(RIGHT(BH$2,LEN(BH$2)-4)&amp;"!$J:$J"),MATCH($B93,INDIRECT(RIGHT(BH$2,LEN(BH$2)-4)&amp;"!$B:$B"),0),1))),0,INDEX(INDIRECT(RIGHT(BH$2,LEN(BH$2)-4)&amp;"!$J:$J"),MATCH($B93,INDIRECT(RIGHT(BH$2,LEN(BH$2)-4)&amp;"!$B:$B"),0),1))</f>
        <v>0</v>
      </c>
      <c r="BI93" s="41">
        <f t="shared" ca="1" si="277"/>
        <v>0</v>
      </c>
      <c r="BJ93" s="41">
        <f t="shared" ca="1" si="277"/>
        <v>0</v>
      </c>
      <c r="BK93" s="41">
        <f t="shared" ca="1" si="277"/>
        <v>0</v>
      </c>
      <c r="BL93" s="41">
        <f t="shared" ca="1" si="277"/>
        <v>0</v>
      </c>
      <c r="BM93" s="41">
        <f t="shared" ca="1" si="277"/>
        <v>0</v>
      </c>
      <c r="BN93" s="41">
        <f t="shared" ca="1" si="277"/>
        <v>0</v>
      </c>
      <c r="BO93" s="41">
        <f t="shared" ca="1" si="277"/>
        <v>0</v>
      </c>
      <c r="BP93" s="41">
        <f t="shared" ca="1" si="277"/>
        <v>0</v>
      </c>
      <c r="BQ93" s="41">
        <f t="shared" ca="1" si="277"/>
        <v>0</v>
      </c>
      <c r="BR93" s="41">
        <f t="shared" ca="1" si="277"/>
        <v>0</v>
      </c>
      <c r="BS93" s="41">
        <f t="shared" ca="1" si="277"/>
        <v>0</v>
      </c>
      <c r="BT93" s="41">
        <f t="shared" ca="1" si="277"/>
        <v>0</v>
      </c>
      <c r="BU93" s="41">
        <f t="shared" ca="1" si="277"/>
        <v>0</v>
      </c>
      <c r="BV93" s="41">
        <f t="shared" ca="1" si="277"/>
        <v>0</v>
      </c>
      <c r="BW93" s="41">
        <f t="shared" ca="1" si="277"/>
        <v>0</v>
      </c>
      <c r="BX93" s="41">
        <f t="shared" ca="1" si="277"/>
        <v>0</v>
      </c>
      <c r="BY93" s="41">
        <f t="shared" ca="1" si="277"/>
        <v>0</v>
      </c>
      <c r="BZ93" s="41">
        <f t="shared" ca="1" si="277"/>
        <v>0</v>
      </c>
      <c r="CA93" s="41">
        <f t="shared" ca="1" si="277"/>
        <v>0</v>
      </c>
      <c r="CB93" s="41">
        <f t="shared" ca="1" si="277"/>
        <v>0</v>
      </c>
      <c r="CC93" s="41">
        <f t="shared" ca="1" si="277"/>
        <v>0</v>
      </c>
      <c r="CD93" s="41">
        <f t="shared" ca="1" si="277"/>
        <v>0</v>
      </c>
      <c r="CE93" s="41">
        <f t="shared" ca="1" si="277"/>
        <v>0</v>
      </c>
      <c r="CF93" s="41">
        <f t="shared" ca="1" si="277"/>
        <v>0</v>
      </c>
      <c r="CG93" s="126">
        <f t="shared" ca="1" si="238"/>
        <v>0</v>
      </c>
      <c r="CH93" s="25" t="str">
        <f>'PLANTILLA V6'!$D199</f>
        <v>pza</v>
      </c>
    </row>
    <row r="94" spans="1:86" ht="16.5" x14ac:dyDescent="0.45">
      <c r="A94" s="36" t="s">
        <v>198</v>
      </c>
      <c r="B94" s="36" t="s">
        <v>213</v>
      </c>
      <c r="C94" s="28">
        <f>'PLANTILLA V6'!C200</f>
        <v>1</v>
      </c>
      <c r="D94" s="126">
        <f t="shared" ca="1" si="232"/>
        <v>0</v>
      </c>
      <c r="E94" s="25" t="str">
        <f>'PLANTILLA V6'!$D200</f>
        <v>pza</v>
      </c>
      <c r="F94" s="29">
        <f t="shared" ref="F94:AD94" ca="1" si="278">IF(OR(F$3="", ISNA(INDEX(INDIRECT(RIGHT(F$2,LEN(F$2)-4)&amp;"!$J:$J"),MATCH($B94,INDIRECT(RIGHT(F$2,LEN(F$2)-4)&amp;"!$B:$B"),0),1)),ISERR(INDEX(INDIRECT(RIGHT(F$2,LEN(F$2)-4)&amp;"!$J:$J"),MATCH($B94,INDIRECT(RIGHT(F$2,LEN(F$2)-4)&amp;"!$B:$B"),0),1))),0,INDEX(INDIRECT(RIGHT(F$2,LEN(F$2)-4)&amp;"!$J:$J"),MATCH($B94,INDIRECT(RIGHT(F$2,LEN(F$2)-4)&amp;"!$B:$B"),0),1))</f>
        <v>0</v>
      </c>
      <c r="G94" s="29">
        <f t="shared" ca="1" si="278"/>
        <v>0</v>
      </c>
      <c r="H94" s="29">
        <f t="shared" ca="1" si="278"/>
        <v>0</v>
      </c>
      <c r="I94" s="29">
        <f t="shared" ca="1" si="278"/>
        <v>0</v>
      </c>
      <c r="J94" s="29">
        <f t="shared" ca="1" si="278"/>
        <v>0</v>
      </c>
      <c r="K94" s="29">
        <f t="shared" ca="1" si="278"/>
        <v>0</v>
      </c>
      <c r="L94" s="29">
        <f t="shared" ca="1" si="278"/>
        <v>0</v>
      </c>
      <c r="M94" s="29">
        <f t="shared" ca="1" si="278"/>
        <v>0</v>
      </c>
      <c r="N94" s="29">
        <f t="shared" ca="1" si="278"/>
        <v>0</v>
      </c>
      <c r="O94" s="29">
        <f t="shared" ca="1" si="278"/>
        <v>0</v>
      </c>
      <c r="P94" s="29">
        <f t="shared" ca="1" si="278"/>
        <v>0</v>
      </c>
      <c r="Q94" s="29">
        <f t="shared" ca="1" si="278"/>
        <v>0</v>
      </c>
      <c r="R94" s="29">
        <f t="shared" ca="1" si="278"/>
        <v>0</v>
      </c>
      <c r="S94" s="29">
        <f t="shared" ca="1" si="278"/>
        <v>0</v>
      </c>
      <c r="T94" s="29">
        <f t="shared" ca="1" si="278"/>
        <v>0</v>
      </c>
      <c r="U94" s="29">
        <f t="shared" ca="1" si="278"/>
        <v>0</v>
      </c>
      <c r="V94" s="29">
        <f t="shared" ca="1" si="278"/>
        <v>0</v>
      </c>
      <c r="W94" s="29">
        <f t="shared" ca="1" si="278"/>
        <v>0</v>
      </c>
      <c r="X94" s="29">
        <f t="shared" ca="1" si="278"/>
        <v>0</v>
      </c>
      <c r="Y94" s="29">
        <f t="shared" ca="1" si="278"/>
        <v>0</v>
      </c>
      <c r="Z94" s="29">
        <f t="shared" ca="1" si="278"/>
        <v>0</v>
      </c>
      <c r="AA94" s="29">
        <f t="shared" ca="1" si="278"/>
        <v>0</v>
      </c>
      <c r="AB94" s="29">
        <f t="shared" ca="1" si="278"/>
        <v>0</v>
      </c>
      <c r="AC94" s="29">
        <f t="shared" ca="1" si="278"/>
        <v>0</v>
      </c>
      <c r="AD94" s="29">
        <f t="shared" ca="1" si="278"/>
        <v>0</v>
      </c>
      <c r="AE94" s="126">
        <f t="shared" ca="1" si="234"/>
        <v>0</v>
      </c>
      <c r="AF94" s="25" t="str">
        <f>'PLANTILLA V6'!$D200</f>
        <v>pza</v>
      </c>
      <c r="AG94" s="37">
        <f t="shared" ref="AG94:BE94" ca="1" si="279">IF(OR(AG$3="",ISNA(INDEX(INDIRECT(RIGHT(AG$2,LEN(AG$2)-4)&amp;"!$J:$J"),MATCH($B94,INDIRECT(RIGHT(AG$2,LEN(AG$2)-4)&amp;"!$B:$B"),0),1)), ISERR(INDEX(INDIRECT(RIGHT(AG$2,LEN(AG$2)-4)&amp;"!$J:$J"),MATCH($B94,INDIRECT(RIGHT(AG$2,LEN(AG$2)-4)&amp;"!$B:$B"),0),1))),0,INDEX(INDIRECT(RIGHT(AG$2,LEN(AG$2)-4)&amp;"!$J:$J"),MATCH($B94,INDIRECT(RIGHT(AG$2,LEN(AG$2)-4)&amp;"!$B:$B"),0),1))</f>
        <v>0</v>
      </c>
      <c r="AH94" s="37">
        <f t="shared" ca="1" si="279"/>
        <v>0</v>
      </c>
      <c r="AI94" s="37">
        <f t="shared" ca="1" si="279"/>
        <v>0</v>
      </c>
      <c r="AJ94" s="37">
        <f t="shared" ca="1" si="279"/>
        <v>0</v>
      </c>
      <c r="AK94" s="37">
        <f t="shared" ca="1" si="279"/>
        <v>0</v>
      </c>
      <c r="AL94" s="37">
        <f t="shared" ca="1" si="279"/>
        <v>0</v>
      </c>
      <c r="AM94" s="37">
        <f t="shared" ca="1" si="279"/>
        <v>0</v>
      </c>
      <c r="AN94" s="37">
        <f t="shared" ca="1" si="279"/>
        <v>0</v>
      </c>
      <c r="AO94" s="37">
        <f t="shared" ca="1" si="279"/>
        <v>0</v>
      </c>
      <c r="AP94" s="37">
        <f t="shared" ca="1" si="279"/>
        <v>0</v>
      </c>
      <c r="AQ94" s="37">
        <f t="shared" ca="1" si="279"/>
        <v>0</v>
      </c>
      <c r="AR94" s="37">
        <f t="shared" ca="1" si="279"/>
        <v>0</v>
      </c>
      <c r="AS94" s="37">
        <f t="shared" ca="1" si="279"/>
        <v>0</v>
      </c>
      <c r="AT94" s="37">
        <f t="shared" ca="1" si="279"/>
        <v>0</v>
      </c>
      <c r="AU94" s="37">
        <f t="shared" ca="1" si="279"/>
        <v>0</v>
      </c>
      <c r="AV94" s="37">
        <f t="shared" ca="1" si="279"/>
        <v>0</v>
      </c>
      <c r="AW94" s="37">
        <f t="shared" ca="1" si="279"/>
        <v>0</v>
      </c>
      <c r="AX94" s="37">
        <f t="shared" ca="1" si="279"/>
        <v>0</v>
      </c>
      <c r="AY94" s="37">
        <f t="shared" ca="1" si="279"/>
        <v>0</v>
      </c>
      <c r="AZ94" s="37">
        <f t="shared" ca="1" si="279"/>
        <v>0</v>
      </c>
      <c r="BA94" s="37">
        <f t="shared" ca="1" si="279"/>
        <v>0</v>
      </c>
      <c r="BB94" s="37">
        <f t="shared" ca="1" si="279"/>
        <v>0</v>
      </c>
      <c r="BC94" s="37">
        <f t="shared" ca="1" si="279"/>
        <v>0</v>
      </c>
      <c r="BD94" s="37">
        <f t="shared" ca="1" si="279"/>
        <v>0</v>
      </c>
      <c r="BE94" s="37">
        <f t="shared" ca="1" si="279"/>
        <v>0</v>
      </c>
      <c r="BF94" s="126">
        <f t="shared" ca="1" si="236"/>
        <v>0</v>
      </c>
      <c r="BG94" s="135" t="str">
        <f>'PLANTILLA V6'!$D200</f>
        <v>pza</v>
      </c>
      <c r="BH94" s="38">
        <f t="shared" ref="BH94:CF94" ca="1" si="280">IF(OR(BH$3="",ISNA(INDEX(INDIRECT(RIGHT(BH$2,LEN(BH$2)-4)&amp;"!$J:$J"),MATCH($B94,INDIRECT(RIGHT(BH$2,LEN(BH$2)-4)&amp;"!$B:$B"),0),1)), ISERR(INDEX(INDIRECT(RIGHT(BH$2,LEN(BH$2)-4)&amp;"!$J:$J"),MATCH($B94,INDIRECT(RIGHT(BH$2,LEN(BH$2)-4)&amp;"!$B:$B"),0),1))),0,INDEX(INDIRECT(RIGHT(BH$2,LEN(BH$2)-4)&amp;"!$J:$J"),MATCH($B94,INDIRECT(RIGHT(BH$2,LEN(BH$2)-4)&amp;"!$B:$B"),0),1))</f>
        <v>0</v>
      </c>
      <c r="BI94" s="38">
        <f t="shared" ca="1" si="280"/>
        <v>0</v>
      </c>
      <c r="BJ94" s="38">
        <f t="shared" ca="1" si="280"/>
        <v>0</v>
      </c>
      <c r="BK94" s="38">
        <f t="shared" ca="1" si="280"/>
        <v>0</v>
      </c>
      <c r="BL94" s="38">
        <f t="shared" ca="1" si="280"/>
        <v>0</v>
      </c>
      <c r="BM94" s="38">
        <f t="shared" ca="1" si="280"/>
        <v>0</v>
      </c>
      <c r="BN94" s="38">
        <f t="shared" ca="1" si="280"/>
        <v>0</v>
      </c>
      <c r="BO94" s="38">
        <f t="shared" ca="1" si="280"/>
        <v>0</v>
      </c>
      <c r="BP94" s="38">
        <f t="shared" ca="1" si="280"/>
        <v>0</v>
      </c>
      <c r="BQ94" s="38">
        <f t="shared" ca="1" si="280"/>
        <v>0</v>
      </c>
      <c r="BR94" s="38">
        <f t="shared" ca="1" si="280"/>
        <v>0</v>
      </c>
      <c r="BS94" s="38">
        <f t="shared" ca="1" si="280"/>
        <v>0</v>
      </c>
      <c r="BT94" s="38">
        <f t="shared" ca="1" si="280"/>
        <v>0</v>
      </c>
      <c r="BU94" s="38">
        <f t="shared" ca="1" si="280"/>
        <v>0</v>
      </c>
      <c r="BV94" s="38">
        <f t="shared" ca="1" si="280"/>
        <v>0</v>
      </c>
      <c r="BW94" s="38">
        <f t="shared" ca="1" si="280"/>
        <v>0</v>
      </c>
      <c r="BX94" s="38">
        <f t="shared" ca="1" si="280"/>
        <v>0</v>
      </c>
      <c r="BY94" s="38">
        <f t="shared" ca="1" si="280"/>
        <v>0</v>
      </c>
      <c r="BZ94" s="38">
        <f t="shared" ca="1" si="280"/>
        <v>0</v>
      </c>
      <c r="CA94" s="38">
        <f t="shared" ca="1" si="280"/>
        <v>0</v>
      </c>
      <c r="CB94" s="38">
        <f t="shared" ca="1" si="280"/>
        <v>0</v>
      </c>
      <c r="CC94" s="38">
        <f t="shared" ca="1" si="280"/>
        <v>0</v>
      </c>
      <c r="CD94" s="38">
        <f t="shared" ca="1" si="280"/>
        <v>0</v>
      </c>
      <c r="CE94" s="38">
        <f t="shared" ca="1" si="280"/>
        <v>0</v>
      </c>
      <c r="CF94" s="38">
        <f t="shared" ca="1" si="280"/>
        <v>0</v>
      </c>
      <c r="CG94" s="126">
        <f t="shared" ca="1" si="238"/>
        <v>0</v>
      </c>
      <c r="CH94" s="25" t="str">
        <f>'PLANTILLA V6'!$D200</f>
        <v>pza</v>
      </c>
    </row>
    <row r="95" spans="1:86" ht="16.5" x14ac:dyDescent="0.45">
      <c r="A95" s="40" t="s">
        <v>198</v>
      </c>
      <c r="B95" s="40" t="s">
        <v>214</v>
      </c>
      <c r="C95" s="32">
        <f>'PLANTILLA V6'!C201</f>
        <v>1</v>
      </c>
      <c r="D95" s="126">
        <f t="shared" ca="1" si="232"/>
        <v>0</v>
      </c>
      <c r="E95" s="25" t="str">
        <f>'PLANTILLA V6'!$D201</f>
        <v>pza</v>
      </c>
      <c r="F95" s="29">
        <f t="shared" ref="F95:AD95" ca="1" si="281">IF(OR(F$3="", ISNA(INDEX(INDIRECT(RIGHT(F$2,LEN(F$2)-4)&amp;"!$J:$J"),MATCH($B95,INDIRECT(RIGHT(F$2,LEN(F$2)-4)&amp;"!$B:$B"),0),1)),ISERR(INDEX(INDIRECT(RIGHT(F$2,LEN(F$2)-4)&amp;"!$J:$J"),MATCH($B95,INDIRECT(RIGHT(F$2,LEN(F$2)-4)&amp;"!$B:$B"),0),1))),0,INDEX(INDIRECT(RIGHT(F$2,LEN(F$2)-4)&amp;"!$J:$J"),MATCH($B95,INDIRECT(RIGHT(F$2,LEN(F$2)-4)&amp;"!$B:$B"),0),1))</f>
        <v>0</v>
      </c>
      <c r="G95" s="29">
        <f t="shared" ca="1" si="281"/>
        <v>0</v>
      </c>
      <c r="H95" s="29">
        <f t="shared" ca="1" si="281"/>
        <v>0</v>
      </c>
      <c r="I95" s="29">
        <f t="shared" ca="1" si="281"/>
        <v>0</v>
      </c>
      <c r="J95" s="29">
        <f t="shared" ca="1" si="281"/>
        <v>0</v>
      </c>
      <c r="K95" s="29">
        <f t="shared" ca="1" si="281"/>
        <v>0</v>
      </c>
      <c r="L95" s="29">
        <f t="shared" ca="1" si="281"/>
        <v>0</v>
      </c>
      <c r="M95" s="29">
        <f t="shared" ca="1" si="281"/>
        <v>0</v>
      </c>
      <c r="N95" s="29">
        <f t="shared" ca="1" si="281"/>
        <v>0</v>
      </c>
      <c r="O95" s="29">
        <f t="shared" ca="1" si="281"/>
        <v>0</v>
      </c>
      <c r="P95" s="29">
        <f t="shared" ca="1" si="281"/>
        <v>0</v>
      </c>
      <c r="Q95" s="29">
        <f t="shared" ca="1" si="281"/>
        <v>0</v>
      </c>
      <c r="R95" s="29">
        <f t="shared" ca="1" si="281"/>
        <v>0</v>
      </c>
      <c r="S95" s="29">
        <f t="shared" ca="1" si="281"/>
        <v>0</v>
      </c>
      <c r="T95" s="29">
        <f t="shared" ca="1" si="281"/>
        <v>0</v>
      </c>
      <c r="U95" s="29">
        <f t="shared" ca="1" si="281"/>
        <v>0</v>
      </c>
      <c r="V95" s="29">
        <f t="shared" ca="1" si="281"/>
        <v>0</v>
      </c>
      <c r="W95" s="29">
        <f t="shared" ca="1" si="281"/>
        <v>0</v>
      </c>
      <c r="X95" s="29">
        <f t="shared" ca="1" si="281"/>
        <v>0</v>
      </c>
      <c r="Y95" s="29">
        <f t="shared" ca="1" si="281"/>
        <v>0</v>
      </c>
      <c r="Z95" s="29">
        <f t="shared" ca="1" si="281"/>
        <v>0</v>
      </c>
      <c r="AA95" s="29">
        <f t="shared" ca="1" si="281"/>
        <v>0</v>
      </c>
      <c r="AB95" s="29">
        <f t="shared" ca="1" si="281"/>
        <v>0</v>
      </c>
      <c r="AC95" s="29">
        <f t="shared" ca="1" si="281"/>
        <v>0</v>
      </c>
      <c r="AD95" s="29">
        <f t="shared" ca="1" si="281"/>
        <v>0</v>
      </c>
      <c r="AE95" s="126">
        <f t="shared" ca="1" si="234"/>
        <v>0</v>
      </c>
      <c r="AF95" s="25" t="str">
        <f>'PLANTILLA V6'!$D201</f>
        <v>pza</v>
      </c>
      <c r="AG95" s="37">
        <f t="shared" ref="AG95:BE95" ca="1" si="282">IF(OR(AG$3="",ISNA(INDEX(INDIRECT(RIGHT(AG$2,LEN(AG$2)-4)&amp;"!$J:$J"),MATCH($B95,INDIRECT(RIGHT(AG$2,LEN(AG$2)-4)&amp;"!$B:$B"),0),1)), ISERR(INDEX(INDIRECT(RIGHT(AG$2,LEN(AG$2)-4)&amp;"!$J:$J"),MATCH($B95,INDIRECT(RIGHT(AG$2,LEN(AG$2)-4)&amp;"!$B:$B"),0),1))),0,INDEX(INDIRECT(RIGHT(AG$2,LEN(AG$2)-4)&amp;"!$J:$J"),MATCH($B95,INDIRECT(RIGHT(AG$2,LEN(AG$2)-4)&amp;"!$B:$B"),0),1))</f>
        <v>0</v>
      </c>
      <c r="AH95" s="37">
        <f t="shared" ca="1" si="282"/>
        <v>0</v>
      </c>
      <c r="AI95" s="37">
        <f t="shared" ca="1" si="282"/>
        <v>0</v>
      </c>
      <c r="AJ95" s="37">
        <f t="shared" ca="1" si="282"/>
        <v>0</v>
      </c>
      <c r="AK95" s="37">
        <f t="shared" ca="1" si="282"/>
        <v>0</v>
      </c>
      <c r="AL95" s="37">
        <f t="shared" ca="1" si="282"/>
        <v>0</v>
      </c>
      <c r="AM95" s="37">
        <f t="shared" ca="1" si="282"/>
        <v>0</v>
      </c>
      <c r="AN95" s="37">
        <f t="shared" ca="1" si="282"/>
        <v>0</v>
      </c>
      <c r="AO95" s="37">
        <f t="shared" ca="1" si="282"/>
        <v>0</v>
      </c>
      <c r="AP95" s="37">
        <f t="shared" ca="1" si="282"/>
        <v>0</v>
      </c>
      <c r="AQ95" s="37">
        <f t="shared" ca="1" si="282"/>
        <v>0</v>
      </c>
      <c r="AR95" s="37">
        <f t="shared" ca="1" si="282"/>
        <v>0</v>
      </c>
      <c r="AS95" s="37">
        <f t="shared" ca="1" si="282"/>
        <v>0</v>
      </c>
      <c r="AT95" s="37">
        <f t="shared" ca="1" si="282"/>
        <v>0</v>
      </c>
      <c r="AU95" s="37">
        <f t="shared" ca="1" si="282"/>
        <v>0</v>
      </c>
      <c r="AV95" s="37">
        <f t="shared" ca="1" si="282"/>
        <v>0</v>
      </c>
      <c r="AW95" s="37">
        <f t="shared" ca="1" si="282"/>
        <v>0</v>
      </c>
      <c r="AX95" s="37">
        <f t="shared" ca="1" si="282"/>
        <v>0</v>
      </c>
      <c r="AY95" s="37">
        <f t="shared" ca="1" si="282"/>
        <v>0</v>
      </c>
      <c r="AZ95" s="37">
        <f t="shared" ca="1" si="282"/>
        <v>0</v>
      </c>
      <c r="BA95" s="37">
        <f t="shared" ca="1" si="282"/>
        <v>0</v>
      </c>
      <c r="BB95" s="37">
        <f t="shared" ca="1" si="282"/>
        <v>0</v>
      </c>
      <c r="BC95" s="37">
        <f t="shared" ca="1" si="282"/>
        <v>0</v>
      </c>
      <c r="BD95" s="37">
        <f t="shared" ca="1" si="282"/>
        <v>0</v>
      </c>
      <c r="BE95" s="37">
        <f t="shared" ca="1" si="282"/>
        <v>0</v>
      </c>
      <c r="BF95" s="126">
        <f t="shared" ca="1" si="236"/>
        <v>0</v>
      </c>
      <c r="BG95" s="135" t="str">
        <f>'PLANTILLA V6'!$D201</f>
        <v>pza</v>
      </c>
      <c r="BH95" s="41">
        <f t="shared" ref="BH95:CF95" ca="1" si="283">IF(OR(BH$3="",ISNA(INDEX(INDIRECT(RIGHT(BH$2,LEN(BH$2)-4)&amp;"!$J:$J"),MATCH($B95,INDIRECT(RIGHT(BH$2,LEN(BH$2)-4)&amp;"!$B:$B"),0),1)), ISERR(INDEX(INDIRECT(RIGHT(BH$2,LEN(BH$2)-4)&amp;"!$J:$J"),MATCH($B95,INDIRECT(RIGHT(BH$2,LEN(BH$2)-4)&amp;"!$B:$B"),0),1))),0,INDEX(INDIRECT(RIGHT(BH$2,LEN(BH$2)-4)&amp;"!$J:$J"),MATCH($B95,INDIRECT(RIGHT(BH$2,LEN(BH$2)-4)&amp;"!$B:$B"),0),1))</f>
        <v>0</v>
      </c>
      <c r="BI95" s="41">
        <f t="shared" ca="1" si="283"/>
        <v>0</v>
      </c>
      <c r="BJ95" s="41">
        <f t="shared" ca="1" si="283"/>
        <v>0</v>
      </c>
      <c r="BK95" s="41">
        <f t="shared" ca="1" si="283"/>
        <v>0</v>
      </c>
      <c r="BL95" s="41">
        <f t="shared" ca="1" si="283"/>
        <v>0</v>
      </c>
      <c r="BM95" s="41">
        <f t="shared" ca="1" si="283"/>
        <v>0</v>
      </c>
      <c r="BN95" s="41">
        <f t="shared" ca="1" si="283"/>
        <v>0</v>
      </c>
      <c r="BO95" s="41">
        <f t="shared" ca="1" si="283"/>
        <v>0</v>
      </c>
      <c r="BP95" s="41">
        <f t="shared" ca="1" si="283"/>
        <v>0</v>
      </c>
      <c r="BQ95" s="41">
        <f t="shared" ca="1" si="283"/>
        <v>0</v>
      </c>
      <c r="BR95" s="41">
        <f t="shared" ca="1" si="283"/>
        <v>0</v>
      </c>
      <c r="BS95" s="41">
        <f t="shared" ca="1" si="283"/>
        <v>0</v>
      </c>
      <c r="BT95" s="41">
        <f t="shared" ca="1" si="283"/>
        <v>0</v>
      </c>
      <c r="BU95" s="41">
        <f t="shared" ca="1" si="283"/>
        <v>0</v>
      </c>
      <c r="BV95" s="41">
        <f t="shared" ca="1" si="283"/>
        <v>0</v>
      </c>
      <c r="BW95" s="41">
        <f t="shared" ca="1" si="283"/>
        <v>0</v>
      </c>
      <c r="BX95" s="41">
        <f t="shared" ca="1" si="283"/>
        <v>0</v>
      </c>
      <c r="BY95" s="41">
        <f t="shared" ca="1" si="283"/>
        <v>0</v>
      </c>
      <c r="BZ95" s="41">
        <f t="shared" ca="1" si="283"/>
        <v>0</v>
      </c>
      <c r="CA95" s="41">
        <f t="shared" ca="1" si="283"/>
        <v>0</v>
      </c>
      <c r="CB95" s="41">
        <f t="shared" ca="1" si="283"/>
        <v>0</v>
      </c>
      <c r="CC95" s="41">
        <f t="shared" ca="1" si="283"/>
        <v>0</v>
      </c>
      <c r="CD95" s="41">
        <f t="shared" ca="1" si="283"/>
        <v>0</v>
      </c>
      <c r="CE95" s="41">
        <f t="shared" ca="1" si="283"/>
        <v>0</v>
      </c>
      <c r="CF95" s="41">
        <f t="shared" ca="1" si="283"/>
        <v>0</v>
      </c>
      <c r="CG95" s="126">
        <f t="shared" ca="1" si="238"/>
        <v>0</v>
      </c>
      <c r="CH95" s="25" t="str">
        <f>'PLANTILLA V6'!$D201</f>
        <v>pza</v>
      </c>
    </row>
    <row r="96" spans="1:86" ht="16.5" x14ac:dyDescent="0.45">
      <c r="A96" s="36" t="s">
        <v>198</v>
      </c>
      <c r="B96" s="36" t="s">
        <v>215</v>
      </c>
      <c r="C96" s="28">
        <f>'PLANTILLA V6'!C202</f>
        <v>1</v>
      </c>
      <c r="D96" s="126">
        <f t="shared" ca="1" si="232"/>
        <v>0</v>
      </c>
      <c r="E96" s="25" t="str">
        <f>'PLANTILLA V6'!$D202</f>
        <v>pza</v>
      </c>
      <c r="F96" s="29">
        <f t="shared" ref="F96:AD96" ca="1" si="284">IF(OR(F$3="", ISNA(INDEX(INDIRECT(RIGHT(F$2,LEN(F$2)-4)&amp;"!$J:$J"),MATCH($B96,INDIRECT(RIGHT(F$2,LEN(F$2)-4)&amp;"!$B:$B"),0),1)),ISERR(INDEX(INDIRECT(RIGHT(F$2,LEN(F$2)-4)&amp;"!$J:$J"),MATCH($B96,INDIRECT(RIGHT(F$2,LEN(F$2)-4)&amp;"!$B:$B"),0),1))),0,INDEX(INDIRECT(RIGHT(F$2,LEN(F$2)-4)&amp;"!$J:$J"),MATCH($B96,INDIRECT(RIGHT(F$2,LEN(F$2)-4)&amp;"!$B:$B"),0),1))</f>
        <v>0</v>
      </c>
      <c r="G96" s="29">
        <f t="shared" ca="1" si="284"/>
        <v>0</v>
      </c>
      <c r="H96" s="29">
        <f t="shared" ca="1" si="284"/>
        <v>0</v>
      </c>
      <c r="I96" s="29">
        <f t="shared" ca="1" si="284"/>
        <v>0</v>
      </c>
      <c r="J96" s="29">
        <f t="shared" ca="1" si="284"/>
        <v>0</v>
      </c>
      <c r="K96" s="29">
        <f t="shared" ca="1" si="284"/>
        <v>0</v>
      </c>
      <c r="L96" s="29">
        <f t="shared" ca="1" si="284"/>
        <v>0</v>
      </c>
      <c r="M96" s="29">
        <f t="shared" ca="1" si="284"/>
        <v>0</v>
      </c>
      <c r="N96" s="29">
        <f t="shared" ca="1" si="284"/>
        <v>0</v>
      </c>
      <c r="O96" s="29">
        <f t="shared" ca="1" si="284"/>
        <v>0</v>
      </c>
      <c r="P96" s="29">
        <f t="shared" ca="1" si="284"/>
        <v>0</v>
      </c>
      <c r="Q96" s="29">
        <f t="shared" ca="1" si="284"/>
        <v>0</v>
      </c>
      <c r="R96" s="29">
        <f t="shared" ca="1" si="284"/>
        <v>0</v>
      </c>
      <c r="S96" s="29">
        <f t="shared" ca="1" si="284"/>
        <v>0</v>
      </c>
      <c r="T96" s="29">
        <f t="shared" ca="1" si="284"/>
        <v>0</v>
      </c>
      <c r="U96" s="29">
        <f t="shared" ca="1" si="284"/>
        <v>0</v>
      </c>
      <c r="V96" s="29">
        <f t="shared" ca="1" si="284"/>
        <v>0</v>
      </c>
      <c r="W96" s="29">
        <f t="shared" ca="1" si="284"/>
        <v>0</v>
      </c>
      <c r="X96" s="29">
        <f t="shared" ca="1" si="284"/>
        <v>0</v>
      </c>
      <c r="Y96" s="29">
        <f t="shared" ca="1" si="284"/>
        <v>0</v>
      </c>
      <c r="Z96" s="29">
        <f t="shared" ca="1" si="284"/>
        <v>0</v>
      </c>
      <c r="AA96" s="29">
        <f t="shared" ca="1" si="284"/>
        <v>0</v>
      </c>
      <c r="AB96" s="29">
        <f t="shared" ca="1" si="284"/>
        <v>0</v>
      </c>
      <c r="AC96" s="29">
        <f t="shared" ca="1" si="284"/>
        <v>0</v>
      </c>
      <c r="AD96" s="29">
        <f t="shared" ca="1" si="284"/>
        <v>0</v>
      </c>
      <c r="AE96" s="126">
        <f t="shared" ca="1" si="234"/>
        <v>0</v>
      </c>
      <c r="AF96" s="25" t="str">
        <f>'PLANTILLA V6'!$D202</f>
        <v>pza</v>
      </c>
      <c r="AG96" s="37">
        <f t="shared" ref="AG96:BE96" ca="1" si="285">IF(OR(AG$3="",ISNA(INDEX(INDIRECT(RIGHT(AG$2,LEN(AG$2)-4)&amp;"!$J:$J"),MATCH($B96,INDIRECT(RIGHT(AG$2,LEN(AG$2)-4)&amp;"!$B:$B"),0),1)), ISERR(INDEX(INDIRECT(RIGHT(AG$2,LEN(AG$2)-4)&amp;"!$J:$J"),MATCH($B96,INDIRECT(RIGHT(AG$2,LEN(AG$2)-4)&amp;"!$B:$B"),0),1))),0,INDEX(INDIRECT(RIGHT(AG$2,LEN(AG$2)-4)&amp;"!$J:$J"),MATCH($B96,INDIRECT(RIGHT(AG$2,LEN(AG$2)-4)&amp;"!$B:$B"),0),1))</f>
        <v>0</v>
      </c>
      <c r="AH96" s="37">
        <f t="shared" ca="1" si="285"/>
        <v>0</v>
      </c>
      <c r="AI96" s="37">
        <f t="shared" ca="1" si="285"/>
        <v>0</v>
      </c>
      <c r="AJ96" s="37">
        <f t="shared" ca="1" si="285"/>
        <v>0</v>
      </c>
      <c r="AK96" s="37">
        <f t="shared" ca="1" si="285"/>
        <v>0</v>
      </c>
      <c r="AL96" s="37">
        <f t="shared" ca="1" si="285"/>
        <v>0</v>
      </c>
      <c r="AM96" s="37">
        <f t="shared" ca="1" si="285"/>
        <v>0</v>
      </c>
      <c r="AN96" s="37">
        <f t="shared" ca="1" si="285"/>
        <v>0</v>
      </c>
      <c r="AO96" s="37">
        <f t="shared" ca="1" si="285"/>
        <v>0</v>
      </c>
      <c r="AP96" s="37">
        <f t="shared" ca="1" si="285"/>
        <v>0</v>
      </c>
      <c r="AQ96" s="37">
        <f t="shared" ca="1" si="285"/>
        <v>0</v>
      </c>
      <c r="AR96" s="37">
        <f t="shared" ca="1" si="285"/>
        <v>0</v>
      </c>
      <c r="AS96" s="37">
        <f t="shared" ca="1" si="285"/>
        <v>0</v>
      </c>
      <c r="AT96" s="37">
        <f t="shared" ca="1" si="285"/>
        <v>0</v>
      </c>
      <c r="AU96" s="37">
        <f t="shared" ca="1" si="285"/>
        <v>0</v>
      </c>
      <c r="AV96" s="37">
        <f t="shared" ca="1" si="285"/>
        <v>0</v>
      </c>
      <c r="AW96" s="37">
        <f t="shared" ca="1" si="285"/>
        <v>0</v>
      </c>
      <c r="AX96" s="37">
        <f t="shared" ca="1" si="285"/>
        <v>0</v>
      </c>
      <c r="AY96" s="37">
        <f t="shared" ca="1" si="285"/>
        <v>0</v>
      </c>
      <c r="AZ96" s="37">
        <f t="shared" ca="1" si="285"/>
        <v>0</v>
      </c>
      <c r="BA96" s="37">
        <f t="shared" ca="1" si="285"/>
        <v>0</v>
      </c>
      <c r="BB96" s="37">
        <f t="shared" ca="1" si="285"/>
        <v>0</v>
      </c>
      <c r="BC96" s="37">
        <f t="shared" ca="1" si="285"/>
        <v>0</v>
      </c>
      <c r="BD96" s="37">
        <f t="shared" ca="1" si="285"/>
        <v>0</v>
      </c>
      <c r="BE96" s="37">
        <f t="shared" ca="1" si="285"/>
        <v>0</v>
      </c>
      <c r="BF96" s="126">
        <f t="shared" ca="1" si="236"/>
        <v>0</v>
      </c>
      <c r="BG96" s="135" t="str">
        <f>'PLANTILLA V6'!$D202</f>
        <v>pza</v>
      </c>
      <c r="BH96" s="38">
        <f t="shared" ref="BH96:CF96" ca="1" si="286">IF(OR(BH$3="",ISNA(INDEX(INDIRECT(RIGHT(BH$2,LEN(BH$2)-4)&amp;"!$J:$J"),MATCH($B96,INDIRECT(RIGHT(BH$2,LEN(BH$2)-4)&amp;"!$B:$B"),0),1)), ISERR(INDEX(INDIRECT(RIGHT(BH$2,LEN(BH$2)-4)&amp;"!$J:$J"),MATCH($B96,INDIRECT(RIGHT(BH$2,LEN(BH$2)-4)&amp;"!$B:$B"),0),1))),0,INDEX(INDIRECT(RIGHT(BH$2,LEN(BH$2)-4)&amp;"!$J:$J"),MATCH($B96,INDIRECT(RIGHT(BH$2,LEN(BH$2)-4)&amp;"!$B:$B"),0),1))</f>
        <v>0</v>
      </c>
      <c r="BI96" s="38">
        <f t="shared" ca="1" si="286"/>
        <v>0</v>
      </c>
      <c r="BJ96" s="38">
        <f t="shared" ca="1" si="286"/>
        <v>0</v>
      </c>
      <c r="BK96" s="38">
        <f t="shared" ca="1" si="286"/>
        <v>0</v>
      </c>
      <c r="BL96" s="38">
        <f t="shared" ca="1" si="286"/>
        <v>0</v>
      </c>
      <c r="BM96" s="38">
        <f t="shared" ca="1" si="286"/>
        <v>0</v>
      </c>
      <c r="BN96" s="38">
        <f t="shared" ca="1" si="286"/>
        <v>0</v>
      </c>
      <c r="BO96" s="38">
        <f t="shared" ca="1" si="286"/>
        <v>0</v>
      </c>
      <c r="BP96" s="38">
        <f t="shared" ca="1" si="286"/>
        <v>0</v>
      </c>
      <c r="BQ96" s="38">
        <f t="shared" ca="1" si="286"/>
        <v>0</v>
      </c>
      <c r="BR96" s="38">
        <f t="shared" ca="1" si="286"/>
        <v>0</v>
      </c>
      <c r="BS96" s="38">
        <f t="shared" ca="1" si="286"/>
        <v>0</v>
      </c>
      <c r="BT96" s="38">
        <f t="shared" ca="1" si="286"/>
        <v>0</v>
      </c>
      <c r="BU96" s="38">
        <f t="shared" ca="1" si="286"/>
        <v>0</v>
      </c>
      <c r="BV96" s="38">
        <f t="shared" ca="1" si="286"/>
        <v>0</v>
      </c>
      <c r="BW96" s="38">
        <f t="shared" ca="1" si="286"/>
        <v>0</v>
      </c>
      <c r="BX96" s="38">
        <f t="shared" ca="1" si="286"/>
        <v>0</v>
      </c>
      <c r="BY96" s="38">
        <f t="shared" ca="1" si="286"/>
        <v>0</v>
      </c>
      <c r="BZ96" s="38">
        <f t="shared" ca="1" si="286"/>
        <v>0</v>
      </c>
      <c r="CA96" s="38">
        <f t="shared" ca="1" si="286"/>
        <v>0</v>
      </c>
      <c r="CB96" s="38">
        <f t="shared" ca="1" si="286"/>
        <v>0</v>
      </c>
      <c r="CC96" s="38">
        <f t="shared" ca="1" si="286"/>
        <v>0</v>
      </c>
      <c r="CD96" s="38">
        <f t="shared" ca="1" si="286"/>
        <v>0</v>
      </c>
      <c r="CE96" s="38">
        <f t="shared" ca="1" si="286"/>
        <v>0</v>
      </c>
      <c r="CF96" s="38">
        <f t="shared" ca="1" si="286"/>
        <v>0</v>
      </c>
      <c r="CG96" s="126">
        <f t="shared" ca="1" si="238"/>
        <v>0</v>
      </c>
      <c r="CH96" s="25" t="str">
        <f>'PLANTILLA V6'!$D202</f>
        <v>pza</v>
      </c>
    </row>
    <row r="97" spans="1:86" ht="16.5" x14ac:dyDescent="0.45">
      <c r="A97" s="40" t="s">
        <v>198</v>
      </c>
      <c r="B97" s="40" t="s">
        <v>216</v>
      </c>
      <c r="C97" s="32">
        <f>'PLANTILLA V6'!C203</f>
        <v>1</v>
      </c>
      <c r="D97" s="126">
        <f t="shared" ca="1" si="232"/>
        <v>0</v>
      </c>
      <c r="E97" s="25" t="str">
        <f>'PLANTILLA V6'!$D203</f>
        <v>bolsa</v>
      </c>
      <c r="F97" s="29">
        <f t="shared" ref="F97:AD97" ca="1" si="287">IF(OR(F$3="", ISNA(INDEX(INDIRECT(RIGHT(F$2,LEN(F$2)-4)&amp;"!$J:$J"),MATCH($B97,INDIRECT(RIGHT(F$2,LEN(F$2)-4)&amp;"!$B:$B"),0),1)),ISERR(INDEX(INDIRECT(RIGHT(F$2,LEN(F$2)-4)&amp;"!$J:$J"),MATCH($B97,INDIRECT(RIGHT(F$2,LEN(F$2)-4)&amp;"!$B:$B"),0),1))),0,INDEX(INDIRECT(RIGHT(F$2,LEN(F$2)-4)&amp;"!$J:$J"),MATCH($B97,INDIRECT(RIGHT(F$2,LEN(F$2)-4)&amp;"!$B:$B"),0),1))</f>
        <v>0</v>
      </c>
      <c r="G97" s="29">
        <f t="shared" ca="1" si="287"/>
        <v>0</v>
      </c>
      <c r="H97" s="29">
        <f t="shared" ca="1" si="287"/>
        <v>0</v>
      </c>
      <c r="I97" s="29">
        <f t="shared" ca="1" si="287"/>
        <v>0</v>
      </c>
      <c r="J97" s="29">
        <f t="shared" ca="1" si="287"/>
        <v>0</v>
      </c>
      <c r="K97" s="29">
        <f t="shared" ca="1" si="287"/>
        <v>0</v>
      </c>
      <c r="L97" s="29">
        <f t="shared" ca="1" si="287"/>
        <v>0</v>
      </c>
      <c r="M97" s="29">
        <f t="shared" ca="1" si="287"/>
        <v>0</v>
      </c>
      <c r="N97" s="29">
        <f t="shared" ca="1" si="287"/>
        <v>0</v>
      </c>
      <c r="O97" s="29">
        <f t="shared" ca="1" si="287"/>
        <v>0</v>
      </c>
      <c r="P97" s="29">
        <f t="shared" ca="1" si="287"/>
        <v>0</v>
      </c>
      <c r="Q97" s="29">
        <f t="shared" ca="1" si="287"/>
        <v>0</v>
      </c>
      <c r="R97" s="29">
        <f t="shared" ca="1" si="287"/>
        <v>0</v>
      </c>
      <c r="S97" s="29">
        <f t="shared" ca="1" si="287"/>
        <v>0</v>
      </c>
      <c r="T97" s="29">
        <f t="shared" ca="1" si="287"/>
        <v>0</v>
      </c>
      <c r="U97" s="29">
        <f t="shared" ca="1" si="287"/>
        <v>0</v>
      </c>
      <c r="V97" s="29">
        <f t="shared" ca="1" si="287"/>
        <v>0</v>
      </c>
      <c r="W97" s="29">
        <f t="shared" ca="1" si="287"/>
        <v>0</v>
      </c>
      <c r="X97" s="29">
        <f t="shared" ca="1" si="287"/>
        <v>0</v>
      </c>
      <c r="Y97" s="29">
        <f t="shared" ca="1" si="287"/>
        <v>0</v>
      </c>
      <c r="Z97" s="29">
        <f t="shared" ca="1" si="287"/>
        <v>0</v>
      </c>
      <c r="AA97" s="29">
        <f t="shared" ca="1" si="287"/>
        <v>0</v>
      </c>
      <c r="AB97" s="29">
        <f t="shared" ca="1" si="287"/>
        <v>0</v>
      </c>
      <c r="AC97" s="29">
        <f t="shared" ca="1" si="287"/>
        <v>0</v>
      </c>
      <c r="AD97" s="29">
        <f t="shared" ca="1" si="287"/>
        <v>0</v>
      </c>
      <c r="AE97" s="126">
        <f t="shared" ca="1" si="234"/>
        <v>0</v>
      </c>
      <c r="AF97" s="25" t="str">
        <f>'PLANTILLA V6'!$D203</f>
        <v>bolsa</v>
      </c>
      <c r="AG97" s="37">
        <f t="shared" ref="AG97:BE97" ca="1" si="288">IF(OR(AG$3="",ISNA(INDEX(INDIRECT(RIGHT(AG$2,LEN(AG$2)-4)&amp;"!$J:$J"),MATCH($B97,INDIRECT(RIGHT(AG$2,LEN(AG$2)-4)&amp;"!$B:$B"),0),1)), ISERR(INDEX(INDIRECT(RIGHT(AG$2,LEN(AG$2)-4)&amp;"!$J:$J"),MATCH($B97,INDIRECT(RIGHT(AG$2,LEN(AG$2)-4)&amp;"!$B:$B"),0),1))),0,INDEX(INDIRECT(RIGHT(AG$2,LEN(AG$2)-4)&amp;"!$J:$J"),MATCH($B97,INDIRECT(RIGHT(AG$2,LEN(AG$2)-4)&amp;"!$B:$B"),0),1))</f>
        <v>0</v>
      </c>
      <c r="AH97" s="37">
        <f t="shared" ca="1" si="288"/>
        <v>0</v>
      </c>
      <c r="AI97" s="37">
        <f t="shared" ca="1" si="288"/>
        <v>0</v>
      </c>
      <c r="AJ97" s="37">
        <f t="shared" ca="1" si="288"/>
        <v>0</v>
      </c>
      <c r="AK97" s="37">
        <f t="shared" ca="1" si="288"/>
        <v>0</v>
      </c>
      <c r="AL97" s="37">
        <f t="shared" ca="1" si="288"/>
        <v>0</v>
      </c>
      <c r="AM97" s="37">
        <f t="shared" ca="1" si="288"/>
        <v>0</v>
      </c>
      <c r="AN97" s="37">
        <f t="shared" ca="1" si="288"/>
        <v>0</v>
      </c>
      <c r="AO97" s="37">
        <f t="shared" ca="1" si="288"/>
        <v>0</v>
      </c>
      <c r="AP97" s="37">
        <f t="shared" ca="1" si="288"/>
        <v>0</v>
      </c>
      <c r="AQ97" s="37">
        <f t="shared" ca="1" si="288"/>
        <v>0</v>
      </c>
      <c r="AR97" s="37">
        <f t="shared" ca="1" si="288"/>
        <v>0</v>
      </c>
      <c r="AS97" s="37">
        <f t="shared" ca="1" si="288"/>
        <v>0</v>
      </c>
      <c r="AT97" s="37">
        <f t="shared" ca="1" si="288"/>
        <v>0</v>
      </c>
      <c r="AU97" s="37">
        <f t="shared" ca="1" si="288"/>
        <v>0</v>
      </c>
      <c r="AV97" s="37">
        <f t="shared" ca="1" si="288"/>
        <v>0</v>
      </c>
      <c r="AW97" s="37">
        <f t="shared" ca="1" si="288"/>
        <v>0</v>
      </c>
      <c r="AX97" s="37">
        <f t="shared" ca="1" si="288"/>
        <v>0</v>
      </c>
      <c r="AY97" s="37">
        <f t="shared" ca="1" si="288"/>
        <v>0</v>
      </c>
      <c r="AZ97" s="37">
        <f t="shared" ca="1" si="288"/>
        <v>0</v>
      </c>
      <c r="BA97" s="37">
        <f t="shared" ca="1" si="288"/>
        <v>0</v>
      </c>
      <c r="BB97" s="37">
        <f t="shared" ca="1" si="288"/>
        <v>0</v>
      </c>
      <c r="BC97" s="37">
        <f t="shared" ca="1" si="288"/>
        <v>0</v>
      </c>
      <c r="BD97" s="37">
        <f t="shared" ca="1" si="288"/>
        <v>0</v>
      </c>
      <c r="BE97" s="37">
        <f t="shared" ca="1" si="288"/>
        <v>0</v>
      </c>
      <c r="BF97" s="126">
        <f t="shared" ca="1" si="236"/>
        <v>0</v>
      </c>
      <c r="BG97" s="135" t="str">
        <f>'PLANTILLA V6'!$D203</f>
        <v>bolsa</v>
      </c>
      <c r="BH97" s="41">
        <f t="shared" ref="BH97:CF97" ca="1" si="289">IF(OR(BH$3="",ISNA(INDEX(INDIRECT(RIGHT(BH$2,LEN(BH$2)-4)&amp;"!$J:$J"),MATCH($B97,INDIRECT(RIGHT(BH$2,LEN(BH$2)-4)&amp;"!$B:$B"),0),1)), ISERR(INDEX(INDIRECT(RIGHT(BH$2,LEN(BH$2)-4)&amp;"!$J:$J"),MATCH($B97,INDIRECT(RIGHT(BH$2,LEN(BH$2)-4)&amp;"!$B:$B"),0),1))),0,INDEX(INDIRECT(RIGHT(BH$2,LEN(BH$2)-4)&amp;"!$J:$J"),MATCH($B97,INDIRECT(RIGHT(BH$2,LEN(BH$2)-4)&amp;"!$B:$B"),0),1))</f>
        <v>0</v>
      </c>
      <c r="BI97" s="41">
        <f t="shared" ca="1" si="289"/>
        <v>0</v>
      </c>
      <c r="BJ97" s="41">
        <f t="shared" ca="1" si="289"/>
        <v>0</v>
      </c>
      <c r="BK97" s="41">
        <f t="shared" ca="1" si="289"/>
        <v>0</v>
      </c>
      <c r="BL97" s="41">
        <f t="shared" ca="1" si="289"/>
        <v>0</v>
      </c>
      <c r="BM97" s="41">
        <f t="shared" ca="1" si="289"/>
        <v>0</v>
      </c>
      <c r="BN97" s="41">
        <f t="shared" ca="1" si="289"/>
        <v>0</v>
      </c>
      <c r="BO97" s="41">
        <f t="shared" ca="1" si="289"/>
        <v>0</v>
      </c>
      <c r="BP97" s="41">
        <f t="shared" ca="1" si="289"/>
        <v>0</v>
      </c>
      <c r="BQ97" s="41">
        <f t="shared" ca="1" si="289"/>
        <v>0</v>
      </c>
      <c r="BR97" s="41">
        <f t="shared" ca="1" si="289"/>
        <v>0</v>
      </c>
      <c r="BS97" s="41">
        <f t="shared" ca="1" si="289"/>
        <v>0</v>
      </c>
      <c r="BT97" s="41">
        <f t="shared" ca="1" si="289"/>
        <v>0</v>
      </c>
      <c r="BU97" s="41">
        <f t="shared" ca="1" si="289"/>
        <v>0</v>
      </c>
      <c r="BV97" s="41">
        <f t="shared" ca="1" si="289"/>
        <v>0</v>
      </c>
      <c r="BW97" s="41">
        <f t="shared" ca="1" si="289"/>
        <v>0</v>
      </c>
      <c r="BX97" s="41">
        <f t="shared" ca="1" si="289"/>
        <v>0</v>
      </c>
      <c r="BY97" s="41">
        <f t="shared" ca="1" si="289"/>
        <v>0</v>
      </c>
      <c r="BZ97" s="41">
        <f t="shared" ca="1" si="289"/>
        <v>0</v>
      </c>
      <c r="CA97" s="41">
        <f t="shared" ca="1" si="289"/>
        <v>0</v>
      </c>
      <c r="CB97" s="41">
        <f t="shared" ca="1" si="289"/>
        <v>0</v>
      </c>
      <c r="CC97" s="41">
        <f t="shared" ca="1" si="289"/>
        <v>0</v>
      </c>
      <c r="CD97" s="41">
        <f t="shared" ca="1" si="289"/>
        <v>0</v>
      </c>
      <c r="CE97" s="41">
        <f t="shared" ca="1" si="289"/>
        <v>0</v>
      </c>
      <c r="CF97" s="41">
        <f t="shared" ca="1" si="289"/>
        <v>0</v>
      </c>
      <c r="CG97" s="126">
        <f t="shared" ca="1" si="238"/>
        <v>0</v>
      </c>
      <c r="CH97" s="25" t="str">
        <f>'PLANTILLA V6'!$D203</f>
        <v>bolsa</v>
      </c>
    </row>
    <row r="98" spans="1:86" ht="16.5" x14ac:dyDescent="0.45">
      <c r="A98" s="36" t="s">
        <v>198</v>
      </c>
      <c r="B98" s="36" t="s">
        <v>217</v>
      </c>
      <c r="C98" s="28">
        <f>'PLANTILLA V6'!C204</f>
        <v>1</v>
      </c>
      <c r="D98" s="126">
        <f t="shared" ca="1" si="232"/>
        <v>0</v>
      </c>
      <c r="E98" s="25" t="str">
        <f>'PLANTILLA V6'!$D204</f>
        <v>pza</v>
      </c>
      <c r="F98" s="29">
        <f t="shared" ref="F98:AD98" ca="1" si="290">IF(OR(F$3="", ISNA(INDEX(INDIRECT(RIGHT(F$2,LEN(F$2)-4)&amp;"!$J:$J"),MATCH($B98,INDIRECT(RIGHT(F$2,LEN(F$2)-4)&amp;"!$B:$B"),0),1)),ISERR(INDEX(INDIRECT(RIGHT(F$2,LEN(F$2)-4)&amp;"!$J:$J"),MATCH($B98,INDIRECT(RIGHT(F$2,LEN(F$2)-4)&amp;"!$B:$B"),0),1))),0,INDEX(INDIRECT(RIGHT(F$2,LEN(F$2)-4)&amp;"!$J:$J"),MATCH($B98,INDIRECT(RIGHT(F$2,LEN(F$2)-4)&amp;"!$B:$B"),0),1))</f>
        <v>0</v>
      </c>
      <c r="G98" s="29">
        <f t="shared" ca="1" si="290"/>
        <v>0</v>
      </c>
      <c r="H98" s="29">
        <f t="shared" ca="1" si="290"/>
        <v>0</v>
      </c>
      <c r="I98" s="29">
        <f t="shared" ca="1" si="290"/>
        <v>0</v>
      </c>
      <c r="J98" s="29">
        <f t="shared" ca="1" si="290"/>
        <v>0</v>
      </c>
      <c r="K98" s="29">
        <f t="shared" ca="1" si="290"/>
        <v>0</v>
      </c>
      <c r="L98" s="29">
        <f t="shared" ca="1" si="290"/>
        <v>0</v>
      </c>
      <c r="M98" s="29">
        <f t="shared" ca="1" si="290"/>
        <v>0</v>
      </c>
      <c r="N98" s="29">
        <f t="shared" ca="1" si="290"/>
        <v>0</v>
      </c>
      <c r="O98" s="29">
        <f t="shared" ca="1" si="290"/>
        <v>0</v>
      </c>
      <c r="P98" s="29">
        <f t="shared" ca="1" si="290"/>
        <v>0</v>
      </c>
      <c r="Q98" s="29">
        <f t="shared" ca="1" si="290"/>
        <v>0</v>
      </c>
      <c r="R98" s="29">
        <f t="shared" ca="1" si="290"/>
        <v>0</v>
      </c>
      <c r="S98" s="29">
        <f t="shared" ca="1" si="290"/>
        <v>0</v>
      </c>
      <c r="T98" s="29">
        <f t="shared" ca="1" si="290"/>
        <v>0</v>
      </c>
      <c r="U98" s="29">
        <f t="shared" ca="1" si="290"/>
        <v>0</v>
      </c>
      <c r="V98" s="29">
        <f t="shared" ca="1" si="290"/>
        <v>0</v>
      </c>
      <c r="W98" s="29">
        <f t="shared" ca="1" si="290"/>
        <v>0</v>
      </c>
      <c r="X98" s="29">
        <f t="shared" ca="1" si="290"/>
        <v>0</v>
      </c>
      <c r="Y98" s="29">
        <f t="shared" ca="1" si="290"/>
        <v>0</v>
      </c>
      <c r="Z98" s="29">
        <f t="shared" ca="1" si="290"/>
        <v>0</v>
      </c>
      <c r="AA98" s="29">
        <f t="shared" ca="1" si="290"/>
        <v>0</v>
      </c>
      <c r="AB98" s="29">
        <f t="shared" ca="1" si="290"/>
        <v>0</v>
      </c>
      <c r="AC98" s="29">
        <f t="shared" ca="1" si="290"/>
        <v>0</v>
      </c>
      <c r="AD98" s="29">
        <f t="shared" ca="1" si="290"/>
        <v>0</v>
      </c>
      <c r="AE98" s="126">
        <f t="shared" ca="1" si="234"/>
        <v>0</v>
      </c>
      <c r="AF98" s="25" t="str">
        <f>'PLANTILLA V6'!$D204</f>
        <v>pza</v>
      </c>
      <c r="AG98" s="37">
        <f t="shared" ref="AG98:BE98" ca="1" si="291">IF(OR(AG$3="",ISNA(INDEX(INDIRECT(RIGHT(AG$2,LEN(AG$2)-4)&amp;"!$J:$J"),MATCH($B98,INDIRECT(RIGHT(AG$2,LEN(AG$2)-4)&amp;"!$B:$B"),0),1)), ISERR(INDEX(INDIRECT(RIGHT(AG$2,LEN(AG$2)-4)&amp;"!$J:$J"),MATCH($B98,INDIRECT(RIGHT(AG$2,LEN(AG$2)-4)&amp;"!$B:$B"),0),1))),0,INDEX(INDIRECT(RIGHT(AG$2,LEN(AG$2)-4)&amp;"!$J:$J"),MATCH($B98,INDIRECT(RIGHT(AG$2,LEN(AG$2)-4)&amp;"!$B:$B"),0),1))</f>
        <v>0</v>
      </c>
      <c r="AH98" s="37">
        <f t="shared" ca="1" si="291"/>
        <v>0</v>
      </c>
      <c r="AI98" s="37">
        <f t="shared" ca="1" si="291"/>
        <v>0</v>
      </c>
      <c r="AJ98" s="37">
        <f t="shared" ca="1" si="291"/>
        <v>0</v>
      </c>
      <c r="AK98" s="37">
        <f t="shared" ca="1" si="291"/>
        <v>0</v>
      </c>
      <c r="AL98" s="37">
        <f t="shared" ca="1" si="291"/>
        <v>0</v>
      </c>
      <c r="AM98" s="37">
        <f t="shared" ca="1" si="291"/>
        <v>0</v>
      </c>
      <c r="AN98" s="37">
        <f t="shared" ca="1" si="291"/>
        <v>0</v>
      </c>
      <c r="AO98" s="37">
        <f t="shared" ca="1" si="291"/>
        <v>0</v>
      </c>
      <c r="AP98" s="37">
        <f t="shared" ca="1" si="291"/>
        <v>0</v>
      </c>
      <c r="AQ98" s="37">
        <f t="shared" ca="1" si="291"/>
        <v>0</v>
      </c>
      <c r="AR98" s="37">
        <f t="shared" ca="1" si="291"/>
        <v>0</v>
      </c>
      <c r="AS98" s="37">
        <f t="shared" ca="1" si="291"/>
        <v>0</v>
      </c>
      <c r="AT98" s="37">
        <f t="shared" ca="1" si="291"/>
        <v>0</v>
      </c>
      <c r="AU98" s="37">
        <f t="shared" ca="1" si="291"/>
        <v>0</v>
      </c>
      <c r="AV98" s="37">
        <f t="shared" ca="1" si="291"/>
        <v>0</v>
      </c>
      <c r="AW98" s="37">
        <f t="shared" ca="1" si="291"/>
        <v>0</v>
      </c>
      <c r="AX98" s="37">
        <f t="shared" ca="1" si="291"/>
        <v>0</v>
      </c>
      <c r="AY98" s="37">
        <f t="shared" ca="1" si="291"/>
        <v>0</v>
      </c>
      <c r="AZ98" s="37">
        <f t="shared" ca="1" si="291"/>
        <v>0</v>
      </c>
      <c r="BA98" s="37">
        <f t="shared" ca="1" si="291"/>
        <v>0</v>
      </c>
      <c r="BB98" s="37">
        <f t="shared" ca="1" si="291"/>
        <v>0</v>
      </c>
      <c r="BC98" s="37">
        <f t="shared" ca="1" si="291"/>
        <v>0</v>
      </c>
      <c r="BD98" s="37">
        <f t="shared" ca="1" si="291"/>
        <v>0</v>
      </c>
      <c r="BE98" s="37">
        <f t="shared" ca="1" si="291"/>
        <v>0</v>
      </c>
      <c r="BF98" s="126">
        <f t="shared" ca="1" si="236"/>
        <v>0</v>
      </c>
      <c r="BG98" s="135" t="str">
        <f>'PLANTILLA V6'!$D204</f>
        <v>pza</v>
      </c>
      <c r="BH98" s="38">
        <f t="shared" ref="BH98:CF98" ca="1" si="292">IF(OR(BH$3="",ISNA(INDEX(INDIRECT(RIGHT(BH$2,LEN(BH$2)-4)&amp;"!$J:$J"),MATCH($B98,INDIRECT(RIGHT(BH$2,LEN(BH$2)-4)&amp;"!$B:$B"),0),1)), ISERR(INDEX(INDIRECT(RIGHT(BH$2,LEN(BH$2)-4)&amp;"!$J:$J"),MATCH($B98,INDIRECT(RIGHT(BH$2,LEN(BH$2)-4)&amp;"!$B:$B"),0),1))),0,INDEX(INDIRECT(RIGHT(BH$2,LEN(BH$2)-4)&amp;"!$J:$J"),MATCH($B98,INDIRECT(RIGHT(BH$2,LEN(BH$2)-4)&amp;"!$B:$B"),0),1))</f>
        <v>0</v>
      </c>
      <c r="BI98" s="38">
        <f t="shared" ca="1" si="292"/>
        <v>0</v>
      </c>
      <c r="BJ98" s="38">
        <f t="shared" ca="1" si="292"/>
        <v>0</v>
      </c>
      <c r="BK98" s="38">
        <f t="shared" ca="1" si="292"/>
        <v>0</v>
      </c>
      <c r="BL98" s="38">
        <f t="shared" ca="1" si="292"/>
        <v>0</v>
      </c>
      <c r="BM98" s="38">
        <f t="shared" ca="1" si="292"/>
        <v>0</v>
      </c>
      <c r="BN98" s="38">
        <f t="shared" ca="1" si="292"/>
        <v>0</v>
      </c>
      <c r="BO98" s="38">
        <f t="shared" ca="1" si="292"/>
        <v>0</v>
      </c>
      <c r="BP98" s="38">
        <f t="shared" ca="1" si="292"/>
        <v>0</v>
      </c>
      <c r="BQ98" s="38">
        <f t="shared" ca="1" si="292"/>
        <v>0</v>
      </c>
      <c r="BR98" s="38">
        <f t="shared" ca="1" si="292"/>
        <v>0</v>
      </c>
      <c r="BS98" s="38">
        <f t="shared" ca="1" si="292"/>
        <v>0</v>
      </c>
      <c r="BT98" s="38">
        <f t="shared" ca="1" si="292"/>
        <v>0</v>
      </c>
      <c r="BU98" s="38">
        <f t="shared" ca="1" si="292"/>
        <v>0</v>
      </c>
      <c r="BV98" s="38">
        <f t="shared" ca="1" si="292"/>
        <v>0</v>
      </c>
      <c r="BW98" s="38">
        <f t="shared" ca="1" si="292"/>
        <v>0</v>
      </c>
      <c r="BX98" s="38">
        <f t="shared" ca="1" si="292"/>
        <v>0</v>
      </c>
      <c r="BY98" s="38">
        <f t="shared" ca="1" si="292"/>
        <v>0</v>
      </c>
      <c r="BZ98" s="38">
        <f t="shared" ca="1" si="292"/>
        <v>0</v>
      </c>
      <c r="CA98" s="38">
        <f t="shared" ca="1" si="292"/>
        <v>0</v>
      </c>
      <c r="CB98" s="38">
        <f t="shared" ca="1" si="292"/>
        <v>0</v>
      </c>
      <c r="CC98" s="38">
        <f t="shared" ca="1" si="292"/>
        <v>0</v>
      </c>
      <c r="CD98" s="38">
        <f t="shared" ca="1" si="292"/>
        <v>0</v>
      </c>
      <c r="CE98" s="38">
        <f t="shared" ca="1" si="292"/>
        <v>0</v>
      </c>
      <c r="CF98" s="38">
        <f t="shared" ca="1" si="292"/>
        <v>0</v>
      </c>
      <c r="CG98" s="126">
        <f t="shared" ca="1" si="238"/>
        <v>0</v>
      </c>
      <c r="CH98" s="25" t="str">
        <f>'PLANTILLA V6'!$D204</f>
        <v>pza</v>
      </c>
    </row>
    <row r="99" spans="1:86" ht="16.5" x14ac:dyDescent="0.45">
      <c r="A99" s="40" t="s">
        <v>198</v>
      </c>
      <c r="B99" s="40" t="s">
        <v>218</v>
      </c>
      <c r="C99" s="32">
        <f>'PLANTILLA V6'!C205</f>
        <v>1</v>
      </c>
      <c r="D99" s="126">
        <f t="shared" ca="1" si="232"/>
        <v>0</v>
      </c>
      <c r="E99" s="25" t="str">
        <f>'PLANTILLA V6'!$D205</f>
        <v>pza</v>
      </c>
      <c r="F99" s="29">
        <f t="shared" ref="F99:AD99" ca="1" si="293">IF(OR(F$3="", ISNA(INDEX(INDIRECT(RIGHT(F$2,LEN(F$2)-4)&amp;"!$J:$J"),MATCH($B99,INDIRECT(RIGHT(F$2,LEN(F$2)-4)&amp;"!$B:$B"),0),1)),ISERR(INDEX(INDIRECT(RIGHT(F$2,LEN(F$2)-4)&amp;"!$J:$J"),MATCH($B99,INDIRECT(RIGHT(F$2,LEN(F$2)-4)&amp;"!$B:$B"),0),1))),0,INDEX(INDIRECT(RIGHT(F$2,LEN(F$2)-4)&amp;"!$J:$J"),MATCH($B99,INDIRECT(RIGHT(F$2,LEN(F$2)-4)&amp;"!$B:$B"),0),1))</f>
        <v>0</v>
      </c>
      <c r="G99" s="29">
        <f t="shared" ca="1" si="293"/>
        <v>0</v>
      </c>
      <c r="H99" s="29">
        <f t="shared" ca="1" si="293"/>
        <v>0</v>
      </c>
      <c r="I99" s="29">
        <f t="shared" ca="1" si="293"/>
        <v>0</v>
      </c>
      <c r="J99" s="29">
        <f t="shared" ca="1" si="293"/>
        <v>0</v>
      </c>
      <c r="K99" s="29">
        <f t="shared" ca="1" si="293"/>
        <v>0</v>
      </c>
      <c r="L99" s="29">
        <f t="shared" ca="1" si="293"/>
        <v>0</v>
      </c>
      <c r="M99" s="29">
        <f t="shared" ca="1" si="293"/>
        <v>0</v>
      </c>
      <c r="N99" s="29">
        <f t="shared" ca="1" si="293"/>
        <v>0</v>
      </c>
      <c r="O99" s="29">
        <f t="shared" ca="1" si="293"/>
        <v>0</v>
      </c>
      <c r="P99" s="29">
        <f t="shared" ca="1" si="293"/>
        <v>0</v>
      </c>
      <c r="Q99" s="29">
        <f t="shared" ca="1" si="293"/>
        <v>0</v>
      </c>
      <c r="R99" s="29">
        <f t="shared" ca="1" si="293"/>
        <v>0</v>
      </c>
      <c r="S99" s="29">
        <f t="shared" ca="1" si="293"/>
        <v>0</v>
      </c>
      <c r="T99" s="29">
        <f t="shared" ca="1" si="293"/>
        <v>0</v>
      </c>
      <c r="U99" s="29">
        <f t="shared" ca="1" si="293"/>
        <v>0</v>
      </c>
      <c r="V99" s="29">
        <f t="shared" ca="1" si="293"/>
        <v>0</v>
      </c>
      <c r="W99" s="29">
        <f t="shared" ca="1" si="293"/>
        <v>0</v>
      </c>
      <c r="X99" s="29">
        <f t="shared" ca="1" si="293"/>
        <v>0</v>
      </c>
      <c r="Y99" s="29">
        <f t="shared" ca="1" si="293"/>
        <v>0</v>
      </c>
      <c r="Z99" s="29">
        <f t="shared" ca="1" si="293"/>
        <v>0</v>
      </c>
      <c r="AA99" s="29">
        <f t="shared" ca="1" si="293"/>
        <v>0</v>
      </c>
      <c r="AB99" s="29">
        <f t="shared" ca="1" si="293"/>
        <v>0</v>
      </c>
      <c r="AC99" s="29">
        <f t="shared" ca="1" si="293"/>
        <v>0</v>
      </c>
      <c r="AD99" s="29">
        <f t="shared" ca="1" si="293"/>
        <v>0</v>
      </c>
      <c r="AE99" s="126">
        <f t="shared" ca="1" si="234"/>
        <v>0</v>
      </c>
      <c r="AF99" s="25" t="str">
        <f>'PLANTILLA V6'!$D205</f>
        <v>pza</v>
      </c>
      <c r="AG99" s="37">
        <f t="shared" ref="AG99:BE99" ca="1" si="294">IF(OR(AG$3="",ISNA(INDEX(INDIRECT(RIGHT(AG$2,LEN(AG$2)-4)&amp;"!$J:$J"),MATCH($B99,INDIRECT(RIGHT(AG$2,LEN(AG$2)-4)&amp;"!$B:$B"),0),1)), ISERR(INDEX(INDIRECT(RIGHT(AG$2,LEN(AG$2)-4)&amp;"!$J:$J"),MATCH($B99,INDIRECT(RIGHT(AG$2,LEN(AG$2)-4)&amp;"!$B:$B"),0),1))),0,INDEX(INDIRECT(RIGHT(AG$2,LEN(AG$2)-4)&amp;"!$J:$J"),MATCH($B99,INDIRECT(RIGHT(AG$2,LEN(AG$2)-4)&amp;"!$B:$B"),0),1))</f>
        <v>0</v>
      </c>
      <c r="AH99" s="37">
        <f t="shared" ca="1" si="294"/>
        <v>0</v>
      </c>
      <c r="AI99" s="37">
        <f t="shared" ca="1" si="294"/>
        <v>0</v>
      </c>
      <c r="AJ99" s="37">
        <f t="shared" ca="1" si="294"/>
        <v>0</v>
      </c>
      <c r="AK99" s="37">
        <f t="shared" ca="1" si="294"/>
        <v>0</v>
      </c>
      <c r="AL99" s="37">
        <f t="shared" ca="1" si="294"/>
        <v>0</v>
      </c>
      <c r="AM99" s="37">
        <f t="shared" ca="1" si="294"/>
        <v>0</v>
      </c>
      <c r="AN99" s="37">
        <f t="shared" ca="1" si="294"/>
        <v>0</v>
      </c>
      <c r="AO99" s="37">
        <f t="shared" ca="1" si="294"/>
        <v>0</v>
      </c>
      <c r="AP99" s="37">
        <f t="shared" ca="1" si="294"/>
        <v>0</v>
      </c>
      <c r="AQ99" s="37">
        <f t="shared" ca="1" si="294"/>
        <v>0</v>
      </c>
      <c r="AR99" s="37">
        <f t="shared" ca="1" si="294"/>
        <v>0</v>
      </c>
      <c r="AS99" s="37">
        <f t="shared" ca="1" si="294"/>
        <v>0</v>
      </c>
      <c r="AT99" s="37">
        <f t="shared" ca="1" si="294"/>
        <v>0</v>
      </c>
      <c r="AU99" s="37">
        <f t="shared" ca="1" si="294"/>
        <v>0</v>
      </c>
      <c r="AV99" s="37">
        <f t="shared" ca="1" si="294"/>
        <v>0</v>
      </c>
      <c r="AW99" s="37">
        <f t="shared" ca="1" si="294"/>
        <v>0</v>
      </c>
      <c r="AX99" s="37">
        <f t="shared" ca="1" si="294"/>
        <v>0</v>
      </c>
      <c r="AY99" s="37">
        <f t="shared" ca="1" si="294"/>
        <v>0</v>
      </c>
      <c r="AZ99" s="37">
        <f t="shared" ca="1" si="294"/>
        <v>0</v>
      </c>
      <c r="BA99" s="37">
        <f t="shared" ca="1" si="294"/>
        <v>0</v>
      </c>
      <c r="BB99" s="37">
        <f t="shared" ca="1" si="294"/>
        <v>0</v>
      </c>
      <c r="BC99" s="37">
        <f t="shared" ca="1" si="294"/>
        <v>0</v>
      </c>
      <c r="BD99" s="37">
        <f t="shared" ca="1" si="294"/>
        <v>0</v>
      </c>
      <c r="BE99" s="37">
        <f t="shared" ca="1" si="294"/>
        <v>0</v>
      </c>
      <c r="BF99" s="126">
        <f t="shared" ca="1" si="236"/>
        <v>0</v>
      </c>
      <c r="BG99" s="135" t="str">
        <f>'PLANTILLA V6'!$D205</f>
        <v>pza</v>
      </c>
      <c r="BH99" s="41">
        <f t="shared" ref="BH99:CF99" ca="1" si="295">IF(OR(BH$3="",ISNA(INDEX(INDIRECT(RIGHT(BH$2,LEN(BH$2)-4)&amp;"!$J:$J"),MATCH($B99,INDIRECT(RIGHT(BH$2,LEN(BH$2)-4)&amp;"!$B:$B"),0),1)), ISERR(INDEX(INDIRECT(RIGHT(BH$2,LEN(BH$2)-4)&amp;"!$J:$J"),MATCH($B99,INDIRECT(RIGHT(BH$2,LEN(BH$2)-4)&amp;"!$B:$B"),0),1))),0,INDEX(INDIRECT(RIGHT(BH$2,LEN(BH$2)-4)&amp;"!$J:$J"),MATCH($B99,INDIRECT(RIGHT(BH$2,LEN(BH$2)-4)&amp;"!$B:$B"),0),1))</f>
        <v>0</v>
      </c>
      <c r="BI99" s="41">
        <f t="shared" ca="1" si="295"/>
        <v>0</v>
      </c>
      <c r="BJ99" s="41">
        <f t="shared" ca="1" si="295"/>
        <v>0</v>
      </c>
      <c r="BK99" s="41">
        <f t="shared" ca="1" si="295"/>
        <v>0</v>
      </c>
      <c r="BL99" s="41">
        <f t="shared" ca="1" si="295"/>
        <v>0</v>
      </c>
      <c r="BM99" s="41">
        <f t="shared" ca="1" si="295"/>
        <v>0</v>
      </c>
      <c r="BN99" s="41">
        <f t="shared" ca="1" si="295"/>
        <v>0</v>
      </c>
      <c r="BO99" s="41">
        <f t="shared" ca="1" si="295"/>
        <v>0</v>
      </c>
      <c r="BP99" s="41">
        <f t="shared" ca="1" si="295"/>
        <v>0</v>
      </c>
      <c r="BQ99" s="41">
        <f t="shared" ca="1" si="295"/>
        <v>0</v>
      </c>
      <c r="BR99" s="41">
        <f t="shared" ca="1" si="295"/>
        <v>0</v>
      </c>
      <c r="BS99" s="41">
        <f t="shared" ca="1" si="295"/>
        <v>0</v>
      </c>
      <c r="BT99" s="41">
        <f t="shared" ca="1" si="295"/>
        <v>0</v>
      </c>
      <c r="BU99" s="41">
        <f t="shared" ca="1" si="295"/>
        <v>0</v>
      </c>
      <c r="BV99" s="41">
        <f t="shared" ca="1" si="295"/>
        <v>0</v>
      </c>
      <c r="BW99" s="41">
        <f t="shared" ca="1" si="295"/>
        <v>0</v>
      </c>
      <c r="BX99" s="41">
        <f t="shared" ca="1" si="295"/>
        <v>0</v>
      </c>
      <c r="BY99" s="41">
        <f t="shared" ca="1" si="295"/>
        <v>0</v>
      </c>
      <c r="BZ99" s="41">
        <f t="shared" ca="1" si="295"/>
        <v>0</v>
      </c>
      <c r="CA99" s="41">
        <f t="shared" ca="1" si="295"/>
        <v>0</v>
      </c>
      <c r="CB99" s="41">
        <f t="shared" ca="1" si="295"/>
        <v>0</v>
      </c>
      <c r="CC99" s="41">
        <f t="shared" ca="1" si="295"/>
        <v>0</v>
      </c>
      <c r="CD99" s="41">
        <f t="shared" ca="1" si="295"/>
        <v>0</v>
      </c>
      <c r="CE99" s="41">
        <f t="shared" ca="1" si="295"/>
        <v>0</v>
      </c>
      <c r="CF99" s="41">
        <f t="shared" ca="1" si="295"/>
        <v>0</v>
      </c>
      <c r="CG99" s="126">
        <f t="shared" ca="1" si="238"/>
        <v>0</v>
      </c>
      <c r="CH99" s="25" t="str">
        <f>'PLANTILLA V6'!$D205</f>
        <v>pza</v>
      </c>
    </row>
    <row r="100" spans="1:86" ht="16.5" x14ac:dyDescent="0.45">
      <c r="A100" s="36" t="s">
        <v>198</v>
      </c>
      <c r="B100" s="36" t="s">
        <v>219</v>
      </c>
      <c r="C100" s="28">
        <f>'PLANTILLA V6'!C206</f>
        <v>1</v>
      </c>
      <c r="D100" s="126">
        <f t="shared" ca="1" si="232"/>
        <v>0</v>
      </c>
      <c r="E100" s="25" t="str">
        <f>'PLANTILLA V6'!$D206</f>
        <v>pza</v>
      </c>
      <c r="F100" s="29">
        <f t="shared" ref="F100:AD100" ca="1" si="296">IF(OR(F$3="", ISNA(INDEX(INDIRECT(RIGHT(F$2,LEN(F$2)-4)&amp;"!$J:$J"),MATCH($B100,INDIRECT(RIGHT(F$2,LEN(F$2)-4)&amp;"!$B:$B"),0),1)),ISERR(INDEX(INDIRECT(RIGHT(F$2,LEN(F$2)-4)&amp;"!$J:$J"),MATCH($B100,INDIRECT(RIGHT(F$2,LEN(F$2)-4)&amp;"!$B:$B"),0),1))),0,INDEX(INDIRECT(RIGHT(F$2,LEN(F$2)-4)&amp;"!$J:$J"),MATCH($B100,INDIRECT(RIGHT(F$2,LEN(F$2)-4)&amp;"!$B:$B"),0),1))</f>
        <v>0</v>
      </c>
      <c r="G100" s="29">
        <f t="shared" ca="1" si="296"/>
        <v>0</v>
      </c>
      <c r="H100" s="29">
        <f t="shared" ca="1" si="296"/>
        <v>0</v>
      </c>
      <c r="I100" s="29">
        <f t="shared" ca="1" si="296"/>
        <v>0</v>
      </c>
      <c r="J100" s="29">
        <f t="shared" ca="1" si="296"/>
        <v>0</v>
      </c>
      <c r="K100" s="29">
        <f t="shared" ca="1" si="296"/>
        <v>0</v>
      </c>
      <c r="L100" s="29">
        <f t="shared" ca="1" si="296"/>
        <v>0</v>
      </c>
      <c r="M100" s="29">
        <f t="shared" ca="1" si="296"/>
        <v>0</v>
      </c>
      <c r="N100" s="29">
        <f t="shared" ca="1" si="296"/>
        <v>0</v>
      </c>
      <c r="O100" s="29">
        <f t="shared" ca="1" si="296"/>
        <v>0</v>
      </c>
      <c r="P100" s="29">
        <f t="shared" ca="1" si="296"/>
        <v>0</v>
      </c>
      <c r="Q100" s="29">
        <f t="shared" ca="1" si="296"/>
        <v>0</v>
      </c>
      <c r="R100" s="29">
        <f t="shared" ca="1" si="296"/>
        <v>0</v>
      </c>
      <c r="S100" s="29">
        <f t="shared" ca="1" si="296"/>
        <v>0</v>
      </c>
      <c r="T100" s="29">
        <f t="shared" ca="1" si="296"/>
        <v>0</v>
      </c>
      <c r="U100" s="29">
        <f t="shared" ca="1" si="296"/>
        <v>0</v>
      </c>
      <c r="V100" s="29">
        <f t="shared" ca="1" si="296"/>
        <v>0</v>
      </c>
      <c r="W100" s="29">
        <f t="shared" ca="1" si="296"/>
        <v>0</v>
      </c>
      <c r="X100" s="29">
        <f t="shared" ca="1" si="296"/>
        <v>0</v>
      </c>
      <c r="Y100" s="29">
        <f t="shared" ca="1" si="296"/>
        <v>0</v>
      </c>
      <c r="Z100" s="29">
        <f t="shared" ca="1" si="296"/>
        <v>0</v>
      </c>
      <c r="AA100" s="29">
        <f t="shared" ca="1" si="296"/>
        <v>0</v>
      </c>
      <c r="AB100" s="29">
        <f t="shared" ca="1" si="296"/>
        <v>0</v>
      </c>
      <c r="AC100" s="29">
        <f t="shared" ca="1" si="296"/>
        <v>0</v>
      </c>
      <c r="AD100" s="29">
        <f t="shared" ca="1" si="296"/>
        <v>0</v>
      </c>
      <c r="AE100" s="126">
        <f t="shared" ca="1" si="234"/>
        <v>12.5</v>
      </c>
      <c r="AF100" s="25" t="str">
        <f>'PLANTILLA V6'!$D206</f>
        <v>pza</v>
      </c>
      <c r="AG100" s="37">
        <f t="shared" ref="AG100:BE100" ca="1" si="297">IF(OR(AG$3="",ISNA(INDEX(INDIRECT(RIGHT(AG$2,LEN(AG$2)-4)&amp;"!$J:$J"),MATCH($B100,INDIRECT(RIGHT(AG$2,LEN(AG$2)-4)&amp;"!$B:$B"),0),1)), ISERR(INDEX(INDIRECT(RIGHT(AG$2,LEN(AG$2)-4)&amp;"!$J:$J"),MATCH($B100,INDIRECT(RIGHT(AG$2,LEN(AG$2)-4)&amp;"!$B:$B"),0),1))),0,INDEX(INDIRECT(RIGHT(AG$2,LEN(AG$2)-4)&amp;"!$J:$J"),MATCH($B100,INDIRECT(RIGHT(AG$2,LEN(AG$2)-4)&amp;"!$B:$B"),0),1))</f>
        <v>0</v>
      </c>
      <c r="AH100" s="37">
        <f t="shared" ca="1" si="297"/>
        <v>0</v>
      </c>
      <c r="AI100" s="37">
        <f t="shared" ca="1" si="297"/>
        <v>0</v>
      </c>
      <c r="AJ100" s="37">
        <f t="shared" ca="1" si="297"/>
        <v>0</v>
      </c>
      <c r="AK100" s="37">
        <f t="shared" ca="1" si="297"/>
        <v>0</v>
      </c>
      <c r="AL100" s="37">
        <f t="shared" ca="1" si="297"/>
        <v>0</v>
      </c>
      <c r="AM100" s="37">
        <f t="shared" ca="1" si="297"/>
        <v>0</v>
      </c>
      <c r="AN100" s="37">
        <f t="shared" ca="1" si="297"/>
        <v>0</v>
      </c>
      <c r="AO100" s="37">
        <f t="shared" ca="1" si="297"/>
        <v>0</v>
      </c>
      <c r="AP100" s="37">
        <f t="shared" ca="1" si="297"/>
        <v>0</v>
      </c>
      <c r="AQ100" s="37">
        <f t="shared" ca="1" si="297"/>
        <v>0</v>
      </c>
      <c r="AR100" s="37">
        <f t="shared" ca="1" si="297"/>
        <v>0</v>
      </c>
      <c r="AS100" s="37">
        <f t="shared" ca="1" si="297"/>
        <v>0</v>
      </c>
      <c r="AT100" s="37">
        <f t="shared" ca="1" si="297"/>
        <v>0</v>
      </c>
      <c r="AU100" s="37">
        <f t="shared" ca="1" si="297"/>
        <v>0</v>
      </c>
      <c r="AV100" s="37">
        <f t="shared" ca="1" si="297"/>
        <v>0</v>
      </c>
      <c r="AW100" s="37">
        <f t="shared" ca="1" si="297"/>
        <v>12.5</v>
      </c>
      <c r="AX100" s="37">
        <f t="shared" ca="1" si="297"/>
        <v>0</v>
      </c>
      <c r="AY100" s="37">
        <f t="shared" ca="1" si="297"/>
        <v>0</v>
      </c>
      <c r="AZ100" s="37">
        <f t="shared" ca="1" si="297"/>
        <v>0</v>
      </c>
      <c r="BA100" s="37">
        <f t="shared" ca="1" si="297"/>
        <v>0</v>
      </c>
      <c r="BB100" s="37">
        <f t="shared" ca="1" si="297"/>
        <v>0</v>
      </c>
      <c r="BC100" s="37">
        <f t="shared" ca="1" si="297"/>
        <v>0</v>
      </c>
      <c r="BD100" s="37">
        <f t="shared" ca="1" si="297"/>
        <v>0</v>
      </c>
      <c r="BE100" s="37">
        <f t="shared" ca="1" si="297"/>
        <v>0</v>
      </c>
      <c r="BF100" s="126">
        <f t="shared" ca="1" si="236"/>
        <v>0</v>
      </c>
      <c r="BG100" s="135" t="str">
        <f>'PLANTILLA V6'!$D206</f>
        <v>pza</v>
      </c>
      <c r="BH100" s="38">
        <f t="shared" ref="BH100:CF100" ca="1" si="298">IF(OR(BH$3="",ISNA(INDEX(INDIRECT(RIGHT(BH$2,LEN(BH$2)-4)&amp;"!$J:$J"),MATCH($B100,INDIRECT(RIGHT(BH$2,LEN(BH$2)-4)&amp;"!$B:$B"),0),1)), ISERR(INDEX(INDIRECT(RIGHT(BH$2,LEN(BH$2)-4)&amp;"!$J:$J"),MATCH($B100,INDIRECT(RIGHT(BH$2,LEN(BH$2)-4)&amp;"!$B:$B"),0),1))),0,INDEX(INDIRECT(RIGHT(BH$2,LEN(BH$2)-4)&amp;"!$J:$J"),MATCH($B100,INDIRECT(RIGHT(BH$2,LEN(BH$2)-4)&amp;"!$B:$B"),0),1))</f>
        <v>0</v>
      </c>
      <c r="BI100" s="38">
        <f t="shared" ca="1" si="298"/>
        <v>0</v>
      </c>
      <c r="BJ100" s="38">
        <f t="shared" ca="1" si="298"/>
        <v>0</v>
      </c>
      <c r="BK100" s="38">
        <f t="shared" ca="1" si="298"/>
        <v>0</v>
      </c>
      <c r="BL100" s="38">
        <f t="shared" ca="1" si="298"/>
        <v>0</v>
      </c>
      <c r="BM100" s="38">
        <f t="shared" ca="1" si="298"/>
        <v>0</v>
      </c>
      <c r="BN100" s="38">
        <f t="shared" ca="1" si="298"/>
        <v>0</v>
      </c>
      <c r="BO100" s="38">
        <f t="shared" ca="1" si="298"/>
        <v>0</v>
      </c>
      <c r="BP100" s="38">
        <f t="shared" ca="1" si="298"/>
        <v>0</v>
      </c>
      <c r="BQ100" s="38">
        <f t="shared" ca="1" si="298"/>
        <v>0</v>
      </c>
      <c r="BR100" s="38">
        <f t="shared" ca="1" si="298"/>
        <v>0</v>
      </c>
      <c r="BS100" s="38">
        <f t="shared" ca="1" si="298"/>
        <v>0</v>
      </c>
      <c r="BT100" s="38">
        <f t="shared" ca="1" si="298"/>
        <v>0</v>
      </c>
      <c r="BU100" s="38">
        <f t="shared" ca="1" si="298"/>
        <v>0</v>
      </c>
      <c r="BV100" s="38">
        <f t="shared" ca="1" si="298"/>
        <v>0</v>
      </c>
      <c r="BW100" s="38">
        <f t="shared" ca="1" si="298"/>
        <v>0</v>
      </c>
      <c r="BX100" s="38">
        <f t="shared" ca="1" si="298"/>
        <v>0</v>
      </c>
      <c r="BY100" s="38">
        <f t="shared" ca="1" si="298"/>
        <v>0</v>
      </c>
      <c r="BZ100" s="38">
        <f t="shared" ca="1" si="298"/>
        <v>0</v>
      </c>
      <c r="CA100" s="38">
        <f t="shared" ca="1" si="298"/>
        <v>0</v>
      </c>
      <c r="CB100" s="38">
        <f t="shared" ca="1" si="298"/>
        <v>0</v>
      </c>
      <c r="CC100" s="38">
        <f t="shared" ca="1" si="298"/>
        <v>0</v>
      </c>
      <c r="CD100" s="38">
        <f t="shared" ca="1" si="298"/>
        <v>0</v>
      </c>
      <c r="CE100" s="38">
        <f t="shared" ca="1" si="298"/>
        <v>0</v>
      </c>
      <c r="CF100" s="38">
        <f t="shared" ca="1" si="298"/>
        <v>0</v>
      </c>
      <c r="CG100" s="126">
        <f t="shared" ca="1" si="238"/>
        <v>12.5</v>
      </c>
      <c r="CH100" s="25" t="str">
        <f>'PLANTILLA V6'!$D206</f>
        <v>pza</v>
      </c>
    </row>
    <row r="101" spans="1:86" ht="16.5" x14ac:dyDescent="0.45">
      <c r="A101" s="40" t="s">
        <v>198</v>
      </c>
      <c r="B101" s="40" t="s">
        <v>220</v>
      </c>
      <c r="C101" s="32">
        <f>'PLANTILLA V6'!C207</f>
        <v>1</v>
      </c>
      <c r="D101" s="126">
        <f t="shared" ca="1" si="232"/>
        <v>0</v>
      </c>
      <c r="E101" s="25" t="str">
        <f>'PLANTILLA V6'!$D207</f>
        <v>pza</v>
      </c>
      <c r="F101" s="29">
        <f t="shared" ref="F101:AD101" ca="1" si="299">IF(OR(F$3="", ISNA(INDEX(INDIRECT(RIGHT(F$2,LEN(F$2)-4)&amp;"!$J:$J"),MATCH($B101,INDIRECT(RIGHT(F$2,LEN(F$2)-4)&amp;"!$B:$B"),0),1)),ISERR(INDEX(INDIRECT(RIGHT(F$2,LEN(F$2)-4)&amp;"!$J:$J"),MATCH($B101,INDIRECT(RIGHT(F$2,LEN(F$2)-4)&amp;"!$B:$B"),0),1))),0,INDEX(INDIRECT(RIGHT(F$2,LEN(F$2)-4)&amp;"!$J:$J"),MATCH($B101,INDIRECT(RIGHT(F$2,LEN(F$2)-4)&amp;"!$B:$B"),0),1))</f>
        <v>0</v>
      </c>
      <c r="G101" s="29">
        <f t="shared" ca="1" si="299"/>
        <v>0</v>
      </c>
      <c r="H101" s="29">
        <f t="shared" ca="1" si="299"/>
        <v>0</v>
      </c>
      <c r="I101" s="29">
        <f t="shared" ca="1" si="299"/>
        <v>0</v>
      </c>
      <c r="J101" s="29">
        <f t="shared" ca="1" si="299"/>
        <v>0</v>
      </c>
      <c r="K101" s="29">
        <f t="shared" ca="1" si="299"/>
        <v>0</v>
      </c>
      <c r="L101" s="29">
        <f t="shared" ca="1" si="299"/>
        <v>0</v>
      </c>
      <c r="M101" s="29">
        <f t="shared" ca="1" si="299"/>
        <v>0</v>
      </c>
      <c r="N101" s="29">
        <f t="shared" ca="1" si="299"/>
        <v>0</v>
      </c>
      <c r="O101" s="29">
        <f t="shared" ca="1" si="299"/>
        <v>0</v>
      </c>
      <c r="P101" s="29">
        <f t="shared" ca="1" si="299"/>
        <v>0</v>
      </c>
      <c r="Q101" s="29">
        <f t="shared" ca="1" si="299"/>
        <v>0</v>
      </c>
      <c r="R101" s="29">
        <f t="shared" ca="1" si="299"/>
        <v>0</v>
      </c>
      <c r="S101" s="29">
        <f t="shared" ca="1" si="299"/>
        <v>0</v>
      </c>
      <c r="T101" s="29">
        <f t="shared" ca="1" si="299"/>
        <v>0</v>
      </c>
      <c r="U101" s="29">
        <f t="shared" ca="1" si="299"/>
        <v>0</v>
      </c>
      <c r="V101" s="29">
        <f t="shared" ca="1" si="299"/>
        <v>0</v>
      </c>
      <c r="W101" s="29">
        <f t="shared" ca="1" si="299"/>
        <v>0</v>
      </c>
      <c r="X101" s="29">
        <f t="shared" ca="1" si="299"/>
        <v>0</v>
      </c>
      <c r="Y101" s="29">
        <f t="shared" ca="1" si="299"/>
        <v>0</v>
      </c>
      <c r="Z101" s="29">
        <f t="shared" ca="1" si="299"/>
        <v>0</v>
      </c>
      <c r="AA101" s="29">
        <f t="shared" ca="1" si="299"/>
        <v>0</v>
      </c>
      <c r="AB101" s="29">
        <f t="shared" ca="1" si="299"/>
        <v>0</v>
      </c>
      <c r="AC101" s="29">
        <f t="shared" ca="1" si="299"/>
        <v>0</v>
      </c>
      <c r="AD101" s="29">
        <f t="shared" ca="1" si="299"/>
        <v>0</v>
      </c>
      <c r="AE101" s="126">
        <f t="shared" ca="1" si="234"/>
        <v>0</v>
      </c>
      <c r="AF101" s="25" t="str">
        <f>'PLANTILLA V6'!$D207</f>
        <v>pza</v>
      </c>
      <c r="AG101" s="37">
        <f t="shared" ref="AG101:BE101" ca="1" si="300">IF(OR(AG$3="",ISNA(INDEX(INDIRECT(RIGHT(AG$2,LEN(AG$2)-4)&amp;"!$J:$J"),MATCH($B101,INDIRECT(RIGHT(AG$2,LEN(AG$2)-4)&amp;"!$B:$B"),0),1)), ISERR(INDEX(INDIRECT(RIGHT(AG$2,LEN(AG$2)-4)&amp;"!$J:$J"),MATCH($B101,INDIRECT(RIGHT(AG$2,LEN(AG$2)-4)&amp;"!$B:$B"),0),1))),0,INDEX(INDIRECT(RIGHT(AG$2,LEN(AG$2)-4)&amp;"!$J:$J"),MATCH($B101,INDIRECT(RIGHT(AG$2,LEN(AG$2)-4)&amp;"!$B:$B"),0),1))</f>
        <v>0</v>
      </c>
      <c r="AH101" s="37">
        <f t="shared" ca="1" si="300"/>
        <v>0</v>
      </c>
      <c r="AI101" s="37">
        <f t="shared" ca="1" si="300"/>
        <v>0</v>
      </c>
      <c r="AJ101" s="37">
        <f t="shared" ca="1" si="300"/>
        <v>0</v>
      </c>
      <c r="AK101" s="37">
        <f t="shared" ca="1" si="300"/>
        <v>0</v>
      </c>
      <c r="AL101" s="37">
        <f t="shared" ca="1" si="300"/>
        <v>0</v>
      </c>
      <c r="AM101" s="37">
        <f t="shared" ca="1" si="300"/>
        <v>0</v>
      </c>
      <c r="AN101" s="37">
        <f t="shared" ca="1" si="300"/>
        <v>0</v>
      </c>
      <c r="AO101" s="37">
        <f t="shared" ca="1" si="300"/>
        <v>0</v>
      </c>
      <c r="AP101" s="37">
        <f t="shared" ca="1" si="300"/>
        <v>0</v>
      </c>
      <c r="AQ101" s="37">
        <f t="shared" ca="1" si="300"/>
        <v>0</v>
      </c>
      <c r="AR101" s="37">
        <f t="shared" ca="1" si="300"/>
        <v>0</v>
      </c>
      <c r="AS101" s="37">
        <f t="shared" ca="1" si="300"/>
        <v>0</v>
      </c>
      <c r="AT101" s="37">
        <f t="shared" ca="1" si="300"/>
        <v>0</v>
      </c>
      <c r="AU101" s="37">
        <f t="shared" ca="1" si="300"/>
        <v>0</v>
      </c>
      <c r="AV101" s="37">
        <f t="shared" ca="1" si="300"/>
        <v>0</v>
      </c>
      <c r="AW101" s="37">
        <f t="shared" ca="1" si="300"/>
        <v>0</v>
      </c>
      <c r="AX101" s="37">
        <f t="shared" ca="1" si="300"/>
        <v>0</v>
      </c>
      <c r="AY101" s="37">
        <f t="shared" ca="1" si="300"/>
        <v>0</v>
      </c>
      <c r="AZ101" s="37">
        <f t="shared" ca="1" si="300"/>
        <v>0</v>
      </c>
      <c r="BA101" s="37">
        <f t="shared" ca="1" si="300"/>
        <v>0</v>
      </c>
      <c r="BB101" s="37">
        <f t="shared" ca="1" si="300"/>
        <v>0</v>
      </c>
      <c r="BC101" s="37">
        <f t="shared" ca="1" si="300"/>
        <v>0</v>
      </c>
      <c r="BD101" s="37">
        <f t="shared" ca="1" si="300"/>
        <v>0</v>
      </c>
      <c r="BE101" s="37">
        <f t="shared" ca="1" si="300"/>
        <v>0</v>
      </c>
      <c r="BF101" s="126">
        <f t="shared" ca="1" si="236"/>
        <v>0</v>
      </c>
      <c r="BG101" s="135" t="str">
        <f>'PLANTILLA V6'!$D207</f>
        <v>pza</v>
      </c>
      <c r="BH101" s="41">
        <f t="shared" ref="BH101:CF101" ca="1" si="301">IF(OR(BH$3="",ISNA(INDEX(INDIRECT(RIGHT(BH$2,LEN(BH$2)-4)&amp;"!$J:$J"),MATCH($B101,INDIRECT(RIGHT(BH$2,LEN(BH$2)-4)&amp;"!$B:$B"),0),1)), ISERR(INDEX(INDIRECT(RIGHT(BH$2,LEN(BH$2)-4)&amp;"!$J:$J"),MATCH($B101,INDIRECT(RIGHT(BH$2,LEN(BH$2)-4)&amp;"!$B:$B"),0),1))),0,INDEX(INDIRECT(RIGHT(BH$2,LEN(BH$2)-4)&amp;"!$J:$J"),MATCH($B101,INDIRECT(RIGHT(BH$2,LEN(BH$2)-4)&amp;"!$B:$B"),0),1))</f>
        <v>0</v>
      </c>
      <c r="BI101" s="41">
        <f t="shared" ca="1" si="301"/>
        <v>0</v>
      </c>
      <c r="BJ101" s="41">
        <f t="shared" ca="1" si="301"/>
        <v>0</v>
      </c>
      <c r="BK101" s="41">
        <f t="shared" ca="1" si="301"/>
        <v>0</v>
      </c>
      <c r="BL101" s="41">
        <f t="shared" ca="1" si="301"/>
        <v>0</v>
      </c>
      <c r="BM101" s="41">
        <f t="shared" ca="1" si="301"/>
        <v>0</v>
      </c>
      <c r="BN101" s="41">
        <f t="shared" ca="1" si="301"/>
        <v>0</v>
      </c>
      <c r="BO101" s="41">
        <f t="shared" ca="1" si="301"/>
        <v>0</v>
      </c>
      <c r="BP101" s="41">
        <f t="shared" ca="1" si="301"/>
        <v>0</v>
      </c>
      <c r="BQ101" s="41">
        <f t="shared" ca="1" si="301"/>
        <v>0</v>
      </c>
      <c r="BR101" s="41">
        <f t="shared" ca="1" si="301"/>
        <v>0</v>
      </c>
      <c r="BS101" s="41">
        <f t="shared" ca="1" si="301"/>
        <v>0</v>
      </c>
      <c r="BT101" s="41">
        <f t="shared" ca="1" si="301"/>
        <v>0</v>
      </c>
      <c r="BU101" s="41">
        <f t="shared" ca="1" si="301"/>
        <v>0</v>
      </c>
      <c r="BV101" s="41">
        <f t="shared" ca="1" si="301"/>
        <v>0</v>
      </c>
      <c r="BW101" s="41">
        <f t="shared" ca="1" si="301"/>
        <v>0</v>
      </c>
      <c r="BX101" s="41">
        <f t="shared" ca="1" si="301"/>
        <v>0</v>
      </c>
      <c r="BY101" s="41">
        <f t="shared" ca="1" si="301"/>
        <v>0</v>
      </c>
      <c r="BZ101" s="41">
        <f t="shared" ca="1" si="301"/>
        <v>0</v>
      </c>
      <c r="CA101" s="41">
        <f t="shared" ca="1" si="301"/>
        <v>0</v>
      </c>
      <c r="CB101" s="41">
        <f t="shared" ca="1" si="301"/>
        <v>0</v>
      </c>
      <c r="CC101" s="41">
        <f t="shared" ca="1" si="301"/>
        <v>0</v>
      </c>
      <c r="CD101" s="41">
        <f t="shared" ca="1" si="301"/>
        <v>0</v>
      </c>
      <c r="CE101" s="41">
        <f t="shared" ca="1" si="301"/>
        <v>0</v>
      </c>
      <c r="CF101" s="41">
        <f t="shared" ca="1" si="301"/>
        <v>0</v>
      </c>
      <c r="CG101" s="126">
        <f t="shared" ca="1" si="238"/>
        <v>0</v>
      </c>
      <c r="CH101" s="25" t="str">
        <f>'PLANTILLA V6'!$D207</f>
        <v>pza</v>
      </c>
    </row>
    <row r="102" spans="1:86" ht="16.5" x14ac:dyDescent="0.45">
      <c r="A102" s="36" t="s">
        <v>198</v>
      </c>
      <c r="B102" s="36" t="s">
        <v>221</v>
      </c>
      <c r="C102" s="28">
        <f>'PLANTILLA V6'!C208</f>
        <v>1</v>
      </c>
      <c r="D102" s="126">
        <f t="shared" ca="1" si="232"/>
        <v>12.5</v>
      </c>
      <c r="E102" s="25" t="str">
        <f>'PLANTILLA V6'!$D208</f>
        <v>pza</v>
      </c>
      <c r="F102" s="29">
        <f t="shared" ref="F102:AD102" ca="1" si="302">IF(OR(F$3="", ISNA(INDEX(INDIRECT(RIGHT(F$2,LEN(F$2)-4)&amp;"!$J:$J"),MATCH($B102,INDIRECT(RIGHT(F$2,LEN(F$2)-4)&amp;"!$B:$B"),0),1)),ISERR(INDEX(INDIRECT(RIGHT(F$2,LEN(F$2)-4)&amp;"!$J:$J"),MATCH($B102,INDIRECT(RIGHT(F$2,LEN(F$2)-4)&amp;"!$B:$B"),0),1))),0,INDEX(INDIRECT(RIGHT(F$2,LEN(F$2)-4)&amp;"!$J:$J"),MATCH($B102,INDIRECT(RIGHT(F$2,LEN(F$2)-4)&amp;"!$B:$B"),0),1))</f>
        <v>0</v>
      </c>
      <c r="G102" s="29">
        <f t="shared" ca="1" si="302"/>
        <v>0</v>
      </c>
      <c r="H102" s="29">
        <f t="shared" ca="1" si="302"/>
        <v>0</v>
      </c>
      <c r="I102" s="29">
        <f t="shared" ca="1" si="302"/>
        <v>0</v>
      </c>
      <c r="J102" s="29">
        <f t="shared" ca="1" si="302"/>
        <v>0</v>
      </c>
      <c r="K102" s="29">
        <f t="shared" ca="1" si="302"/>
        <v>12.5</v>
      </c>
      <c r="L102" s="29">
        <f t="shared" ca="1" si="302"/>
        <v>0</v>
      </c>
      <c r="M102" s="29">
        <f t="shared" ca="1" si="302"/>
        <v>0</v>
      </c>
      <c r="N102" s="29">
        <f t="shared" ca="1" si="302"/>
        <v>0</v>
      </c>
      <c r="O102" s="29">
        <f t="shared" ca="1" si="302"/>
        <v>0</v>
      </c>
      <c r="P102" s="29">
        <f t="shared" ca="1" si="302"/>
        <v>0</v>
      </c>
      <c r="Q102" s="29">
        <f t="shared" ca="1" si="302"/>
        <v>0</v>
      </c>
      <c r="R102" s="29">
        <f t="shared" ca="1" si="302"/>
        <v>0</v>
      </c>
      <c r="S102" s="29">
        <f t="shared" ca="1" si="302"/>
        <v>0</v>
      </c>
      <c r="T102" s="29">
        <f t="shared" ca="1" si="302"/>
        <v>0</v>
      </c>
      <c r="U102" s="29">
        <f t="shared" ca="1" si="302"/>
        <v>0</v>
      </c>
      <c r="V102" s="29">
        <f t="shared" ca="1" si="302"/>
        <v>0</v>
      </c>
      <c r="W102" s="29">
        <f t="shared" ca="1" si="302"/>
        <v>0</v>
      </c>
      <c r="X102" s="29">
        <f t="shared" ca="1" si="302"/>
        <v>0</v>
      </c>
      <c r="Y102" s="29">
        <f t="shared" ca="1" si="302"/>
        <v>0</v>
      </c>
      <c r="Z102" s="29">
        <f t="shared" ca="1" si="302"/>
        <v>0</v>
      </c>
      <c r="AA102" s="29">
        <f t="shared" ca="1" si="302"/>
        <v>0</v>
      </c>
      <c r="AB102" s="29">
        <f t="shared" ca="1" si="302"/>
        <v>0</v>
      </c>
      <c r="AC102" s="29">
        <f t="shared" ca="1" si="302"/>
        <v>0</v>
      </c>
      <c r="AD102" s="29">
        <f t="shared" ca="1" si="302"/>
        <v>0</v>
      </c>
      <c r="AE102" s="126">
        <f t="shared" ca="1" si="234"/>
        <v>0</v>
      </c>
      <c r="AF102" s="25" t="str">
        <f>'PLANTILLA V6'!$D208</f>
        <v>pza</v>
      </c>
      <c r="AG102" s="37">
        <f t="shared" ref="AG102:BE102" ca="1" si="303">IF(OR(AG$3="",ISNA(INDEX(INDIRECT(RIGHT(AG$2,LEN(AG$2)-4)&amp;"!$J:$J"),MATCH($B102,INDIRECT(RIGHT(AG$2,LEN(AG$2)-4)&amp;"!$B:$B"),0),1)), ISERR(INDEX(INDIRECT(RIGHT(AG$2,LEN(AG$2)-4)&amp;"!$J:$J"),MATCH($B102,INDIRECT(RIGHT(AG$2,LEN(AG$2)-4)&amp;"!$B:$B"),0),1))),0,INDEX(INDIRECT(RIGHT(AG$2,LEN(AG$2)-4)&amp;"!$J:$J"),MATCH($B102,INDIRECT(RIGHT(AG$2,LEN(AG$2)-4)&amp;"!$B:$B"),0),1))</f>
        <v>0</v>
      </c>
      <c r="AH102" s="37">
        <f t="shared" ca="1" si="303"/>
        <v>0</v>
      </c>
      <c r="AI102" s="37">
        <f t="shared" ca="1" si="303"/>
        <v>0</v>
      </c>
      <c r="AJ102" s="37">
        <f t="shared" ca="1" si="303"/>
        <v>0</v>
      </c>
      <c r="AK102" s="37">
        <f t="shared" ca="1" si="303"/>
        <v>0</v>
      </c>
      <c r="AL102" s="37">
        <f t="shared" ca="1" si="303"/>
        <v>0</v>
      </c>
      <c r="AM102" s="37">
        <f t="shared" ca="1" si="303"/>
        <v>0</v>
      </c>
      <c r="AN102" s="37">
        <f t="shared" ca="1" si="303"/>
        <v>0</v>
      </c>
      <c r="AO102" s="37">
        <f t="shared" ca="1" si="303"/>
        <v>0</v>
      </c>
      <c r="AP102" s="37">
        <f t="shared" ca="1" si="303"/>
        <v>0</v>
      </c>
      <c r="AQ102" s="37">
        <f t="shared" ca="1" si="303"/>
        <v>0</v>
      </c>
      <c r="AR102" s="37">
        <f t="shared" ca="1" si="303"/>
        <v>0</v>
      </c>
      <c r="AS102" s="37">
        <f t="shared" ca="1" si="303"/>
        <v>0</v>
      </c>
      <c r="AT102" s="37">
        <f t="shared" ca="1" si="303"/>
        <v>0</v>
      </c>
      <c r="AU102" s="37">
        <f t="shared" ca="1" si="303"/>
        <v>0</v>
      </c>
      <c r="AV102" s="37">
        <f t="shared" ca="1" si="303"/>
        <v>0</v>
      </c>
      <c r="AW102" s="37">
        <f t="shared" ca="1" si="303"/>
        <v>0</v>
      </c>
      <c r="AX102" s="37">
        <f t="shared" ca="1" si="303"/>
        <v>0</v>
      </c>
      <c r="AY102" s="37">
        <f t="shared" ca="1" si="303"/>
        <v>0</v>
      </c>
      <c r="AZ102" s="37">
        <f t="shared" ca="1" si="303"/>
        <v>0</v>
      </c>
      <c r="BA102" s="37">
        <f t="shared" ca="1" si="303"/>
        <v>0</v>
      </c>
      <c r="BB102" s="37">
        <f t="shared" ca="1" si="303"/>
        <v>0</v>
      </c>
      <c r="BC102" s="37">
        <f t="shared" ca="1" si="303"/>
        <v>0</v>
      </c>
      <c r="BD102" s="37">
        <f t="shared" ca="1" si="303"/>
        <v>0</v>
      </c>
      <c r="BE102" s="37">
        <f t="shared" ca="1" si="303"/>
        <v>0</v>
      </c>
      <c r="BF102" s="126">
        <f t="shared" ca="1" si="236"/>
        <v>1</v>
      </c>
      <c r="BG102" s="135" t="str">
        <f>'PLANTILLA V6'!$D208</f>
        <v>pza</v>
      </c>
      <c r="BH102" s="38">
        <f t="shared" ref="BH102:CF102" ca="1" si="304">IF(OR(BH$3="",ISNA(INDEX(INDIRECT(RIGHT(BH$2,LEN(BH$2)-4)&amp;"!$J:$J"),MATCH($B102,INDIRECT(RIGHT(BH$2,LEN(BH$2)-4)&amp;"!$B:$B"),0),1)), ISERR(INDEX(INDIRECT(RIGHT(BH$2,LEN(BH$2)-4)&amp;"!$J:$J"),MATCH($B102,INDIRECT(RIGHT(BH$2,LEN(BH$2)-4)&amp;"!$B:$B"),0),1))),0,INDEX(INDIRECT(RIGHT(BH$2,LEN(BH$2)-4)&amp;"!$J:$J"),MATCH($B102,INDIRECT(RIGHT(BH$2,LEN(BH$2)-4)&amp;"!$B:$B"),0),1))</f>
        <v>0</v>
      </c>
      <c r="BI102" s="38">
        <f t="shared" ca="1" si="304"/>
        <v>0</v>
      </c>
      <c r="BJ102" s="38">
        <f t="shared" ca="1" si="304"/>
        <v>0</v>
      </c>
      <c r="BK102" s="38">
        <f t="shared" ca="1" si="304"/>
        <v>0</v>
      </c>
      <c r="BL102" s="38">
        <f t="shared" ca="1" si="304"/>
        <v>0</v>
      </c>
      <c r="BM102" s="38">
        <f t="shared" ca="1" si="304"/>
        <v>0</v>
      </c>
      <c r="BN102" s="38">
        <f t="shared" ca="1" si="304"/>
        <v>0</v>
      </c>
      <c r="BO102" s="38">
        <f t="shared" ca="1" si="304"/>
        <v>0</v>
      </c>
      <c r="BP102" s="38">
        <f t="shared" ca="1" si="304"/>
        <v>1</v>
      </c>
      <c r="BQ102" s="38">
        <f t="shared" ca="1" si="304"/>
        <v>0</v>
      </c>
      <c r="BR102" s="38">
        <f t="shared" ca="1" si="304"/>
        <v>0</v>
      </c>
      <c r="BS102" s="38">
        <f t="shared" ca="1" si="304"/>
        <v>0</v>
      </c>
      <c r="BT102" s="38">
        <f t="shared" ca="1" si="304"/>
        <v>0</v>
      </c>
      <c r="BU102" s="38">
        <f t="shared" ca="1" si="304"/>
        <v>0</v>
      </c>
      <c r="BV102" s="38">
        <f t="shared" ca="1" si="304"/>
        <v>0</v>
      </c>
      <c r="BW102" s="38">
        <f t="shared" ca="1" si="304"/>
        <v>0</v>
      </c>
      <c r="BX102" s="38">
        <f t="shared" ca="1" si="304"/>
        <v>0</v>
      </c>
      <c r="BY102" s="38">
        <f t="shared" ca="1" si="304"/>
        <v>0</v>
      </c>
      <c r="BZ102" s="38">
        <f t="shared" ca="1" si="304"/>
        <v>0</v>
      </c>
      <c r="CA102" s="38">
        <f t="shared" ca="1" si="304"/>
        <v>0</v>
      </c>
      <c r="CB102" s="38">
        <f t="shared" ca="1" si="304"/>
        <v>0</v>
      </c>
      <c r="CC102" s="38">
        <f t="shared" ca="1" si="304"/>
        <v>0</v>
      </c>
      <c r="CD102" s="38">
        <f t="shared" ca="1" si="304"/>
        <v>0</v>
      </c>
      <c r="CE102" s="38">
        <f t="shared" ca="1" si="304"/>
        <v>0</v>
      </c>
      <c r="CF102" s="38">
        <f t="shared" ca="1" si="304"/>
        <v>0</v>
      </c>
      <c r="CG102" s="126">
        <f t="shared" ca="1" si="238"/>
        <v>13.5</v>
      </c>
      <c r="CH102" s="25" t="str">
        <f>'PLANTILLA V6'!$D208</f>
        <v>pza</v>
      </c>
    </row>
    <row r="103" spans="1:86" ht="16.5" x14ac:dyDescent="0.45">
      <c r="A103" s="40" t="s">
        <v>198</v>
      </c>
      <c r="B103" s="40" t="s">
        <v>222</v>
      </c>
      <c r="C103" s="32">
        <f>'PLANTILLA V6'!C209</f>
        <v>1</v>
      </c>
      <c r="D103" s="126">
        <f t="shared" ca="1" si="232"/>
        <v>0</v>
      </c>
      <c r="E103" s="25" t="str">
        <f>'PLANTILLA V6'!$D209</f>
        <v>pza</v>
      </c>
      <c r="F103" s="29">
        <f t="shared" ref="F103:AD103" ca="1" si="305">IF(OR(F$3="", ISNA(INDEX(INDIRECT(RIGHT(F$2,LEN(F$2)-4)&amp;"!$J:$J"),MATCH($B103,INDIRECT(RIGHT(F$2,LEN(F$2)-4)&amp;"!$B:$B"),0),1)),ISERR(INDEX(INDIRECT(RIGHT(F$2,LEN(F$2)-4)&amp;"!$J:$J"),MATCH($B103,INDIRECT(RIGHT(F$2,LEN(F$2)-4)&amp;"!$B:$B"),0),1))),0,INDEX(INDIRECT(RIGHT(F$2,LEN(F$2)-4)&amp;"!$J:$J"),MATCH($B103,INDIRECT(RIGHT(F$2,LEN(F$2)-4)&amp;"!$B:$B"),0),1))</f>
        <v>0</v>
      </c>
      <c r="G103" s="29">
        <f t="shared" ca="1" si="305"/>
        <v>0</v>
      </c>
      <c r="H103" s="29">
        <f t="shared" ca="1" si="305"/>
        <v>0</v>
      </c>
      <c r="I103" s="29">
        <f t="shared" ca="1" si="305"/>
        <v>0</v>
      </c>
      <c r="J103" s="29">
        <f t="shared" ca="1" si="305"/>
        <v>0</v>
      </c>
      <c r="K103" s="29">
        <f t="shared" ca="1" si="305"/>
        <v>0</v>
      </c>
      <c r="L103" s="29">
        <f t="shared" ca="1" si="305"/>
        <v>0</v>
      </c>
      <c r="M103" s="29">
        <f t="shared" ca="1" si="305"/>
        <v>0</v>
      </c>
      <c r="N103" s="29">
        <f t="shared" ca="1" si="305"/>
        <v>0</v>
      </c>
      <c r="O103" s="29">
        <f t="shared" ca="1" si="305"/>
        <v>0</v>
      </c>
      <c r="P103" s="29">
        <f t="shared" ca="1" si="305"/>
        <v>0</v>
      </c>
      <c r="Q103" s="29">
        <f t="shared" ca="1" si="305"/>
        <v>0</v>
      </c>
      <c r="R103" s="29">
        <f t="shared" ca="1" si="305"/>
        <v>0</v>
      </c>
      <c r="S103" s="29">
        <f t="shared" ca="1" si="305"/>
        <v>0</v>
      </c>
      <c r="T103" s="29">
        <f t="shared" ca="1" si="305"/>
        <v>0</v>
      </c>
      <c r="U103" s="29">
        <f t="shared" ca="1" si="305"/>
        <v>0</v>
      </c>
      <c r="V103" s="29">
        <f t="shared" ca="1" si="305"/>
        <v>0</v>
      </c>
      <c r="W103" s="29">
        <f t="shared" ca="1" si="305"/>
        <v>0</v>
      </c>
      <c r="X103" s="29">
        <f t="shared" ca="1" si="305"/>
        <v>0</v>
      </c>
      <c r="Y103" s="29">
        <f t="shared" ca="1" si="305"/>
        <v>0</v>
      </c>
      <c r="Z103" s="29">
        <f t="shared" ca="1" si="305"/>
        <v>0</v>
      </c>
      <c r="AA103" s="29">
        <f t="shared" ca="1" si="305"/>
        <v>0</v>
      </c>
      <c r="AB103" s="29">
        <f t="shared" ca="1" si="305"/>
        <v>0</v>
      </c>
      <c r="AC103" s="29">
        <f t="shared" ca="1" si="305"/>
        <v>0</v>
      </c>
      <c r="AD103" s="29">
        <f t="shared" ca="1" si="305"/>
        <v>0</v>
      </c>
      <c r="AE103" s="126">
        <f t="shared" ca="1" si="234"/>
        <v>0</v>
      </c>
      <c r="AF103" s="25" t="str">
        <f>'PLANTILLA V6'!$D209</f>
        <v>pza</v>
      </c>
      <c r="AG103" s="37">
        <f t="shared" ref="AG103:BE103" ca="1" si="306">IF(OR(AG$3="",ISNA(INDEX(INDIRECT(RIGHT(AG$2,LEN(AG$2)-4)&amp;"!$J:$J"),MATCH($B103,INDIRECT(RIGHT(AG$2,LEN(AG$2)-4)&amp;"!$B:$B"),0),1)), ISERR(INDEX(INDIRECT(RIGHT(AG$2,LEN(AG$2)-4)&amp;"!$J:$J"),MATCH($B103,INDIRECT(RIGHT(AG$2,LEN(AG$2)-4)&amp;"!$B:$B"),0),1))),0,INDEX(INDIRECT(RIGHT(AG$2,LEN(AG$2)-4)&amp;"!$J:$J"),MATCH($B103,INDIRECT(RIGHT(AG$2,LEN(AG$2)-4)&amp;"!$B:$B"),0),1))</f>
        <v>0</v>
      </c>
      <c r="AH103" s="37">
        <f t="shared" ca="1" si="306"/>
        <v>0</v>
      </c>
      <c r="AI103" s="37">
        <f t="shared" ca="1" si="306"/>
        <v>0</v>
      </c>
      <c r="AJ103" s="37">
        <f t="shared" ca="1" si="306"/>
        <v>0</v>
      </c>
      <c r="AK103" s="37">
        <f t="shared" ca="1" si="306"/>
        <v>0</v>
      </c>
      <c r="AL103" s="37">
        <f t="shared" ca="1" si="306"/>
        <v>0</v>
      </c>
      <c r="AM103" s="37">
        <f t="shared" ca="1" si="306"/>
        <v>0</v>
      </c>
      <c r="AN103" s="37">
        <f t="shared" ca="1" si="306"/>
        <v>0</v>
      </c>
      <c r="AO103" s="37">
        <f t="shared" ca="1" si="306"/>
        <v>0</v>
      </c>
      <c r="AP103" s="37">
        <f t="shared" ca="1" si="306"/>
        <v>0</v>
      </c>
      <c r="AQ103" s="37">
        <f t="shared" ca="1" si="306"/>
        <v>0</v>
      </c>
      <c r="AR103" s="37">
        <f t="shared" ca="1" si="306"/>
        <v>0</v>
      </c>
      <c r="AS103" s="37">
        <f t="shared" ca="1" si="306"/>
        <v>0</v>
      </c>
      <c r="AT103" s="37">
        <f t="shared" ca="1" si="306"/>
        <v>0</v>
      </c>
      <c r="AU103" s="37">
        <f t="shared" ca="1" si="306"/>
        <v>0</v>
      </c>
      <c r="AV103" s="37">
        <f t="shared" ca="1" si="306"/>
        <v>0</v>
      </c>
      <c r="AW103" s="37">
        <f t="shared" ca="1" si="306"/>
        <v>0</v>
      </c>
      <c r="AX103" s="37">
        <f t="shared" ca="1" si="306"/>
        <v>0</v>
      </c>
      <c r="AY103" s="37">
        <f t="shared" ca="1" si="306"/>
        <v>0</v>
      </c>
      <c r="AZ103" s="37">
        <f t="shared" ca="1" si="306"/>
        <v>0</v>
      </c>
      <c r="BA103" s="37">
        <f t="shared" ca="1" si="306"/>
        <v>0</v>
      </c>
      <c r="BB103" s="37">
        <f t="shared" ca="1" si="306"/>
        <v>0</v>
      </c>
      <c r="BC103" s="37">
        <f t="shared" ca="1" si="306"/>
        <v>0</v>
      </c>
      <c r="BD103" s="37">
        <f t="shared" ca="1" si="306"/>
        <v>0</v>
      </c>
      <c r="BE103" s="37">
        <f t="shared" ca="1" si="306"/>
        <v>0</v>
      </c>
      <c r="BF103" s="126">
        <f t="shared" ca="1" si="236"/>
        <v>0</v>
      </c>
      <c r="BG103" s="135" t="str">
        <f>'PLANTILLA V6'!$D209</f>
        <v>pza</v>
      </c>
      <c r="BH103" s="41">
        <f t="shared" ref="BH103:CF103" ca="1" si="307">IF(OR(BH$3="",ISNA(INDEX(INDIRECT(RIGHT(BH$2,LEN(BH$2)-4)&amp;"!$J:$J"),MATCH($B103,INDIRECT(RIGHT(BH$2,LEN(BH$2)-4)&amp;"!$B:$B"),0),1)), ISERR(INDEX(INDIRECT(RIGHT(BH$2,LEN(BH$2)-4)&amp;"!$J:$J"),MATCH($B103,INDIRECT(RIGHT(BH$2,LEN(BH$2)-4)&amp;"!$B:$B"),0),1))),0,INDEX(INDIRECT(RIGHT(BH$2,LEN(BH$2)-4)&amp;"!$J:$J"),MATCH($B103,INDIRECT(RIGHT(BH$2,LEN(BH$2)-4)&amp;"!$B:$B"),0),1))</f>
        <v>0</v>
      </c>
      <c r="BI103" s="41">
        <f t="shared" ca="1" si="307"/>
        <v>0</v>
      </c>
      <c r="BJ103" s="41">
        <f t="shared" ca="1" si="307"/>
        <v>0</v>
      </c>
      <c r="BK103" s="41">
        <f t="shared" ca="1" si="307"/>
        <v>0</v>
      </c>
      <c r="BL103" s="41">
        <f t="shared" ca="1" si="307"/>
        <v>0</v>
      </c>
      <c r="BM103" s="41">
        <f t="shared" ca="1" si="307"/>
        <v>0</v>
      </c>
      <c r="BN103" s="41">
        <f t="shared" ca="1" si="307"/>
        <v>0</v>
      </c>
      <c r="BO103" s="41">
        <f t="shared" ca="1" si="307"/>
        <v>0</v>
      </c>
      <c r="BP103" s="41">
        <f t="shared" ca="1" si="307"/>
        <v>0</v>
      </c>
      <c r="BQ103" s="41">
        <f t="shared" ca="1" si="307"/>
        <v>0</v>
      </c>
      <c r="BR103" s="41">
        <f t="shared" ca="1" si="307"/>
        <v>0</v>
      </c>
      <c r="BS103" s="41">
        <f t="shared" ca="1" si="307"/>
        <v>0</v>
      </c>
      <c r="BT103" s="41">
        <f t="shared" ca="1" si="307"/>
        <v>0</v>
      </c>
      <c r="BU103" s="41">
        <f t="shared" ca="1" si="307"/>
        <v>0</v>
      </c>
      <c r="BV103" s="41">
        <f t="shared" ca="1" si="307"/>
        <v>0</v>
      </c>
      <c r="BW103" s="41">
        <f t="shared" ca="1" si="307"/>
        <v>0</v>
      </c>
      <c r="BX103" s="41">
        <f t="shared" ca="1" si="307"/>
        <v>0</v>
      </c>
      <c r="BY103" s="41">
        <f t="shared" ca="1" si="307"/>
        <v>0</v>
      </c>
      <c r="BZ103" s="41">
        <f t="shared" ca="1" si="307"/>
        <v>0</v>
      </c>
      <c r="CA103" s="41">
        <f t="shared" ca="1" si="307"/>
        <v>0</v>
      </c>
      <c r="CB103" s="41">
        <f t="shared" ca="1" si="307"/>
        <v>0</v>
      </c>
      <c r="CC103" s="41">
        <f t="shared" ca="1" si="307"/>
        <v>0</v>
      </c>
      <c r="CD103" s="41">
        <f t="shared" ca="1" si="307"/>
        <v>0</v>
      </c>
      <c r="CE103" s="41">
        <f t="shared" ca="1" si="307"/>
        <v>0</v>
      </c>
      <c r="CF103" s="41">
        <f t="shared" ca="1" si="307"/>
        <v>0</v>
      </c>
      <c r="CG103" s="126">
        <f t="shared" ca="1" si="238"/>
        <v>0</v>
      </c>
      <c r="CH103" s="25" t="str">
        <f>'PLANTILLA V6'!$D209</f>
        <v>pza</v>
      </c>
    </row>
    <row r="104" spans="1:86" ht="16.5" x14ac:dyDescent="0.45">
      <c r="A104" s="36" t="s">
        <v>198</v>
      </c>
      <c r="B104" s="36" t="s">
        <v>223</v>
      </c>
      <c r="C104" s="28">
        <f>'PLANTILLA V6'!C210</f>
        <v>1</v>
      </c>
      <c r="D104" s="126">
        <f t="shared" ca="1" si="232"/>
        <v>0</v>
      </c>
      <c r="E104" s="25" t="str">
        <f>'PLANTILLA V6'!$D210</f>
        <v>pza</v>
      </c>
      <c r="F104" s="29">
        <f t="shared" ref="F104:AD104" ca="1" si="308">IF(OR(F$3="", ISNA(INDEX(INDIRECT(RIGHT(F$2,LEN(F$2)-4)&amp;"!$J:$J"),MATCH($B104,INDIRECT(RIGHT(F$2,LEN(F$2)-4)&amp;"!$B:$B"),0),1)),ISERR(INDEX(INDIRECT(RIGHT(F$2,LEN(F$2)-4)&amp;"!$J:$J"),MATCH($B104,INDIRECT(RIGHT(F$2,LEN(F$2)-4)&amp;"!$B:$B"),0),1))),0,INDEX(INDIRECT(RIGHT(F$2,LEN(F$2)-4)&amp;"!$J:$J"),MATCH($B104,INDIRECT(RIGHT(F$2,LEN(F$2)-4)&amp;"!$B:$B"),0),1))</f>
        <v>0</v>
      </c>
      <c r="G104" s="29">
        <f t="shared" ca="1" si="308"/>
        <v>0</v>
      </c>
      <c r="H104" s="29">
        <f t="shared" ca="1" si="308"/>
        <v>0</v>
      </c>
      <c r="I104" s="29">
        <f t="shared" ca="1" si="308"/>
        <v>0</v>
      </c>
      <c r="J104" s="29">
        <f t="shared" ca="1" si="308"/>
        <v>0</v>
      </c>
      <c r="K104" s="29">
        <f t="shared" ca="1" si="308"/>
        <v>0</v>
      </c>
      <c r="L104" s="29">
        <f t="shared" ca="1" si="308"/>
        <v>0</v>
      </c>
      <c r="M104" s="29">
        <f t="shared" ca="1" si="308"/>
        <v>0</v>
      </c>
      <c r="N104" s="29">
        <f t="shared" ca="1" si="308"/>
        <v>0</v>
      </c>
      <c r="O104" s="29">
        <f t="shared" ca="1" si="308"/>
        <v>0</v>
      </c>
      <c r="P104" s="29">
        <f t="shared" ca="1" si="308"/>
        <v>0</v>
      </c>
      <c r="Q104" s="29">
        <f t="shared" ca="1" si="308"/>
        <v>0</v>
      </c>
      <c r="R104" s="29">
        <f t="shared" ca="1" si="308"/>
        <v>0</v>
      </c>
      <c r="S104" s="29">
        <f t="shared" ca="1" si="308"/>
        <v>0</v>
      </c>
      <c r="T104" s="29">
        <f t="shared" ca="1" si="308"/>
        <v>0</v>
      </c>
      <c r="U104" s="29">
        <f t="shared" ca="1" si="308"/>
        <v>0</v>
      </c>
      <c r="V104" s="29">
        <f t="shared" ca="1" si="308"/>
        <v>0</v>
      </c>
      <c r="W104" s="29">
        <f t="shared" ca="1" si="308"/>
        <v>0</v>
      </c>
      <c r="X104" s="29">
        <f t="shared" ca="1" si="308"/>
        <v>0</v>
      </c>
      <c r="Y104" s="29">
        <f t="shared" ca="1" si="308"/>
        <v>0</v>
      </c>
      <c r="Z104" s="29">
        <f t="shared" ca="1" si="308"/>
        <v>0</v>
      </c>
      <c r="AA104" s="29">
        <f t="shared" ca="1" si="308"/>
        <v>0</v>
      </c>
      <c r="AB104" s="29">
        <f t="shared" ca="1" si="308"/>
        <v>0</v>
      </c>
      <c r="AC104" s="29">
        <f t="shared" ca="1" si="308"/>
        <v>0</v>
      </c>
      <c r="AD104" s="29">
        <f t="shared" ca="1" si="308"/>
        <v>0</v>
      </c>
      <c r="AE104" s="126">
        <f t="shared" ca="1" si="234"/>
        <v>62.5</v>
      </c>
      <c r="AF104" s="25" t="str">
        <f>'PLANTILLA V6'!$D210</f>
        <v>pza</v>
      </c>
      <c r="AG104" s="37">
        <f t="shared" ref="AG104:BE104" ca="1" si="309">IF(OR(AG$3="",ISNA(INDEX(INDIRECT(RIGHT(AG$2,LEN(AG$2)-4)&amp;"!$J:$J"),MATCH($B104,INDIRECT(RIGHT(AG$2,LEN(AG$2)-4)&amp;"!$B:$B"),0),1)), ISERR(INDEX(INDIRECT(RIGHT(AG$2,LEN(AG$2)-4)&amp;"!$J:$J"),MATCH($B104,INDIRECT(RIGHT(AG$2,LEN(AG$2)-4)&amp;"!$B:$B"),0),1))),0,INDEX(INDIRECT(RIGHT(AG$2,LEN(AG$2)-4)&amp;"!$J:$J"),MATCH($B104,INDIRECT(RIGHT(AG$2,LEN(AG$2)-4)&amp;"!$B:$B"),0),1))</f>
        <v>0</v>
      </c>
      <c r="AH104" s="37">
        <f t="shared" ca="1" si="309"/>
        <v>0</v>
      </c>
      <c r="AI104" s="37">
        <f t="shared" ca="1" si="309"/>
        <v>0</v>
      </c>
      <c r="AJ104" s="37">
        <f t="shared" ca="1" si="309"/>
        <v>0</v>
      </c>
      <c r="AK104" s="37">
        <f t="shared" ca="1" si="309"/>
        <v>0</v>
      </c>
      <c r="AL104" s="37">
        <f t="shared" ca="1" si="309"/>
        <v>0</v>
      </c>
      <c r="AM104" s="37">
        <f t="shared" ca="1" si="309"/>
        <v>0</v>
      </c>
      <c r="AN104" s="37">
        <f t="shared" ca="1" si="309"/>
        <v>0</v>
      </c>
      <c r="AO104" s="37">
        <f t="shared" ca="1" si="309"/>
        <v>0</v>
      </c>
      <c r="AP104" s="37">
        <f t="shared" ca="1" si="309"/>
        <v>0</v>
      </c>
      <c r="AQ104" s="37">
        <f t="shared" ca="1" si="309"/>
        <v>0</v>
      </c>
      <c r="AR104" s="37">
        <f t="shared" ca="1" si="309"/>
        <v>0</v>
      </c>
      <c r="AS104" s="37">
        <f t="shared" ca="1" si="309"/>
        <v>0</v>
      </c>
      <c r="AT104" s="37">
        <f t="shared" ca="1" si="309"/>
        <v>0</v>
      </c>
      <c r="AU104" s="37">
        <f t="shared" ca="1" si="309"/>
        <v>62.5</v>
      </c>
      <c r="AV104" s="37">
        <f t="shared" ca="1" si="309"/>
        <v>0</v>
      </c>
      <c r="AW104" s="37">
        <f t="shared" ca="1" si="309"/>
        <v>0</v>
      </c>
      <c r="AX104" s="37">
        <f t="shared" ca="1" si="309"/>
        <v>0</v>
      </c>
      <c r="AY104" s="37">
        <f t="shared" ca="1" si="309"/>
        <v>0</v>
      </c>
      <c r="AZ104" s="37">
        <f t="shared" ca="1" si="309"/>
        <v>0</v>
      </c>
      <c r="BA104" s="37">
        <f t="shared" ca="1" si="309"/>
        <v>0</v>
      </c>
      <c r="BB104" s="37">
        <f t="shared" ca="1" si="309"/>
        <v>0</v>
      </c>
      <c r="BC104" s="37">
        <f t="shared" ca="1" si="309"/>
        <v>0</v>
      </c>
      <c r="BD104" s="37">
        <f t="shared" ca="1" si="309"/>
        <v>0</v>
      </c>
      <c r="BE104" s="37">
        <f t="shared" ca="1" si="309"/>
        <v>0</v>
      </c>
      <c r="BF104" s="126">
        <f t="shared" ca="1" si="236"/>
        <v>0</v>
      </c>
      <c r="BG104" s="135" t="str">
        <f>'PLANTILLA V6'!$D210</f>
        <v>pza</v>
      </c>
      <c r="BH104" s="38">
        <f t="shared" ref="BH104:CF104" ca="1" si="310">IF(OR(BH$3="",ISNA(INDEX(INDIRECT(RIGHT(BH$2,LEN(BH$2)-4)&amp;"!$J:$J"),MATCH($B104,INDIRECT(RIGHT(BH$2,LEN(BH$2)-4)&amp;"!$B:$B"),0),1)), ISERR(INDEX(INDIRECT(RIGHT(BH$2,LEN(BH$2)-4)&amp;"!$J:$J"),MATCH($B104,INDIRECT(RIGHT(BH$2,LEN(BH$2)-4)&amp;"!$B:$B"),0),1))),0,INDEX(INDIRECT(RIGHT(BH$2,LEN(BH$2)-4)&amp;"!$J:$J"),MATCH($B104,INDIRECT(RIGHT(BH$2,LEN(BH$2)-4)&amp;"!$B:$B"),0),1))</f>
        <v>0</v>
      </c>
      <c r="BI104" s="38">
        <f t="shared" ca="1" si="310"/>
        <v>0</v>
      </c>
      <c r="BJ104" s="38">
        <f t="shared" ca="1" si="310"/>
        <v>0</v>
      </c>
      <c r="BK104" s="38">
        <f t="shared" ca="1" si="310"/>
        <v>0</v>
      </c>
      <c r="BL104" s="38">
        <f t="shared" ca="1" si="310"/>
        <v>0</v>
      </c>
      <c r="BM104" s="38">
        <f t="shared" ca="1" si="310"/>
        <v>0</v>
      </c>
      <c r="BN104" s="38">
        <f t="shared" ca="1" si="310"/>
        <v>0</v>
      </c>
      <c r="BO104" s="38">
        <f t="shared" ca="1" si="310"/>
        <v>0</v>
      </c>
      <c r="BP104" s="38">
        <f t="shared" ca="1" si="310"/>
        <v>0</v>
      </c>
      <c r="BQ104" s="38">
        <f t="shared" ca="1" si="310"/>
        <v>0</v>
      </c>
      <c r="BR104" s="38">
        <f t="shared" ca="1" si="310"/>
        <v>0</v>
      </c>
      <c r="BS104" s="38">
        <f t="shared" ca="1" si="310"/>
        <v>0</v>
      </c>
      <c r="BT104" s="38">
        <f t="shared" ca="1" si="310"/>
        <v>0</v>
      </c>
      <c r="BU104" s="38">
        <f t="shared" ca="1" si="310"/>
        <v>0</v>
      </c>
      <c r="BV104" s="38">
        <f t="shared" ca="1" si="310"/>
        <v>0</v>
      </c>
      <c r="BW104" s="38">
        <f t="shared" ca="1" si="310"/>
        <v>0</v>
      </c>
      <c r="BX104" s="38">
        <f t="shared" ca="1" si="310"/>
        <v>0</v>
      </c>
      <c r="BY104" s="38">
        <f t="shared" ca="1" si="310"/>
        <v>0</v>
      </c>
      <c r="BZ104" s="38">
        <f t="shared" ca="1" si="310"/>
        <v>0</v>
      </c>
      <c r="CA104" s="38">
        <f t="shared" ca="1" si="310"/>
        <v>0</v>
      </c>
      <c r="CB104" s="38">
        <f t="shared" ca="1" si="310"/>
        <v>0</v>
      </c>
      <c r="CC104" s="38">
        <f t="shared" ca="1" si="310"/>
        <v>0</v>
      </c>
      <c r="CD104" s="38">
        <f t="shared" ca="1" si="310"/>
        <v>0</v>
      </c>
      <c r="CE104" s="38">
        <f t="shared" ca="1" si="310"/>
        <v>0</v>
      </c>
      <c r="CF104" s="38">
        <f t="shared" ca="1" si="310"/>
        <v>0</v>
      </c>
      <c r="CG104" s="126">
        <f t="shared" ca="1" si="238"/>
        <v>62.5</v>
      </c>
      <c r="CH104" s="25" t="str">
        <f>'PLANTILLA V6'!$D210</f>
        <v>pza</v>
      </c>
    </row>
    <row r="105" spans="1:86" ht="16.5" x14ac:dyDescent="0.45">
      <c r="A105" s="40" t="s">
        <v>198</v>
      </c>
      <c r="B105" s="40" t="s">
        <v>224</v>
      </c>
      <c r="C105" s="32">
        <f>'PLANTILLA V6'!C211</f>
        <v>1</v>
      </c>
      <c r="D105" s="126">
        <f t="shared" ca="1" si="232"/>
        <v>0</v>
      </c>
      <c r="E105" s="25" t="str">
        <f>'PLANTILLA V6'!$D211</f>
        <v>pza</v>
      </c>
      <c r="F105" s="29">
        <f t="shared" ref="F105:AD105" ca="1" si="311">IF(OR(F$3="", ISNA(INDEX(INDIRECT(RIGHT(F$2,LEN(F$2)-4)&amp;"!$J:$J"),MATCH($B105,INDIRECT(RIGHT(F$2,LEN(F$2)-4)&amp;"!$B:$B"),0),1)),ISERR(INDEX(INDIRECT(RIGHT(F$2,LEN(F$2)-4)&amp;"!$J:$J"),MATCH($B105,INDIRECT(RIGHT(F$2,LEN(F$2)-4)&amp;"!$B:$B"),0),1))),0,INDEX(INDIRECT(RIGHT(F$2,LEN(F$2)-4)&amp;"!$J:$J"),MATCH($B105,INDIRECT(RIGHT(F$2,LEN(F$2)-4)&amp;"!$B:$B"),0),1))</f>
        <v>0</v>
      </c>
      <c r="G105" s="29">
        <f t="shared" ca="1" si="311"/>
        <v>0</v>
      </c>
      <c r="H105" s="29">
        <f t="shared" ca="1" si="311"/>
        <v>0</v>
      </c>
      <c r="I105" s="29">
        <f t="shared" ca="1" si="311"/>
        <v>0</v>
      </c>
      <c r="J105" s="29">
        <f t="shared" ca="1" si="311"/>
        <v>0</v>
      </c>
      <c r="K105" s="29">
        <f t="shared" ca="1" si="311"/>
        <v>0</v>
      </c>
      <c r="L105" s="29">
        <f t="shared" ca="1" si="311"/>
        <v>0</v>
      </c>
      <c r="M105" s="29">
        <f t="shared" ca="1" si="311"/>
        <v>0</v>
      </c>
      <c r="N105" s="29">
        <f t="shared" ca="1" si="311"/>
        <v>0</v>
      </c>
      <c r="O105" s="29">
        <f t="shared" ca="1" si="311"/>
        <v>0</v>
      </c>
      <c r="P105" s="29">
        <f t="shared" ca="1" si="311"/>
        <v>0</v>
      </c>
      <c r="Q105" s="29">
        <f t="shared" ca="1" si="311"/>
        <v>0</v>
      </c>
      <c r="R105" s="29">
        <f t="shared" ca="1" si="311"/>
        <v>0</v>
      </c>
      <c r="S105" s="29">
        <f t="shared" ca="1" si="311"/>
        <v>0</v>
      </c>
      <c r="T105" s="29">
        <f t="shared" ca="1" si="311"/>
        <v>0</v>
      </c>
      <c r="U105" s="29">
        <f t="shared" ca="1" si="311"/>
        <v>0</v>
      </c>
      <c r="V105" s="29">
        <f t="shared" ca="1" si="311"/>
        <v>0</v>
      </c>
      <c r="W105" s="29">
        <f t="shared" ca="1" si="311"/>
        <v>0</v>
      </c>
      <c r="X105" s="29">
        <f t="shared" ca="1" si="311"/>
        <v>0</v>
      </c>
      <c r="Y105" s="29">
        <f t="shared" ca="1" si="311"/>
        <v>0</v>
      </c>
      <c r="Z105" s="29">
        <f t="shared" ca="1" si="311"/>
        <v>0</v>
      </c>
      <c r="AA105" s="29">
        <f t="shared" ca="1" si="311"/>
        <v>0</v>
      </c>
      <c r="AB105" s="29">
        <f t="shared" ca="1" si="311"/>
        <v>0</v>
      </c>
      <c r="AC105" s="29">
        <f t="shared" ca="1" si="311"/>
        <v>0</v>
      </c>
      <c r="AD105" s="29">
        <f t="shared" ca="1" si="311"/>
        <v>0</v>
      </c>
      <c r="AE105" s="126">
        <f t="shared" ca="1" si="234"/>
        <v>0</v>
      </c>
      <c r="AF105" s="25" t="str">
        <f>'PLANTILLA V6'!$D211</f>
        <v>pza</v>
      </c>
      <c r="AG105" s="37">
        <f t="shared" ref="AG105:BE105" ca="1" si="312">IF(OR(AG$3="",ISNA(INDEX(INDIRECT(RIGHT(AG$2,LEN(AG$2)-4)&amp;"!$J:$J"),MATCH($B105,INDIRECT(RIGHT(AG$2,LEN(AG$2)-4)&amp;"!$B:$B"),0),1)), ISERR(INDEX(INDIRECT(RIGHT(AG$2,LEN(AG$2)-4)&amp;"!$J:$J"),MATCH($B105,INDIRECT(RIGHT(AG$2,LEN(AG$2)-4)&amp;"!$B:$B"),0),1))),0,INDEX(INDIRECT(RIGHT(AG$2,LEN(AG$2)-4)&amp;"!$J:$J"),MATCH($B105,INDIRECT(RIGHT(AG$2,LEN(AG$2)-4)&amp;"!$B:$B"),0),1))</f>
        <v>0</v>
      </c>
      <c r="AH105" s="37">
        <f t="shared" ca="1" si="312"/>
        <v>0</v>
      </c>
      <c r="AI105" s="37">
        <f t="shared" ca="1" si="312"/>
        <v>0</v>
      </c>
      <c r="AJ105" s="37">
        <f t="shared" ca="1" si="312"/>
        <v>0</v>
      </c>
      <c r="AK105" s="37">
        <f t="shared" ca="1" si="312"/>
        <v>0</v>
      </c>
      <c r="AL105" s="37">
        <f t="shared" ca="1" si="312"/>
        <v>0</v>
      </c>
      <c r="AM105" s="37">
        <f t="shared" ca="1" si="312"/>
        <v>0</v>
      </c>
      <c r="AN105" s="37">
        <f t="shared" ca="1" si="312"/>
        <v>0</v>
      </c>
      <c r="AO105" s="37">
        <f t="shared" ca="1" si="312"/>
        <v>0</v>
      </c>
      <c r="AP105" s="37">
        <f t="shared" ca="1" si="312"/>
        <v>0</v>
      </c>
      <c r="AQ105" s="37">
        <f t="shared" ca="1" si="312"/>
        <v>0</v>
      </c>
      <c r="AR105" s="37">
        <f t="shared" ca="1" si="312"/>
        <v>0</v>
      </c>
      <c r="AS105" s="37">
        <f t="shared" ca="1" si="312"/>
        <v>0</v>
      </c>
      <c r="AT105" s="37">
        <f t="shared" ca="1" si="312"/>
        <v>0</v>
      </c>
      <c r="AU105" s="37">
        <f t="shared" ca="1" si="312"/>
        <v>0</v>
      </c>
      <c r="AV105" s="37">
        <f t="shared" ca="1" si="312"/>
        <v>0</v>
      </c>
      <c r="AW105" s="37">
        <f t="shared" ca="1" si="312"/>
        <v>0</v>
      </c>
      <c r="AX105" s="37">
        <f t="shared" ca="1" si="312"/>
        <v>0</v>
      </c>
      <c r="AY105" s="37">
        <f t="shared" ca="1" si="312"/>
        <v>0</v>
      </c>
      <c r="AZ105" s="37">
        <f t="shared" ca="1" si="312"/>
        <v>0</v>
      </c>
      <c r="BA105" s="37">
        <f t="shared" ca="1" si="312"/>
        <v>0</v>
      </c>
      <c r="BB105" s="37">
        <f t="shared" ca="1" si="312"/>
        <v>0</v>
      </c>
      <c r="BC105" s="37">
        <f t="shared" ca="1" si="312"/>
        <v>0</v>
      </c>
      <c r="BD105" s="37">
        <f t="shared" ca="1" si="312"/>
        <v>0</v>
      </c>
      <c r="BE105" s="37">
        <f t="shared" ca="1" si="312"/>
        <v>0</v>
      </c>
      <c r="BF105" s="126">
        <f t="shared" ca="1" si="236"/>
        <v>0</v>
      </c>
      <c r="BG105" s="135" t="str">
        <f>'PLANTILLA V6'!$D211</f>
        <v>pza</v>
      </c>
      <c r="BH105" s="41">
        <f t="shared" ref="BH105:CF105" ca="1" si="313">IF(OR(BH$3="",ISNA(INDEX(INDIRECT(RIGHT(BH$2,LEN(BH$2)-4)&amp;"!$J:$J"),MATCH($B105,INDIRECT(RIGHT(BH$2,LEN(BH$2)-4)&amp;"!$B:$B"),0),1)), ISERR(INDEX(INDIRECT(RIGHT(BH$2,LEN(BH$2)-4)&amp;"!$J:$J"),MATCH($B105,INDIRECT(RIGHT(BH$2,LEN(BH$2)-4)&amp;"!$B:$B"),0),1))),0,INDEX(INDIRECT(RIGHT(BH$2,LEN(BH$2)-4)&amp;"!$J:$J"),MATCH($B105,INDIRECT(RIGHT(BH$2,LEN(BH$2)-4)&amp;"!$B:$B"),0),1))</f>
        <v>0</v>
      </c>
      <c r="BI105" s="41">
        <f t="shared" ca="1" si="313"/>
        <v>0</v>
      </c>
      <c r="BJ105" s="41">
        <f t="shared" ca="1" si="313"/>
        <v>0</v>
      </c>
      <c r="BK105" s="41">
        <f t="shared" ca="1" si="313"/>
        <v>0</v>
      </c>
      <c r="BL105" s="41">
        <f t="shared" ca="1" si="313"/>
        <v>0</v>
      </c>
      <c r="BM105" s="41">
        <f t="shared" ca="1" si="313"/>
        <v>0</v>
      </c>
      <c r="BN105" s="41">
        <f t="shared" ca="1" si="313"/>
        <v>0</v>
      </c>
      <c r="BO105" s="41">
        <f t="shared" ca="1" si="313"/>
        <v>0</v>
      </c>
      <c r="BP105" s="41">
        <f t="shared" ca="1" si="313"/>
        <v>0</v>
      </c>
      <c r="BQ105" s="41">
        <f t="shared" ca="1" si="313"/>
        <v>0</v>
      </c>
      <c r="BR105" s="41">
        <f t="shared" ca="1" si="313"/>
        <v>0</v>
      </c>
      <c r="BS105" s="41">
        <f t="shared" ca="1" si="313"/>
        <v>0</v>
      </c>
      <c r="BT105" s="41">
        <f t="shared" ca="1" si="313"/>
        <v>0</v>
      </c>
      <c r="BU105" s="41">
        <f t="shared" ca="1" si="313"/>
        <v>0</v>
      </c>
      <c r="BV105" s="41">
        <f t="shared" ca="1" si="313"/>
        <v>0</v>
      </c>
      <c r="BW105" s="41">
        <f t="shared" ca="1" si="313"/>
        <v>0</v>
      </c>
      <c r="BX105" s="41">
        <f t="shared" ca="1" si="313"/>
        <v>0</v>
      </c>
      <c r="BY105" s="41">
        <f t="shared" ca="1" si="313"/>
        <v>0</v>
      </c>
      <c r="BZ105" s="41">
        <f t="shared" ca="1" si="313"/>
        <v>0</v>
      </c>
      <c r="CA105" s="41">
        <f t="shared" ca="1" si="313"/>
        <v>0</v>
      </c>
      <c r="CB105" s="41">
        <f t="shared" ca="1" si="313"/>
        <v>0</v>
      </c>
      <c r="CC105" s="41">
        <f t="shared" ca="1" si="313"/>
        <v>0</v>
      </c>
      <c r="CD105" s="41">
        <f t="shared" ca="1" si="313"/>
        <v>0</v>
      </c>
      <c r="CE105" s="41">
        <f t="shared" ca="1" si="313"/>
        <v>0</v>
      </c>
      <c r="CF105" s="41">
        <f t="shared" ca="1" si="313"/>
        <v>0</v>
      </c>
      <c r="CG105" s="126">
        <f t="shared" ca="1" si="238"/>
        <v>0</v>
      </c>
      <c r="CH105" s="25" t="str">
        <f>'PLANTILLA V6'!$D211</f>
        <v>pza</v>
      </c>
    </row>
    <row r="106" spans="1:86" ht="16.5" x14ac:dyDescent="0.45">
      <c r="A106" s="36" t="s">
        <v>198</v>
      </c>
      <c r="B106" s="36" t="s">
        <v>225</v>
      </c>
      <c r="C106" s="28">
        <f>'PLANTILLA V6'!C212</f>
        <v>1</v>
      </c>
      <c r="D106" s="126">
        <f t="shared" ca="1" si="232"/>
        <v>0</v>
      </c>
      <c r="E106" s="25" t="str">
        <f>'PLANTILLA V6'!$D212</f>
        <v>pza</v>
      </c>
      <c r="F106" s="29">
        <f t="shared" ref="F106:AD106" ca="1" si="314">IF(OR(F$3="", ISNA(INDEX(INDIRECT(RIGHT(F$2,LEN(F$2)-4)&amp;"!$J:$J"),MATCH($B106,INDIRECT(RIGHT(F$2,LEN(F$2)-4)&amp;"!$B:$B"),0),1)),ISERR(INDEX(INDIRECT(RIGHT(F$2,LEN(F$2)-4)&amp;"!$J:$J"),MATCH($B106,INDIRECT(RIGHT(F$2,LEN(F$2)-4)&amp;"!$B:$B"),0),1))),0,INDEX(INDIRECT(RIGHT(F$2,LEN(F$2)-4)&amp;"!$J:$J"),MATCH($B106,INDIRECT(RIGHT(F$2,LEN(F$2)-4)&amp;"!$B:$B"),0),1))</f>
        <v>0</v>
      </c>
      <c r="G106" s="29">
        <f t="shared" ca="1" si="314"/>
        <v>0</v>
      </c>
      <c r="H106" s="29">
        <f t="shared" ca="1" si="314"/>
        <v>0</v>
      </c>
      <c r="I106" s="29">
        <f t="shared" ca="1" si="314"/>
        <v>0</v>
      </c>
      <c r="J106" s="29">
        <f t="shared" ca="1" si="314"/>
        <v>0</v>
      </c>
      <c r="K106" s="29">
        <f t="shared" ca="1" si="314"/>
        <v>0</v>
      </c>
      <c r="L106" s="29">
        <f t="shared" ca="1" si="314"/>
        <v>0</v>
      </c>
      <c r="M106" s="29">
        <f t="shared" ca="1" si="314"/>
        <v>0</v>
      </c>
      <c r="N106" s="29">
        <f t="shared" ca="1" si="314"/>
        <v>0</v>
      </c>
      <c r="O106" s="29">
        <f t="shared" ca="1" si="314"/>
        <v>0</v>
      </c>
      <c r="P106" s="29">
        <f t="shared" ca="1" si="314"/>
        <v>0</v>
      </c>
      <c r="Q106" s="29">
        <f t="shared" ca="1" si="314"/>
        <v>0</v>
      </c>
      <c r="R106" s="29">
        <f t="shared" ca="1" si="314"/>
        <v>0</v>
      </c>
      <c r="S106" s="29">
        <f t="shared" ca="1" si="314"/>
        <v>0</v>
      </c>
      <c r="T106" s="29">
        <f t="shared" ca="1" si="314"/>
        <v>0</v>
      </c>
      <c r="U106" s="29">
        <f t="shared" ca="1" si="314"/>
        <v>0</v>
      </c>
      <c r="V106" s="29">
        <f t="shared" ca="1" si="314"/>
        <v>0</v>
      </c>
      <c r="W106" s="29">
        <f t="shared" ca="1" si="314"/>
        <v>0</v>
      </c>
      <c r="X106" s="29">
        <f t="shared" ca="1" si="314"/>
        <v>0</v>
      </c>
      <c r="Y106" s="29">
        <f t="shared" ca="1" si="314"/>
        <v>0</v>
      </c>
      <c r="Z106" s="29">
        <f t="shared" ca="1" si="314"/>
        <v>0</v>
      </c>
      <c r="AA106" s="29">
        <f t="shared" ca="1" si="314"/>
        <v>0</v>
      </c>
      <c r="AB106" s="29">
        <f t="shared" ca="1" si="314"/>
        <v>0</v>
      </c>
      <c r="AC106" s="29">
        <f t="shared" ca="1" si="314"/>
        <v>0</v>
      </c>
      <c r="AD106" s="29">
        <f t="shared" ca="1" si="314"/>
        <v>0</v>
      </c>
      <c r="AE106" s="126">
        <f t="shared" ca="1" si="234"/>
        <v>0</v>
      </c>
      <c r="AF106" s="25" t="str">
        <f>'PLANTILLA V6'!$D212</f>
        <v>pza</v>
      </c>
      <c r="AG106" s="37">
        <f t="shared" ref="AG106:BE106" ca="1" si="315">IF(OR(AG$3="",ISNA(INDEX(INDIRECT(RIGHT(AG$2,LEN(AG$2)-4)&amp;"!$J:$J"),MATCH($B106,INDIRECT(RIGHT(AG$2,LEN(AG$2)-4)&amp;"!$B:$B"),0),1)), ISERR(INDEX(INDIRECT(RIGHT(AG$2,LEN(AG$2)-4)&amp;"!$J:$J"),MATCH($B106,INDIRECT(RIGHT(AG$2,LEN(AG$2)-4)&amp;"!$B:$B"),0),1))),0,INDEX(INDIRECT(RIGHT(AG$2,LEN(AG$2)-4)&amp;"!$J:$J"),MATCH($B106,INDIRECT(RIGHT(AG$2,LEN(AG$2)-4)&amp;"!$B:$B"),0),1))</f>
        <v>0</v>
      </c>
      <c r="AH106" s="37">
        <f t="shared" ca="1" si="315"/>
        <v>0</v>
      </c>
      <c r="AI106" s="37">
        <f t="shared" ca="1" si="315"/>
        <v>0</v>
      </c>
      <c r="AJ106" s="37">
        <f t="shared" ca="1" si="315"/>
        <v>0</v>
      </c>
      <c r="AK106" s="37">
        <f t="shared" ca="1" si="315"/>
        <v>0</v>
      </c>
      <c r="AL106" s="37">
        <f t="shared" ca="1" si="315"/>
        <v>0</v>
      </c>
      <c r="AM106" s="37">
        <f t="shared" ca="1" si="315"/>
        <v>0</v>
      </c>
      <c r="AN106" s="37">
        <f t="shared" ca="1" si="315"/>
        <v>0</v>
      </c>
      <c r="AO106" s="37">
        <f t="shared" ca="1" si="315"/>
        <v>0</v>
      </c>
      <c r="AP106" s="37">
        <f t="shared" ca="1" si="315"/>
        <v>0</v>
      </c>
      <c r="AQ106" s="37">
        <f t="shared" ca="1" si="315"/>
        <v>0</v>
      </c>
      <c r="AR106" s="37">
        <f t="shared" ca="1" si="315"/>
        <v>0</v>
      </c>
      <c r="AS106" s="37">
        <f t="shared" ca="1" si="315"/>
        <v>0</v>
      </c>
      <c r="AT106" s="37">
        <f t="shared" ca="1" si="315"/>
        <v>0</v>
      </c>
      <c r="AU106" s="37">
        <f t="shared" ca="1" si="315"/>
        <v>0</v>
      </c>
      <c r="AV106" s="37">
        <f t="shared" ca="1" si="315"/>
        <v>0</v>
      </c>
      <c r="AW106" s="37">
        <f t="shared" ca="1" si="315"/>
        <v>0</v>
      </c>
      <c r="AX106" s="37">
        <f t="shared" ca="1" si="315"/>
        <v>0</v>
      </c>
      <c r="AY106" s="37">
        <f t="shared" ca="1" si="315"/>
        <v>0</v>
      </c>
      <c r="AZ106" s="37">
        <f t="shared" ca="1" si="315"/>
        <v>0</v>
      </c>
      <c r="BA106" s="37">
        <f t="shared" ca="1" si="315"/>
        <v>0</v>
      </c>
      <c r="BB106" s="37">
        <f t="shared" ca="1" si="315"/>
        <v>0</v>
      </c>
      <c r="BC106" s="37">
        <f t="shared" ca="1" si="315"/>
        <v>0</v>
      </c>
      <c r="BD106" s="37">
        <f t="shared" ca="1" si="315"/>
        <v>0</v>
      </c>
      <c r="BE106" s="37">
        <f t="shared" ca="1" si="315"/>
        <v>0</v>
      </c>
      <c r="BF106" s="126">
        <f t="shared" ca="1" si="236"/>
        <v>0</v>
      </c>
      <c r="BG106" s="135" t="str">
        <f>'PLANTILLA V6'!$D212</f>
        <v>pza</v>
      </c>
      <c r="BH106" s="38">
        <f t="shared" ref="BH106:CF106" ca="1" si="316">IF(OR(BH$3="",ISNA(INDEX(INDIRECT(RIGHT(BH$2,LEN(BH$2)-4)&amp;"!$J:$J"),MATCH($B106,INDIRECT(RIGHT(BH$2,LEN(BH$2)-4)&amp;"!$B:$B"),0),1)), ISERR(INDEX(INDIRECT(RIGHT(BH$2,LEN(BH$2)-4)&amp;"!$J:$J"),MATCH($B106,INDIRECT(RIGHT(BH$2,LEN(BH$2)-4)&amp;"!$B:$B"),0),1))),0,INDEX(INDIRECT(RIGHT(BH$2,LEN(BH$2)-4)&amp;"!$J:$J"),MATCH($B106,INDIRECT(RIGHT(BH$2,LEN(BH$2)-4)&amp;"!$B:$B"),0),1))</f>
        <v>0</v>
      </c>
      <c r="BI106" s="38">
        <f t="shared" ca="1" si="316"/>
        <v>0</v>
      </c>
      <c r="BJ106" s="38">
        <f t="shared" ca="1" si="316"/>
        <v>0</v>
      </c>
      <c r="BK106" s="38">
        <f t="shared" ca="1" si="316"/>
        <v>0</v>
      </c>
      <c r="BL106" s="38">
        <f t="shared" ca="1" si="316"/>
        <v>0</v>
      </c>
      <c r="BM106" s="38">
        <f t="shared" ca="1" si="316"/>
        <v>0</v>
      </c>
      <c r="BN106" s="38">
        <f t="shared" ca="1" si="316"/>
        <v>0</v>
      </c>
      <c r="BO106" s="38">
        <f t="shared" ca="1" si="316"/>
        <v>0</v>
      </c>
      <c r="BP106" s="38">
        <f t="shared" ca="1" si="316"/>
        <v>0</v>
      </c>
      <c r="BQ106" s="38">
        <f t="shared" ca="1" si="316"/>
        <v>0</v>
      </c>
      <c r="BR106" s="38">
        <f t="shared" ca="1" si="316"/>
        <v>0</v>
      </c>
      <c r="BS106" s="38">
        <f t="shared" ca="1" si="316"/>
        <v>0</v>
      </c>
      <c r="BT106" s="38">
        <f t="shared" ca="1" si="316"/>
        <v>0</v>
      </c>
      <c r="BU106" s="38">
        <f t="shared" ca="1" si="316"/>
        <v>0</v>
      </c>
      <c r="BV106" s="38">
        <f t="shared" ca="1" si="316"/>
        <v>0</v>
      </c>
      <c r="BW106" s="38">
        <f t="shared" ca="1" si="316"/>
        <v>0</v>
      </c>
      <c r="BX106" s="38">
        <f t="shared" ca="1" si="316"/>
        <v>0</v>
      </c>
      <c r="BY106" s="38">
        <f t="shared" ca="1" si="316"/>
        <v>0</v>
      </c>
      <c r="BZ106" s="38">
        <f t="shared" ca="1" si="316"/>
        <v>0</v>
      </c>
      <c r="CA106" s="38">
        <f t="shared" ca="1" si="316"/>
        <v>0</v>
      </c>
      <c r="CB106" s="38">
        <f t="shared" ca="1" si="316"/>
        <v>0</v>
      </c>
      <c r="CC106" s="38">
        <f t="shared" ca="1" si="316"/>
        <v>0</v>
      </c>
      <c r="CD106" s="38">
        <f t="shared" ca="1" si="316"/>
        <v>0</v>
      </c>
      <c r="CE106" s="38">
        <f t="shared" ca="1" si="316"/>
        <v>0</v>
      </c>
      <c r="CF106" s="38">
        <f t="shared" ca="1" si="316"/>
        <v>0</v>
      </c>
      <c r="CG106" s="126">
        <f t="shared" ca="1" si="238"/>
        <v>0</v>
      </c>
      <c r="CH106" s="25" t="str">
        <f>'PLANTILLA V6'!$D212</f>
        <v>pza</v>
      </c>
    </row>
    <row r="107" spans="1:86" ht="16.5" x14ac:dyDescent="0.45">
      <c r="A107" s="40" t="s">
        <v>198</v>
      </c>
      <c r="B107" s="40" t="s">
        <v>226</v>
      </c>
      <c r="C107" s="32">
        <f>'PLANTILLA V6'!C213</f>
        <v>1</v>
      </c>
      <c r="D107" s="126">
        <f t="shared" ca="1" si="232"/>
        <v>0</v>
      </c>
      <c r="E107" s="25" t="str">
        <f>'PLANTILLA V6'!$D213</f>
        <v>pza</v>
      </c>
      <c r="F107" s="29">
        <f t="shared" ref="F107:AD107" ca="1" si="317">IF(OR(F$3="", ISNA(INDEX(INDIRECT(RIGHT(F$2,LEN(F$2)-4)&amp;"!$J:$J"),MATCH($B107,INDIRECT(RIGHT(F$2,LEN(F$2)-4)&amp;"!$B:$B"),0),1)),ISERR(INDEX(INDIRECT(RIGHT(F$2,LEN(F$2)-4)&amp;"!$J:$J"),MATCH($B107,INDIRECT(RIGHT(F$2,LEN(F$2)-4)&amp;"!$B:$B"),0),1))),0,INDEX(INDIRECT(RIGHT(F$2,LEN(F$2)-4)&amp;"!$J:$J"),MATCH($B107,INDIRECT(RIGHT(F$2,LEN(F$2)-4)&amp;"!$B:$B"),0),1))</f>
        <v>0</v>
      </c>
      <c r="G107" s="29">
        <f t="shared" ca="1" si="317"/>
        <v>0</v>
      </c>
      <c r="H107" s="29">
        <f t="shared" ca="1" si="317"/>
        <v>0</v>
      </c>
      <c r="I107" s="29">
        <f t="shared" ca="1" si="317"/>
        <v>0</v>
      </c>
      <c r="J107" s="29">
        <f t="shared" ca="1" si="317"/>
        <v>0</v>
      </c>
      <c r="K107" s="29">
        <f t="shared" ca="1" si="317"/>
        <v>0</v>
      </c>
      <c r="L107" s="29">
        <f t="shared" ca="1" si="317"/>
        <v>0</v>
      </c>
      <c r="M107" s="29">
        <f t="shared" ca="1" si="317"/>
        <v>0</v>
      </c>
      <c r="N107" s="29">
        <f t="shared" ca="1" si="317"/>
        <v>0</v>
      </c>
      <c r="O107" s="29">
        <f t="shared" ca="1" si="317"/>
        <v>0</v>
      </c>
      <c r="P107" s="29">
        <f t="shared" ca="1" si="317"/>
        <v>0</v>
      </c>
      <c r="Q107" s="29">
        <f t="shared" ca="1" si="317"/>
        <v>0</v>
      </c>
      <c r="R107" s="29">
        <f t="shared" ca="1" si="317"/>
        <v>0</v>
      </c>
      <c r="S107" s="29">
        <f t="shared" ca="1" si="317"/>
        <v>0</v>
      </c>
      <c r="T107" s="29">
        <f t="shared" ca="1" si="317"/>
        <v>0</v>
      </c>
      <c r="U107" s="29">
        <f t="shared" ca="1" si="317"/>
        <v>0</v>
      </c>
      <c r="V107" s="29">
        <f t="shared" ca="1" si="317"/>
        <v>0</v>
      </c>
      <c r="W107" s="29">
        <f t="shared" ca="1" si="317"/>
        <v>0</v>
      </c>
      <c r="X107" s="29">
        <f t="shared" ca="1" si="317"/>
        <v>0</v>
      </c>
      <c r="Y107" s="29">
        <f t="shared" ca="1" si="317"/>
        <v>0</v>
      </c>
      <c r="Z107" s="29">
        <f t="shared" ca="1" si="317"/>
        <v>0</v>
      </c>
      <c r="AA107" s="29">
        <f t="shared" ca="1" si="317"/>
        <v>0</v>
      </c>
      <c r="AB107" s="29">
        <f t="shared" ca="1" si="317"/>
        <v>0</v>
      </c>
      <c r="AC107" s="29">
        <f t="shared" ca="1" si="317"/>
        <v>0</v>
      </c>
      <c r="AD107" s="29">
        <f t="shared" ca="1" si="317"/>
        <v>0</v>
      </c>
      <c r="AE107" s="126">
        <f t="shared" ca="1" si="234"/>
        <v>0</v>
      </c>
      <c r="AF107" s="25" t="str">
        <f>'PLANTILLA V6'!$D213</f>
        <v>pza</v>
      </c>
      <c r="AG107" s="37">
        <f t="shared" ref="AG107:BE107" ca="1" si="318">IF(OR(AG$3="",ISNA(INDEX(INDIRECT(RIGHT(AG$2,LEN(AG$2)-4)&amp;"!$J:$J"),MATCH($B107,INDIRECT(RIGHT(AG$2,LEN(AG$2)-4)&amp;"!$B:$B"),0),1)), ISERR(INDEX(INDIRECT(RIGHT(AG$2,LEN(AG$2)-4)&amp;"!$J:$J"),MATCH($B107,INDIRECT(RIGHT(AG$2,LEN(AG$2)-4)&amp;"!$B:$B"),0),1))),0,INDEX(INDIRECT(RIGHT(AG$2,LEN(AG$2)-4)&amp;"!$J:$J"),MATCH($B107,INDIRECT(RIGHT(AG$2,LEN(AG$2)-4)&amp;"!$B:$B"),0),1))</f>
        <v>0</v>
      </c>
      <c r="AH107" s="37">
        <f t="shared" ca="1" si="318"/>
        <v>0</v>
      </c>
      <c r="AI107" s="37">
        <f t="shared" ca="1" si="318"/>
        <v>0</v>
      </c>
      <c r="AJ107" s="37">
        <f t="shared" ca="1" si="318"/>
        <v>0</v>
      </c>
      <c r="AK107" s="37">
        <f t="shared" ca="1" si="318"/>
        <v>0</v>
      </c>
      <c r="AL107" s="37">
        <f t="shared" ca="1" si="318"/>
        <v>0</v>
      </c>
      <c r="AM107" s="37">
        <f t="shared" ca="1" si="318"/>
        <v>0</v>
      </c>
      <c r="AN107" s="37">
        <f t="shared" ca="1" si="318"/>
        <v>0</v>
      </c>
      <c r="AO107" s="37">
        <f t="shared" ca="1" si="318"/>
        <v>0</v>
      </c>
      <c r="AP107" s="37">
        <f t="shared" ca="1" si="318"/>
        <v>0</v>
      </c>
      <c r="AQ107" s="37">
        <f t="shared" ca="1" si="318"/>
        <v>0</v>
      </c>
      <c r="AR107" s="37">
        <f t="shared" ca="1" si="318"/>
        <v>0</v>
      </c>
      <c r="AS107" s="37">
        <f t="shared" ca="1" si="318"/>
        <v>0</v>
      </c>
      <c r="AT107" s="37">
        <f t="shared" ca="1" si="318"/>
        <v>0</v>
      </c>
      <c r="AU107" s="37">
        <f t="shared" ca="1" si="318"/>
        <v>0</v>
      </c>
      <c r="AV107" s="37">
        <f t="shared" ca="1" si="318"/>
        <v>0</v>
      </c>
      <c r="AW107" s="37">
        <f t="shared" ca="1" si="318"/>
        <v>0</v>
      </c>
      <c r="AX107" s="37">
        <f t="shared" ca="1" si="318"/>
        <v>0</v>
      </c>
      <c r="AY107" s="37">
        <f t="shared" ca="1" si="318"/>
        <v>0</v>
      </c>
      <c r="AZ107" s="37">
        <f t="shared" ca="1" si="318"/>
        <v>0</v>
      </c>
      <c r="BA107" s="37">
        <f t="shared" ca="1" si="318"/>
        <v>0</v>
      </c>
      <c r="BB107" s="37">
        <f t="shared" ca="1" si="318"/>
        <v>0</v>
      </c>
      <c r="BC107" s="37">
        <f t="shared" ca="1" si="318"/>
        <v>0</v>
      </c>
      <c r="BD107" s="37">
        <f t="shared" ca="1" si="318"/>
        <v>0</v>
      </c>
      <c r="BE107" s="37">
        <f t="shared" ca="1" si="318"/>
        <v>0</v>
      </c>
      <c r="BF107" s="126">
        <f t="shared" ca="1" si="236"/>
        <v>0</v>
      </c>
      <c r="BG107" s="135" t="str">
        <f>'PLANTILLA V6'!$D213</f>
        <v>pza</v>
      </c>
      <c r="BH107" s="41">
        <f t="shared" ref="BH107:CF107" ca="1" si="319">IF(OR(BH$3="",ISNA(INDEX(INDIRECT(RIGHT(BH$2,LEN(BH$2)-4)&amp;"!$J:$J"),MATCH($B107,INDIRECT(RIGHT(BH$2,LEN(BH$2)-4)&amp;"!$B:$B"),0),1)), ISERR(INDEX(INDIRECT(RIGHT(BH$2,LEN(BH$2)-4)&amp;"!$J:$J"),MATCH($B107,INDIRECT(RIGHT(BH$2,LEN(BH$2)-4)&amp;"!$B:$B"),0),1))),0,INDEX(INDIRECT(RIGHT(BH$2,LEN(BH$2)-4)&amp;"!$J:$J"),MATCH($B107,INDIRECT(RIGHT(BH$2,LEN(BH$2)-4)&amp;"!$B:$B"),0),1))</f>
        <v>0</v>
      </c>
      <c r="BI107" s="41">
        <f t="shared" ca="1" si="319"/>
        <v>0</v>
      </c>
      <c r="BJ107" s="41">
        <f t="shared" ca="1" si="319"/>
        <v>0</v>
      </c>
      <c r="BK107" s="41">
        <f t="shared" ca="1" si="319"/>
        <v>0</v>
      </c>
      <c r="BL107" s="41">
        <f t="shared" ca="1" si="319"/>
        <v>0</v>
      </c>
      <c r="BM107" s="41">
        <f t="shared" ca="1" si="319"/>
        <v>0</v>
      </c>
      <c r="BN107" s="41">
        <f t="shared" ca="1" si="319"/>
        <v>0</v>
      </c>
      <c r="BO107" s="41">
        <f t="shared" ca="1" si="319"/>
        <v>0</v>
      </c>
      <c r="BP107" s="41">
        <f t="shared" ca="1" si="319"/>
        <v>0</v>
      </c>
      <c r="BQ107" s="41">
        <f t="shared" ca="1" si="319"/>
        <v>0</v>
      </c>
      <c r="BR107" s="41">
        <f t="shared" ca="1" si="319"/>
        <v>0</v>
      </c>
      <c r="BS107" s="41">
        <f t="shared" ca="1" si="319"/>
        <v>0</v>
      </c>
      <c r="BT107" s="41">
        <f t="shared" ca="1" si="319"/>
        <v>0</v>
      </c>
      <c r="BU107" s="41">
        <f t="shared" ca="1" si="319"/>
        <v>0</v>
      </c>
      <c r="BV107" s="41">
        <f t="shared" ca="1" si="319"/>
        <v>0</v>
      </c>
      <c r="BW107" s="41">
        <f t="shared" ca="1" si="319"/>
        <v>0</v>
      </c>
      <c r="BX107" s="41">
        <f t="shared" ca="1" si="319"/>
        <v>0</v>
      </c>
      <c r="BY107" s="41">
        <f t="shared" ca="1" si="319"/>
        <v>0</v>
      </c>
      <c r="BZ107" s="41">
        <f t="shared" ca="1" si="319"/>
        <v>0</v>
      </c>
      <c r="CA107" s="41">
        <f t="shared" ca="1" si="319"/>
        <v>0</v>
      </c>
      <c r="CB107" s="41">
        <f t="shared" ca="1" si="319"/>
        <v>0</v>
      </c>
      <c r="CC107" s="41">
        <f t="shared" ca="1" si="319"/>
        <v>0</v>
      </c>
      <c r="CD107" s="41">
        <f t="shared" ca="1" si="319"/>
        <v>0</v>
      </c>
      <c r="CE107" s="41">
        <f t="shared" ca="1" si="319"/>
        <v>0</v>
      </c>
      <c r="CF107" s="41">
        <f t="shared" ca="1" si="319"/>
        <v>0</v>
      </c>
      <c r="CG107" s="126">
        <f t="shared" ca="1" si="238"/>
        <v>0</v>
      </c>
      <c r="CH107" s="25" t="str">
        <f>'PLANTILLA V6'!$D213</f>
        <v>pza</v>
      </c>
    </row>
    <row r="108" spans="1:86" ht="16.5" x14ac:dyDescent="0.45">
      <c r="A108" s="36" t="s">
        <v>198</v>
      </c>
      <c r="B108" s="36" t="s">
        <v>227</v>
      </c>
      <c r="C108" s="28">
        <f>'PLANTILLA V6'!C214</f>
        <v>1</v>
      </c>
      <c r="D108" s="126">
        <f t="shared" ca="1" si="232"/>
        <v>0</v>
      </c>
      <c r="E108" s="25" t="str">
        <f>'PLANTILLA V6'!$D214</f>
        <v>pza</v>
      </c>
      <c r="F108" s="29">
        <f t="shared" ref="F108:AD108" ca="1" si="320">IF(OR(F$3="", ISNA(INDEX(INDIRECT(RIGHT(F$2,LEN(F$2)-4)&amp;"!$J:$J"),MATCH($B108,INDIRECT(RIGHT(F$2,LEN(F$2)-4)&amp;"!$B:$B"),0),1)),ISERR(INDEX(INDIRECT(RIGHT(F$2,LEN(F$2)-4)&amp;"!$J:$J"),MATCH($B108,INDIRECT(RIGHT(F$2,LEN(F$2)-4)&amp;"!$B:$B"),0),1))),0,INDEX(INDIRECT(RIGHT(F$2,LEN(F$2)-4)&amp;"!$J:$J"),MATCH($B108,INDIRECT(RIGHT(F$2,LEN(F$2)-4)&amp;"!$B:$B"),0),1))</f>
        <v>0</v>
      </c>
      <c r="G108" s="29">
        <f t="shared" ca="1" si="320"/>
        <v>0</v>
      </c>
      <c r="H108" s="29">
        <f t="shared" ca="1" si="320"/>
        <v>0</v>
      </c>
      <c r="I108" s="29">
        <f t="shared" ca="1" si="320"/>
        <v>0</v>
      </c>
      <c r="J108" s="29">
        <f t="shared" ca="1" si="320"/>
        <v>0</v>
      </c>
      <c r="K108" s="29">
        <f t="shared" ca="1" si="320"/>
        <v>0</v>
      </c>
      <c r="L108" s="29">
        <f t="shared" ca="1" si="320"/>
        <v>0</v>
      </c>
      <c r="M108" s="29">
        <f t="shared" ca="1" si="320"/>
        <v>0</v>
      </c>
      <c r="N108" s="29">
        <f t="shared" ca="1" si="320"/>
        <v>0</v>
      </c>
      <c r="O108" s="29">
        <f t="shared" ca="1" si="320"/>
        <v>0</v>
      </c>
      <c r="P108" s="29">
        <f t="shared" ca="1" si="320"/>
        <v>0</v>
      </c>
      <c r="Q108" s="29">
        <f t="shared" ca="1" si="320"/>
        <v>0</v>
      </c>
      <c r="R108" s="29">
        <f t="shared" ca="1" si="320"/>
        <v>0</v>
      </c>
      <c r="S108" s="29">
        <f t="shared" ca="1" si="320"/>
        <v>0</v>
      </c>
      <c r="T108" s="29">
        <f t="shared" ca="1" si="320"/>
        <v>0</v>
      </c>
      <c r="U108" s="29">
        <f t="shared" ca="1" si="320"/>
        <v>0</v>
      </c>
      <c r="V108" s="29">
        <f t="shared" ca="1" si="320"/>
        <v>0</v>
      </c>
      <c r="W108" s="29">
        <f t="shared" ca="1" si="320"/>
        <v>0</v>
      </c>
      <c r="X108" s="29">
        <f t="shared" ca="1" si="320"/>
        <v>0</v>
      </c>
      <c r="Y108" s="29">
        <f t="shared" ca="1" si="320"/>
        <v>0</v>
      </c>
      <c r="Z108" s="29">
        <f t="shared" ca="1" si="320"/>
        <v>0</v>
      </c>
      <c r="AA108" s="29">
        <f t="shared" ca="1" si="320"/>
        <v>0</v>
      </c>
      <c r="AB108" s="29">
        <f t="shared" ca="1" si="320"/>
        <v>0</v>
      </c>
      <c r="AC108" s="29">
        <f t="shared" ca="1" si="320"/>
        <v>0</v>
      </c>
      <c r="AD108" s="29">
        <f t="shared" ca="1" si="320"/>
        <v>0</v>
      </c>
      <c r="AE108" s="126">
        <f t="shared" ca="1" si="234"/>
        <v>0</v>
      </c>
      <c r="AF108" s="25" t="str">
        <f>'PLANTILLA V6'!$D214</f>
        <v>pza</v>
      </c>
      <c r="AG108" s="37">
        <f t="shared" ref="AG108:BE108" ca="1" si="321">IF(OR(AG$3="",ISNA(INDEX(INDIRECT(RIGHT(AG$2,LEN(AG$2)-4)&amp;"!$J:$J"),MATCH($B108,INDIRECT(RIGHT(AG$2,LEN(AG$2)-4)&amp;"!$B:$B"),0),1)), ISERR(INDEX(INDIRECT(RIGHT(AG$2,LEN(AG$2)-4)&amp;"!$J:$J"),MATCH($B108,INDIRECT(RIGHT(AG$2,LEN(AG$2)-4)&amp;"!$B:$B"),0),1))),0,INDEX(INDIRECT(RIGHT(AG$2,LEN(AG$2)-4)&amp;"!$J:$J"),MATCH($B108,INDIRECT(RIGHT(AG$2,LEN(AG$2)-4)&amp;"!$B:$B"),0),1))</f>
        <v>0</v>
      </c>
      <c r="AH108" s="37">
        <f t="shared" ca="1" si="321"/>
        <v>0</v>
      </c>
      <c r="AI108" s="37">
        <f t="shared" ca="1" si="321"/>
        <v>0</v>
      </c>
      <c r="AJ108" s="37">
        <f t="shared" ca="1" si="321"/>
        <v>0</v>
      </c>
      <c r="AK108" s="37">
        <f t="shared" ca="1" si="321"/>
        <v>0</v>
      </c>
      <c r="AL108" s="37">
        <f t="shared" ca="1" si="321"/>
        <v>0</v>
      </c>
      <c r="AM108" s="37">
        <f t="shared" ca="1" si="321"/>
        <v>0</v>
      </c>
      <c r="AN108" s="37">
        <f t="shared" ca="1" si="321"/>
        <v>0</v>
      </c>
      <c r="AO108" s="37">
        <f t="shared" ca="1" si="321"/>
        <v>0</v>
      </c>
      <c r="AP108" s="37">
        <f t="shared" ca="1" si="321"/>
        <v>0</v>
      </c>
      <c r="AQ108" s="37">
        <f t="shared" ca="1" si="321"/>
        <v>0</v>
      </c>
      <c r="AR108" s="37">
        <f t="shared" ca="1" si="321"/>
        <v>0</v>
      </c>
      <c r="AS108" s="37">
        <f t="shared" ca="1" si="321"/>
        <v>0</v>
      </c>
      <c r="AT108" s="37">
        <f t="shared" ca="1" si="321"/>
        <v>0</v>
      </c>
      <c r="AU108" s="37">
        <f t="shared" ca="1" si="321"/>
        <v>0</v>
      </c>
      <c r="AV108" s="37">
        <f t="shared" ca="1" si="321"/>
        <v>0</v>
      </c>
      <c r="AW108" s="37">
        <f t="shared" ca="1" si="321"/>
        <v>0</v>
      </c>
      <c r="AX108" s="37">
        <f t="shared" ca="1" si="321"/>
        <v>0</v>
      </c>
      <c r="AY108" s="37">
        <f t="shared" ca="1" si="321"/>
        <v>0</v>
      </c>
      <c r="AZ108" s="37">
        <f t="shared" ca="1" si="321"/>
        <v>0</v>
      </c>
      <c r="BA108" s="37">
        <f t="shared" ca="1" si="321"/>
        <v>0</v>
      </c>
      <c r="BB108" s="37">
        <f t="shared" ca="1" si="321"/>
        <v>0</v>
      </c>
      <c r="BC108" s="37">
        <f t="shared" ca="1" si="321"/>
        <v>0</v>
      </c>
      <c r="BD108" s="37">
        <f t="shared" ca="1" si="321"/>
        <v>0</v>
      </c>
      <c r="BE108" s="37">
        <f t="shared" ca="1" si="321"/>
        <v>0</v>
      </c>
      <c r="BF108" s="126">
        <f t="shared" ca="1" si="236"/>
        <v>0</v>
      </c>
      <c r="BG108" s="135" t="str">
        <f>'PLANTILLA V6'!$D214</f>
        <v>pza</v>
      </c>
      <c r="BH108" s="38">
        <f t="shared" ref="BH108:CF108" ca="1" si="322">IF(OR(BH$3="",ISNA(INDEX(INDIRECT(RIGHT(BH$2,LEN(BH$2)-4)&amp;"!$J:$J"),MATCH($B108,INDIRECT(RIGHT(BH$2,LEN(BH$2)-4)&amp;"!$B:$B"),0),1)), ISERR(INDEX(INDIRECT(RIGHT(BH$2,LEN(BH$2)-4)&amp;"!$J:$J"),MATCH($B108,INDIRECT(RIGHT(BH$2,LEN(BH$2)-4)&amp;"!$B:$B"),0),1))),0,INDEX(INDIRECT(RIGHT(BH$2,LEN(BH$2)-4)&amp;"!$J:$J"),MATCH($B108,INDIRECT(RIGHT(BH$2,LEN(BH$2)-4)&amp;"!$B:$B"),0),1))</f>
        <v>0</v>
      </c>
      <c r="BI108" s="38">
        <f t="shared" ca="1" si="322"/>
        <v>0</v>
      </c>
      <c r="BJ108" s="38">
        <f t="shared" ca="1" si="322"/>
        <v>0</v>
      </c>
      <c r="BK108" s="38">
        <f t="shared" ca="1" si="322"/>
        <v>0</v>
      </c>
      <c r="BL108" s="38">
        <f t="shared" ca="1" si="322"/>
        <v>0</v>
      </c>
      <c r="BM108" s="38">
        <f t="shared" ca="1" si="322"/>
        <v>0</v>
      </c>
      <c r="BN108" s="38">
        <f t="shared" ca="1" si="322"/>
        <v>0</v>
      </c>
      <c r="BO108" s="38">
        <f t="shared" ca="1" si="322"/>
        <v>0</v>
      </c>
      <c r="BP108" s="38">
        <f t="shared" ca="1" si="322"/>
        <v>0</v>
      </c>
      <c r="BQ108" s="38">
        <f t="shared" ca="1" si="322"/>
        <v>0</v>
      </c>
      <c r="BR108" s="38">
        <f t="shared" ca="1" si="322"/>
        <v>0</v>
      </c>
      <c r="BS108" s="38">
        <f t="shared" ca="1" si="322"/>
        <v>0</v>
      </c>
      <c r="BT108" s="38">
        <f t="shared" ca="1" si="322"/>
        <v>0</v>
      </c>
      <c r="BU108" s="38">
        <f t="shared" ca="1" si="322"/>
        <v>0</v>
      </c>
      <c r="BV108" s="38">
        <f t="shared" ca="1" si="322"/>
        <v>0</v>
      </c>
      <c r="BW108" s="38">
        <f t="shared" ca="1" si="322"/>
        <v>0</v>
      </c>
      <c r="BX108" s="38">
        <f t="shared" ca="1" si="322"/>
        <v>0</v>
      </c>
      <c r="BY108" s="38">
        <f t="shared" ca="1" si="322"/>
        <v>0</v>
      </c>
      <c r="BZ108" s="38">
        <f t="shared" ca="1" si="322"/>
        <v>0</v>
      </c>
      <c r="CA108" s="38">
        <f t="shared" ca="1" si="322"/>
        <v>0</v>
      </c>
      <c r="CB108" s="38">
        <f t="shared" ca="1" si="322"/>
        <v>0</v>
      </c>
      <c r="CC108" s="38">
        <f t="shared" ca="1" si="322"/>
        <v>0</v>
      </c>
      <c r="CD108" s="38">
        <f t="shared" ca="1" si="322"/>
        <v>0</v>
      </c>
      <c r="CE108" s="38">
        <f t="shared" ca="1" si="322"/>
        <v>0</v>
      </c>
      <c r="CF108" s="38">
        <f t="shared" ca="1" si="322"/>
        <v>0</v>
      </c>
      <c r="CG108" s="126">
        <f t="shared" ca="1" si="238"/>
        <v>0</v>
      </c>
      <c r="CH108" s="25" t="str">
        <f>'PLANTILLA V6'!$D214</f>
        <v>pza</v>
      </c>
    </row>
    <row r="109" spans="1:86" ht="16.5" x14ac:dyDescent="0.45">
      <c r="A109" s="40" t="s">
        <v>198</v>
      </c>
      <c r="B109" s="40" t="s">
        <v>228</v>
      </c>
      <c r="C109" s="32">
        <f>'PLANTILLA V6'!C215</f>
        <v>1</v>
      </c>
      <c r="D109" s="126">
        <f t="shared" ca="1" si="232"/>
        <v>0</v>
      </c>
      <c r="E109" s="25" t="str">
        <f>'PLANTILLA V6'!$D215</f>
        <v>pza</v>
      </c>
      <c r="F109" s="29">
        <f t="shared" ref="F109:AD109" ca="1" si="323">IF(OR(F$3="", ISNA(INDEX(INDIRECT(RIGHT(F$2,LEN(F$2)-4)&amp;"!$J:$J"),MATCH($B109,INDIRECT(RIGHT(F$2,LEN(F$2)-4)&amp;"!$B:$B"),0),1)),ISERR(INDEX(INDIRECT(RIGHT(F$2,LEN(F$2)-4)&amp;"!$J:$J"),MATCH($B109,INDIRECT(RIGHT(F$2,LEN(F$2)-4)&amp;"!$B:$B"),0),1))),0,INDEX(INDIRECT(RIGHT(F$2,LEN(F$2)-4)&amp;"!$J:$J"),MATCH($B109,INDIRECT(RIGHT(F$2,LEN(F$2)-4)&amp;"!$B:$B"),0),1))</f>
        <v>0</v>
      </c>
      <c r="G109" s="29">
        <f t="shared" ca="1" si="323"/>
        <v>0</v>
      </c>
      <c r="H109" s="29">
        <f t="shared" ca="1" si="323"/>
        <v>0</v>
      </c>
      <c r="I109" s="29">
        <f t="shared" ca="1" si="323"/>
        <v>0</v>
      </c>
      <c r="J109" s="29">
        <f t="shared" ca="1" si="323"/>
        <v>0</v>
      </c>
      <c r="K109" s="29">
        <f t="shared" ca="1" si="323"/>
        <v>0</v>
      </c>
      <c r="L109" s="29">
        <f t="shared" ca="1" si="323"/>
        <v>0</v>
      </c>
      <c r="M109" s="29">
        <f t="shared" ca="1" si="323"/>
        <v>0</v>
      </c>
      <c r="N109" s="29">
        <f t="shared" ca="1" si="323"/>
        <v>0</v>
      </c>
      <c r="O109" s="29">
        <f t="shared" ca="1" si="323"/>
        <v>0</v>
      </c>
      <c r="P109" s="29">
        <f t="shared" ca="1" si="323"/>
        <v>0</v>
      </c>
      <c r="Q109" s="29">
        <f t="shared" ca="1" si="323"/>
        <v>0</v>
      </c>
      <c r="R109" s="29">
        <f t="shared" ca="1" si="323"/>
        <v>0</v>
      </c>
      <c r="S109" s="29">
        <f t="shared" ca="1" si="323"/>
        <v>0</v>
      </c>
      <c r="T109" s="29">
        <f t="shared" ca="1" si="323"/>
        <v>0</v>
      </c>
      <c r="U109" s="29">
        <f t="shared" ca="1" si="323"/>
        <v>0</v>
      </c>
      <c r="V109" s="29">
        <f t="shared" ca="1" si="323"/>
        <v>0</v>
      </c>
      <c r="W109" s="29">
        <f t="shared" ca="1" si="323"/>
        <v>0</v>
      </c>
      <c r="X109" s="29">
        <f t="shared" ca="1" si="323"/>
        <v>0</v>
      </c>
      <c r="Y109" s="29">
        <f t="shared" ca="1" si="323"/>
        <v>0</v>
      </c>
      <c r="Z109" s="29">
        <f t="shared" ca="1" si="323"/>
        <v>0</v>
      </c>
      <c r="AA109" s="29">
        <f t="shared" ca="1" si="323"/>
        <v>0</v>
      </c>
      <c r="AB109" s="29">
        <f t="shared" ca="1" si="323"/>
        <v>0</v>
      </c>
      <c r="AC109" s="29">
        <f t="shared" ca="1" si="323"/>
        <v>0</v>
      </c>
      <c r="AD109" s="29">
        <f t="shared" ca="1" si="323"/>
        <v>0</v>
      </c>
      <c r="AE109" s="126">
        <f t="shared" ca="1" si="234"/>
        <v>0</v>
      </c>
      <c r="AF109" s="25" t="str">
        <f>'PLANTILLA V6'!$D215</f>
        <v>pza</v>
      </c>
      <c r="AG109" s="37">
        <f t="shared" ref="AG109:BE109" ca="1" si="324">IF(OR(AG$3="",ISNA(INDEX(INDIRECT(RIGHT(AG$2,LEN(AG$2)-4)&amp;"!$J:$J"),MATCH($B109,INDIRECT(RIGHT(AG$2,LEN(AG$2)-4)&amp;"!$B:$B"),0),1)), ISERR(INDEX(INDIRECT(RIGHT(AG$2,LEN(AG$2)-4)&amp;"!$J:$J"),MATCH($B109,INDIRECT(RIGHT(AG$2,LEN(AG$2)-4)&amp;"!$B:$B"),0),1))),0,INDEX(INDIRECT(RIGHT(AG$2,LEN(AG$2)-4)&amp;"!$J:$J"),MATCH($B109,INDIRECT(RIGHT(AG$2,LEN(AG$2)-4)&amp;"!$B:$B"),0),1))</f>
        <v>0</v>
      </c>
      <c r="AH109" s="37">
        <f t="shared" ca="1" si="324"/>
        <v>0</v>
      </c>
      <c r="AI109" s="37">
        <f t="shared" ca="1" si="324"/>
        <v>0</v>
      </c>
      <c r="AJ109" s="37">
        <f t="shared" ca="1" si="324"/>
        <v>0</v>
      </c>
      <c r="AK109" s="37">
        <f t="shared" ca="1" si="324"/>
        <v>0</v>
      </c>
      <c r="AL109" s="37">
        <f t="shared" ca="1" si="324"/>
        <v>0</v>
      </c>
      <c r="AM109" s="37">
        <f t="shared" ca="1" si="324"/>
        <v>0</v>
      </c>
      <c r="AN109" s="37">
        <f t="shared" ca="1" si="324"/>
        <v>0</v>
      </c>
      <c r="AO109" s="37">
        <f t="shared" ca="1" si="324"/>
        <v>0</v>
      </c>
      <c r="AP109" s="37">
        <f t="shared" ca="1" si="324"/>
        <v>0</v>
      </c>
      <c r="AQ109" s="37">
        <f t="shared" ca="1" si="324"/>
        <v>0</v>
      </c>
      <c r="AR109" s="37">
        <f t="shared" ca="1" si="324"/>
        <v>0</v>
      </c>
      <c r="AS109" s="37">
        <f t="shared" ca="1" si="324"/>
        <v>0</v>
      </c>
      <c r="AT109" s="37">
        <f t="shared" ca="1" si="324"/>
        <v>0</v>
      </c>
      <c r="AU109" s="37">
        <f t="shared" ca="1" si="324"/>
        <v>0</v>
      </c>
      <c r="AV109" s="37">
        <f t="shared" ca="1" si="324"/>
        <v>0</v>
      </c>
      <c r="AW109" s="37">
        <f t="shared" ca="1" si="324"/>
        <v>0</v>
      </c>
      <c r="AX109" s="37">
        <f t="shared" ca="1" si="324"/>
        <v>0</v>
      </c>
      <c r="AY109" s="37">
        <f t="shared" ca="1" si="324"/>
        <v>0</v>
      </c>
      <c r="AZ109" s="37">
        <f t="shared" ca="1" si="324"/>
        <v>0</v>
      </c>
      <c r="BA109" s="37">
        <f t="shared" ca="1" si="324"/>
        <v>0</v>
      </c>
      <c r="BB109" s="37">
        <f t="shared" ca="1" si="324"/>
        <v>0</v>
      </c>
      <c r="BC109" s="37">
        <f t="shared" ca="1" si="324"/>
        <v>0</v>
      </c>
      <c r="BD109" s="37">
        <f t="shared" ca="1" si="324"/>
        <v>0</v>
      </c>
      <c r="BE109" s="37">
        <f t="shared" ca="1" si="324"/>
        <v>0</v>
      </c>
      <c r="BF109" s="126">
        <f t="shared" ca="1" si="236"/>
        <v>0</v>
      </c>
      <c r="BG109" s="135" t="str">
        <f>'PLANTILLA V6'!$D215</f>
        <v>pza</v>
      </c>
      <c r="BH109" s="41">
        <f t="shared" ref="BH109:CF109" ca="1" si="325">IF(OR(BH$3="",ISNA(INDEX(INDIRECT(RIGHT(BH$2,LEN(BH$2)-4)&amp;"!$J:$J"),MATCH($B109,INDIRECT(RIGHT(BH$2,LEN(BH$2)-4)&amp;"!$B:$B"),0),1)), ISERR(INDEX(INDIRECT(RIGHT(BH$2,LEN(BH$2)-4)&amp;"!$J:$J"),MATCH($B109,INDIRECT(RIGHT(BH$2,LEN(BH$2)-4)&amp;"!$B:$B"),0),1))),0,INDEX(INDIRECT(RIGHT(BH$2,LEN(BH$2)-4)&amp;"!$J:$J"),MATCH($B109,INDIRECT(RIGHT(BH$2,LEN(BH$2)-4)&amp;"!$B:$B"),0),1))</f>
        <v>0</v>
      </c>
      <c r="BI109" s="41">
        <f t="shared" ca="1" si="325"/>
        <v>0</v>
      </c>
      <c r="BJ109" s="41">
        <f t="shared" ca="1" si="325"/>
        <v>0</v>
      </c>
      <c r="BK109" s="41">
        <f t="shared" ca="1" si="325"/>
        <v>0</v>
      </c>
      <c r="BL109" s="41">
        <f t="shared" ca="1" si="325"/>
        <v>0</v>
      </c>
      <c r="BM109" s="41">
        <f t="shared" ca="1" si="325"/>
        <v>0</v>
      </c>
      <c r="BN109" s="41">
        <f t="shared" ca="1" si="325"/>
        <v>0</v>
      </c>
      <c r="BO109" s="41">
        <f t="shared" ca="1" si="325"/>
        <v>0</v>
      </c>
      <c r="BP109" s="41">
        <f t="shared" ca="1" si="325"/>
        <v>0</v>
      </c>
      <c r="BQ109" s="41">
        <f t="shared" ca="1" si="325"/>
        <v>0</v>
      </c>
      <c r="BR109" s="41">
        <f t="shared" ca="1" si="325"/>
        <v>0</v>
      </c>
      <c r="BS109" s="41">
        <f t="shared" ca="1" si="325"/>
        <v>0</v>
      </c>
      <c r="BT109" s="41">
        <f t="shared" ca="1" si="325"/>
        <v>0</v>
      </c>
      <c r="BU109" s="41">
        <f t="shared" ca="1" si="325"/>
        <v>0</v>
      </c>
      <c r="BV109" s="41">
        <f t="shared" ca="1" si="325"/>
        <v>0</v>
      </c>
      <c r="BW109" s="41">
        <f t="shared" ca="1" si="325"/>
        <v>0</v>
      </c>
      <c r="BX109" s="41">
        <f t="shared" ca="1" si="325"/>
        <v>0</v>
      </c>
      <c r="BY109" s="41">
        <f t="shared" ca="1" si="325"/>
        <v>0</v>
      </c>
      <c r="BZ109" s="41">
        <f t="shared" ca="1" si="325"/>
        <v>0</v>
      </c>
      <c r="CA109" s="41">
        <f t="shared" ca="1" si="325"/>
        <v>0</v>
      </c>
      <c r="CB109" s="41">
        <f t="shared" ca="1" si="325"/>
        <v>0</v>
      </c>
      <c r="CC109" s="41">
        <f t="shared" ca="1" si="325"/>
        <v>0</v>
      </c>
      <c r="CD109" s="41">
        <f t="shared" ca="1" si="325"/>
        <v>0</v>
      </c>
      <c r="CE109" s="41">
        <f t="shared" ca="1" si="325"/>
        <v>0</v>
      </c>
      <c r="CF109" s="41">
        <f t="shared" ca="1" si="325"/>
        <v>0</v>
      </c>
      <c r="CG109" s="126">
        <f t="shared" ca="1" si="238"/>
        <v>0</v>
      </c>
      <c r="CH109" s="25" t="str">
        <f>'PLANTILLA V6'!$D215</f>
        <v>pza</v>
      </c>
    </row>
    <row r="110" spans="1:86" ht="16.5" x14ac:dyDescent="0.45">
      <c r="A110" s="36" t="s">
        <v>198</v>
      </c>
      <c r="B110" s="36" t="s">
        <v>229</v>
      </c>
      <c r="C110" s="28">
        <f>'PLANTILLA V6'!C216</f>
        <v>1</v>
      </c>
      <c r="D110" s="126">
        <f t="shared" ca="1" si="232"/>
        <v>0</v>
      </c>
      <c r="E110" s="25" t="str">
        <f>'PLANTILLA V6'!$D216</f>
        <v>bolsita</v>
      </c>
      <c r="F110" s="29">
        <f t="shared" ref="F110:AD110" ca="1" si="326">IF(OR(F$3="", ISNA(INDEX(INDIRECT(RIGHT(F$2,LEN(F$2)-4)&amp;"!$J:$J"),MATCH($B110,INDIRECT(RIGHT(F$2,LEN(F$2)-4)&amp;"!$B:$B"),0),1)),ISERR(INDEX(INDIRECT(RIGHT(F$2,LEN(F$2)-4)&amp;"!$J:$J"),MATCH($B110,INDIRECT(RIGHT(F$2,LEN(F$2)-4)&amp;"!$B:$B"),0),1))),0,INDEX(INDIRECT(RIGHT(F$2,LEN(F$2)-4)&amp;"!$J:$J"),MATCH($B110,INDIRECT(RIGHT(F$2,LEN(F$2)-4)&amp;"!$B:$B"),0),1))</f>
        <v>0</v>
      </c>
      <c r="G110" s="29">
        <f t="shared" ca="1" si="326"/>
        <v>0</v>
      </c>
      <c r="H110" s="29">
        <f t="shared" ca="1" si="326"/>
        <v>0</v>
      </c>
      <c r="I110" s="29">
        <f t="shared" ca="1" si="326"/>
        <v>0</v>
      </c>
      <c r="J110" s="29">
        <f t="shared" ca="1" si="326"/>
        <v>0</v>
      </c>
      <c r="K110" s="29">
        <f t="shared" ca="1" si="326"/>
        <v>0</v>
      </c>
      <c r="L110" s="29">
        <f t="shared" ca="1" si="326"/>
        <v>0</v>
      </c>
      <c r="M110" s="29">
        <f t="shared" ca="1" si="326"/>
        <v>0</v>
      </c>
      <c r="N110" s="29">
        <f t="shared" ca="1" si="326"/>
        <v>0</v>
      </c>
      <c r="O110" s="29">
        <f t="shared" ca="1" si="326"/>
        <v>0</v>
      </c>
      <c r="P110" s="29">
        <f t="shared" ca="1" si="326"/>
        <v>0</v>
      </c>
      <c r="Q110" s="29">
        <f t="shared" ca="1" si="326"/>
        <v>0</v>
      </c>
      <c r="R110" s="29">
        <f t="shared" ca="1" si="326"/>
        <v>0</v>
      </c>
      <c r="S110" s="29">
        <f t="shared" ca="1" si="326"/>
        <v>0</v>
      </c>
      <c r="T110" s="29">
        <f t="shared" ca="1" si="326"/>
        <v>0</v>
      </c>
      <c r="U110" s="29">
        <f t="shared" ca="1" si="326"/>
        <v>0</v>
      </c>
      <c r="V110" s="29">
        <f t="shared" ca="1" si="326"/>
        <v>0</v>
      </c>
      <c r="W110" s="29">
        <f t="shared" ca="1" si="326"/>
        <v>0</v>
      </c>
      <c r="X110" s="29">
        <f t="shared" ca="1" si="326"/>
        <v>0</v>
      </c>
      <c r="Y110" s="29">
        <f t="shared" ca="1" si="326"/>
        <v>0</v>
      </c>
      <c r="Z110" s="29">
        <f t="shared" ca="1" si="326"/>
        <v>0</v>
      </c>
      <c r="AA110" s="29">
        <f t="shared" ca="1" si="326"/>
        <v>0</v>
      </c>
      <c r="AB110" s="29">
        <f t="shared" ca="1" si="326"/>
        <v>0</v>
      </c>
      <c r="AC110" s="29">
        <f t="shared" ca="1" si="326"/>
        <v>0</v>
      </c>
      <c r="AD110" s="29">
        <f t="shared" ca="1" si="326"/>
        <v>0</v>
      </c>
      <c r="AE110" s="126">
        <f t="shared" ca="1" si="234"/>
        <v>0</v>
      </c>
      <c r="AF110" s="25" t="str">
        <f>'PLANTILLA V6'!$D216</f>
        <v>bolsita</v>
      </c>
      <c r="AG110" s="37">
        <f t="shared" ref="AG110:BE110" ca="1" si="327">IF(OR(AG$3="",ISNA(INDEX(INDIRECT(RIGHT(AG$2,LEN(AG$2)-4)&amp;"!$J:$J"),MATCH($B110,INDIRECT(RIGHT(AG$2,LEN(AG$2)-4)&amp;"!$B:$B"),0),1)), ISERR(INDEX(INDIRECT(RIGHT(AG$2,LEN(AG$2)-4)&amp;"!$J:$J"),MATCH($B110,INDIRECT(RIGHT(AG$2,LEN(AG$2)-4)&amp;"!$B:$B"),0),1))),0,INDEX(INDIRECT(RIGHT(AG$2,LEN(AG$2)-4)&amp;"!$J:$J"),MATCH($B110,INDIRECT(RIGHT(AG$2,LEN(AG$2)-4)&amp;"!$B:$B"),0),1))</f>
        <v>0</v>
      </c>
      <c r="AH110" s="37">
        <f t="shared" ca="1" si="327"/>
        <v>0</v>
      </c>
      <c r="AI110" s="37">
        <f t="shared" ca="1" si="327"/>
        <v>0</v>
      </c>
      <c r="AJ110" s="37">
        <f t="shared" ca="1" si="327"/>
        <v>0</v>
      </c>
      <c r="AK110" s="37">
        <f t="shared" ca="1" si="327"/>
        <v>0</v>
      </c>
      <c r="AL110" s="37">
        <f t="shared" ca="1" si="327"/>
        <v>0</v>
      </c>
      <c r="AM110" s="37">
        <f t="shared" ca="1" si="327"/>
        <v>0</v>
      </c>
      <c r="AN110" s="37">
        <f t="shared" ca="1" si="327"/>
        <v>0</v>
      </c>
      <c r="AO110" s="37">
        <f t="shared" ca="1" si="327"/>
        <v>0</v>
      </c>
      <c r="AP110" s="37">
        <f t="shared" ca="1" si="327"/>
        <v>0</v>
      </c>
      <c r="AQ110" s="37">
        <f t="shared" ca="1" si="327"/>
        <v>0</v>
      </c>
      <c r="AR110" s="37">
        <f t="shared" ca="1" si="327"/>
        <v>0</v>
      </c>
      <c r="AS110" s="37">
        <f t="shared" ca="1" si="327"/>
        <v>0</v>
      </c>
      <c r="AT110" s="37">
        <f t="shared" ca="1" si="327"/>
        <v>0</v>
      </c>
      <c r="AU110" s="37">
        <f t="shared" ca="1" si="327"/>
        <v>0</v>
      </c>
      <c r="AV110" s="37">
        <f t="shared" ca="1" si="327"/>
        <v>0</v>
      </c>
      <c r="AW110" s="37">
        <f t="shared" ca="1" si="327"/>
        <v>0</v>
      </c>
      <c r="AX110" s="37">
        <f t="shared" ca="1" si="327"/>
        <v>0</v>
      </c>
      <c r="AY110" s="37">
        <f t="shared" ca="1" si="327"/>
        <v>0</v>
      </c>
      <c r="AZ110" s="37">
        <f t="shared" ca="1" si="327"/>
        <v>0</v>
      </c>
      <c r="BA110" s="37">
        <f t="shared" ca="1" si="327"/>
        <v>0</v>
      </c>
      <c r="BB110" s="37">
        <f t="shared" ca="1" si="327"/>
        <v>0</v>
      </c>
      <c r="BC110" s="37">
        <f t="shared" ca="1" si="327"/>
        <v>0</v>
      </c>
      <c r="BD110" s="37">
        <f t="shared" ca="1" si="327"/>
        <v>0</v>
      </c>
      <c r="BE110" s="37">
        <f t="shared" ca="1" si="327"/>
        <v>0</v>
      </c>
      <c r="BF110" s="126">
        <f t="shared" ca="1" si="236"/>
        <v>0</v>
      </c>
      <c r="BG110" s="135" t="str">
        <f>'PLANTILLA V6'!$D216</f>
        <v>bolsita</v>
      </c>
      <c r="BH110" s="38">
        <f t="shared" ref="BH110:CF110" ca="1" si="328">IF(OR(BH$3="",ISNA(INDEX(INDIRECT(RIGHT(BH$2,LEN(BH$2)-4)&amp;"!$J:$J"),MATCH($B110,INDIRECT(RIGHT(BH$2,LEN(BH$2)-4)&amp;"!$B:$B"),0),1)), ISERR(INDEX(INDIRECT(RIGHT(BH$2,LEN(BH$2)-4)&amp;"!$J:$J"),MATCH($B110,INDIRECT(RIGHT(BH$2,LEN(BH$2)-4)&amp;"!$B:$B"),0),1))),0,INDEX(INDIRECT(RIGHT(BH$2,LEN(BH$2)-4)&amp;"!$J:$J"),MATCH($B110,INDIRECT(RIGHT(BH$2,LEN(BH$2)-4)&amp;"!$B:$B"),0),1))</f>
        <v>0</v>
      </c>
      <c r="BI110" s="38">
        <f t="shared" ca="1" si="328"/>
        <v>0</v>
      </c>
      <c r="BJ110" s="38">
        <f t="shared" ca="1" si="328"/>
        <v>0</v>
      </c>
      <c r="BK110" s="38">
        <f t="shared" ca="1" si="328"/>
        <v>0</v>
      </c>
      <c r="BL110" s="38">
        <f t="shared" ca="1" si="328"/>
        <v>0</v>
      </c>
      <c r="BM110" s="38">
        <f t="shared" ca="1" si="328"/>
        <v>0</v>
      </c>
      <c r="BN110" s="38">
        <f t="shared" ca="1" si="328"/>
        <v>0</v>
      </c>
      <c r="BO110" s="38">
        <f t="shared" ca="1" si="328"/>
        <v>0</v>
      </c>
      <c r="BP110" s="38">
        <f t="shared" ca="1" si="328"/>
        <v>0</v>
      </c>
      <c r="BQ110" s="38">
        <f t="shared" ca="1" si="328"/>
        <v>0</v>
      </c>
      <c r="BR110" s="38">
        <f t="shared" ca="1" si="328"/>
        <v>0</v>
      </c>
      <c r="BS110" s="38">
        <f t="shared" ca="1" si="328"/>
        <v>0</v>
      </c>
      <c r="BT110" s="38">
        <f t="shared" ca="1" si="328"/>
        <v>0</v>
      </c>
      <c r="BU110" s="38">
        <f t="shared" ca="1" si="328"/>
        <v>0</v>
      </c>
      <c r="BV110" s="38">
        <f t="shared" ca="1" si="328"/>
        <v>0</v>
      </c>
      <c r="BW110" s="38">
        <f t="shared" ca="1" si="328"/>
        <v>0</v>
      </c>
      <c r="BX110" s="38">
        <f t="shared" ca="1" si="328"/>
        <v>0</v>
      </c>
      <c r="BY110" s="38">
        <f t="shared" ca="1" si="328"/>
        <v>0</v>
      </c>
      <c r="BZ110" s="38">
        <f t="shared" ca="1" si="328"/>
        <v>0</v>
      </c>
      <c r="CA110" s="38">
        <f t="shared" ca="1" si="328"/>
        <v>0</v>
      </c>
      <c r="CB110" s="38">
        <f t="shared" ca="1" si="328"/>
        <v>0</v>
      </c>
      <c r="CC110" s="38">
        <f t="shared" ca="1" si="328"/>
        <v>0</v>
      </c>
      <c r="CD110" s="38">
        <f t="shared" ca="1" si="328"/>
        <v>0</v>
      </c>
      <c r="CE110" s="38">
        <f t="shared" ca="1" si="328"/>
        <v>0</v>
      </c>
      <c r="CF110" s="38">
        <f t="shared" ca="1" si="328"/>
        <v>0</v>
      </c>
      <c r="CG110" s="126">
        <f t="shared" ca="1" si="238"/>
        <v>0</v>
      </c>
      <c r="CH110" s="25" t="str">
        <f>'PLANTILLA V6'!$D216</f>
        <v>bolsita</v>
      </c>
    </row>
    <row r="111" spans="1:86" ht="16.5" x14ac:dyDescent="0.45">
      <c r="A111" s="40" t="s">
        <v>198</v>
      </c>
      <c r="B111" s="40" t="s">
        <v>230</v>
      </c>
      <c r="C111" s="32">
        <f>'PLANTILLA V6'!C217</f>
        <v>1</v>
      </c>
      <c r="D111" s="126">
        <f t="shared" ca="1" si="232"/>
        <v>0</v>
      </c>
      <c r="E111" s="25" t="str">
        <f>'PLANTILLA V6'!$D217</f>
        <v>pza</v>
      </c>
      <c r="F111" s="29">
        <f t="shared" ref="F111:AD111" ca="1" si="329">IF(OR(F$3="", ISNA(INDEX(INDIRECT(RIGHT(F$2,LEN(F$2)-4)&amp;"!$J:$J"),MATCH($B111,INDIRECT(RIGHT(F$2,LEN(F$2)-4)&amp;"!$B:$B"),0),1)),ISERR(INDEX(INDIRECT(RIGHT(F$2,LEN(F$2)-4)&amp;"!$J:$J"),MATCH($B111,INDIRECT(RIGHT(F$2,LEN(F$2)-4)&amp;"!$B:$B"),0),1))),0,INDEX(INDIRECT(RIGHT(F$2,LEN(F$2)-4)&amp;"!$J:$J"),MATCH($B111,INDIRECT(RIGHT(F$2,LEN(F$2)-4)&amp;"!$B:$B"),0),1))</f>
        <v>0</v>
      </c>
      <c r="G111" s="29">
        <f t="shared" ca="1" si="329"/>
        <v>0</v>
      </c>
      <c r="H111" s="29">
        <f t="shared" ca="1" si="329"/>
        <v>0</v>
      </c>
      <c r="I111" s="29">
        <f t="shared" ca="1" si="329"/>
        <v>0</v>
      </c>
      <c r="J111" s="29">
        <f t="shared" ca="1" si="329"/>
        <v>0</v>
      </c>
      <c r="K111" s="29">
        <f t="shared" ca="1" si="329"/>
        <v>0</v>
      </c>
      <c r="L111" s="29">
        <f t="shared" ca="1" si="329"/>
        <v>0</v>
      </c>
      <c r="M111" s="29">
        <f t="shared" ca="1" si="329"/>
        <v>0</v>
      </c>
      <c r="N111" s="29">
        <f t="shared" ca="1" si="329"/>
        <v>0</v>
      </c>
      <c r="O111" s="29">
        <f t="shared" ca="1" si="329"/>
        <v>0</v>
      </c>
      <c r="P111" s="29">
        <f t="shared" ca="1" si="329"/>
        <v>0</v>
      </c>
      <c r="Q111" s="29">
        <f t="shared" ca="1" si="329"/>
        <v>0</v>
      </c>
      <c r="R111" s="29">
        <f t="shared" ca="1" si="329"/>
        <v>0</v>
      </c>
      <c r="S111" s="29">
        <f t="shared" ca="1" si="329"/>
        <v>0</v>
      </c>
      <c r="T111" s="29">
        <f t="shared" ca="1" si="329"/>
        <v>0</v>
      </c>
      <c r="U111" s="29">
        <f t="shared" ca="1" si="329"/>
        <v>0</v>
      </c>
      <c r="V111" s="29">
        <f t="shared" ca="1" si="329"/>
        <v>0</v>
      </c>
      <c r="W111" s="29">
        <f t="shared" ca="1" si="329"/>
        <v>0</v>
      </c>
      <c r="X111" s="29">
        <f t="shared" ca="1" si="329"/>
        <v>0</v>
      </c>
      <c r="Y111" s="29">
        <f t="shared" ca="1" si="329"/>
        <v>0</v>
      </c>
      <c r="Z111" s="29">
        <f t="shared" ca="1" si="329"/>
        <v>0</v>
      </c>
      <c r="AA111" s="29">
        <f t="shared" ca="1" si="329"/>
        <v>0</v>
      </c>
      <c r="AB111" s="29">
        <f t="shared" ca="1" si="329"/>
        <v>0</v>
      </c>
      <c r="AC111" s="29">
        <f t="shared" ca="1" si="329"/>
        <v>0</v>
      </c>
      <c r="AD111" s="29">
        <f t="shared" ca="1" si="329"/>
        <v>0</v>
      </c>
      <c r="AE111" s="126">
        <f t="shared" ca="1" si="234"/>
        <v>0</v>
      </c>
      <c r="AF111" s="25" t="str">
        <f>'PLANTILLA V6'!$D217</f>
        <v>pza</v>
      </c>
      <c r="AG111" s="37">
        <f t="shared" ref="AG111:BE111" ca="1" si="330">IF(OR(AG$3="",ISNA(INDEX(INDIRECT(RIGHT(AG$2,LEN(AG$2)-4)&amp;"!$J:$J"),MATCH($B111,INDIRECT(RIGHT(AG$2,LEN(AG$2)-4)&amp;"!$B:$B"),0),1)), ISERR(INDEX(INDIRECT(RIGHT(AG$2,LEN(AG$2)-4)&amp;"!$J:$J"),MATCH($B111,INDIRECT(RIGHT(AG$2,LEN(AG$2)-4)&amp;"!$B:$B"),0),1))),0,INDEX(INDIRECT(RIGHT(AG$2,LEN(AG$2)-4)&amp;"!$J:$J"),MATCH($B111,INDIRECT(RIGHT(AG$2,LEN(AG$2)-4)&amp;"!$B:$B"),0),1))</f>
        <v>0</v>
      </c>
      <c r="AH111" s="37">
        <f t="shared" ca="1" si="330"/>
        <v>0</v>
      </c>
      <c r="AI111" s="37">
        <f t="shared" ca="1" si="330"/>
        <v>0</v>
      </c>
      <c r="AJ111" s="37">
        <f t="shared" ca="1" si="330"/>
        <v>0</v>
      </c>
      <c r="AK111" s="37">
        <f t="shared" ca="1" si="330"/>
        <v>0</v>
      </c>
      <c r="AL111" s="37">
        <f t="shared" ca="1" si="330"/>
        <v>0</v>
      </c>
      <c r="AM111" s="37">
        <f t="shared" ca="1" si="330"/>
        <v>0</v>
      </c>
      <c r="AN111" s="37">
        <f t="shared" ca="1" si="330"/>
        <v>0</v>
      </c>
      <c r="AO111" s="37">
        <f t="shared" ca="1" si="330"/>
        <v>0</v>
      </c>
      <c r="AP111" s="37">
        <f t="shared" ca="1" si="330"/>
        <v>0</v>
      </c>
      <c r="AQ111" s="37">
        <f t="shared" ca="1" si="330"/>
        <v>0</v>
      </c>
      <c r="AR111" s="37">
        <f t="shared" ca="1" si="330"/>
        <v>0</v>
      </c>
      <c r="AS111" s="37">
        <f t="shared" ca="1" si="330"/>
        <v>0</v>
      </c>
      <c r="AT111" s="37">
        <f t="shared" ca="1" si="330"/>
        <v>0</v>
      </c>
      <c r="AU111" s="37">
        <f t="shared" ca="1" si="330"/>
        <v>0</v>
      </c>
      <c r="AV111" s="37">
        <f t="shared" ca="1" si="330"/>
        <v>0</v>
      </c>
      <c r="AW111" s="37">
        <f t="shared" ca="1" si="330"/>
        <v>0</v>
      </c>
      <c r="AX111" s="37">
        <f t="shared" ca="1" si="330"/>
        <v>0</v>
      </c>
      <c r="AY111" s="37">
        <f t="shared" ca="1" si="330"/>
        <v>0</v>
      </c>
      <c r="AZ111" s="37">
        <f t="shared" ca="1" si="330"/>
        <v>0</v>
      </c>
      <c r="BA111" s="37">
        <f t="shared" ca="1" si="330"/>
        <v>0</v>
      </c>
      <c r="BB111" s="37">
        <f t="shared" ca="1" si="330"/>
        <v>0</v>
      </c>
      <c r="BC111" s="37">
        <f t="shared" ca="1" si="330"/>
        <v>0</v>
      </c>
      <c r="BD111" s="37">
        <f t="shared" ca="1" si="330"/>
        <v>0</v>
      </c>
      <c r="BE111" s="37">
        <f t="shared" ca="1" si="330"/>
        <v>0</v>
      </c>
      <c r="BF111" s="126">
        <f t="shared" ca="1" si="236"/>
        <v>0</v>
      </c>
      <c r="BG111" s="135" t="str">
        <f>'PLANTILLA V6'!$D217</f>
        <v>pza</v>
      </c>
      <c r="BH111" s="41">
        <f t="shared" ref="BH111:CF111" ca="1" si="331">IF(OR(BH$3="",ISNA(INDEX(INDIRECT(RIGHT(BH$2,LEN(BH$2)-4)&amp;"!$J:$J"),MATCH($B111,INDIRECT(RIGHT(BH$2,LEN(BH$2)-4)&amp;"!$B:$B"),0),1)), ISERR(INDEX(INDIRECT(RIGHT(BH$2,LEN(BH$2)-4)&amp;"!$J:$J"),MATCH($B111,INDIRECT(RIGHT(BH$2,LEN(BH$2)-4)&amp;"!$B:$B"),0),1))),0,INDEX(INDIRECT(RIGHT(BH$2,LEN(BH$2)-4)&amp;"!$J:$J"),MATCH($B111,INDIRECT(RIGHT(BH$2,LEN(BH$2)-4)&amp;"!$B:$B"),0),1))</f>
        <v>0</v>
      </c>
      <c r="BI111" s="41">
        <f t="shared" ca="1" si="331"/>
        <v>0</v>
      </c>
      <c r="BJ111" s="41">
        <f t="shared" ca="1" si="331"/>
        <v>0</v>
      </c>
      <c r="BK111" s="41">
        <f t="shared" ca="1" si="331"/>
        <v>0</v>
      </c>
      <c r="BL111" s="41">
        <f t="shared" ca="1" si="331"/>
        <v>0</v>
      </c>
      <c r="BM111" s="41">
        <f t="shared" ca="1" si="331"/>
        <v>0</v>
      </c>
      <c r="BN111" s="41">
        <f t="shared" ca="1" si="331"/>
        <v>0</v>
      </c>
      <c r="BO111" s="41">
        <f t="shared" ca="1" si="331"/>
        <v>0</v>
      </c>
      <c r="BP111" s="41">
        <f t="shared" ca="1" si="331"/>
        <v>0</v>
      </c>
      <c r="BQ111" s="41">
        <f t="shared" ca="1" si="331"/>
        <v>0</v>
      </c>
      <c r="BR111" s="41">
        <f t="shared" ca="1" si="331"/>
        <v>0</v>
      </c>
      <c r="BS111" s="41">
        <f t="shared" ca="1" si="331"/>
        <v>0</v>
      </c>
      <c r="BT111" s="41">
        <f t="shared" ca="1" si="331"/>
        <v>0</v>
      </c>
      <c r="BU111" s="41">
        <f t="shared" ca="1" si="331"/>
        <v>0</v>
      </c>
      <c r="BV111" s="41">
        <f t="shared" ca="1" si="331"/>
        <v>0</v>
      </c>
      <c r="BW111" s="41">
        <f t="shared" ca="1" si="331"/>
        <v>0</v>
      </c>
      <c r="BX111" s="41">
        <f t="shared" ca="1" si="331"/>
        <v>0</v>
      </c>
      <c r="BY111" s="41">
        <f t="shared" ca="1" si="331"/>
        <v>0</v>
      </c>
      <c r="BZ111" s="41">
        <f t="shared" ca="1" si="331"/>
        <v>0</v>
      </c>
      <c r="CA111" s="41">
        <f t="shared" ca="1" si="331"/>
        <v>0</v>
      </c>
      <c r="CB111" s="41">
        <f t="shared" ca="1" si="331"/>
        <v>0</v>
      </c>
      <c r="CC111" s="41">
        <f t="shared" ca="1" si="331"/>
        <v>0</v>
      </c>
      <c r="CD111" s="41">
        <f t="shared" ca="1" si="331"/>
        <v>0</v>
      </c>
      <c r="CE111" s="41">
        <f t="shared" ca="1" si="331"/>
        <v>0</v>
      </c>
      <c r="CF111" s="41">
        <f t="shared" ca="1" si="331"/>
        <v>0</v>
      </c>
      <c r="CG111" s="126">
        <f t="shared" ca="1" si="238"/>
        <v>0</v>
      </c>
      <c r="CH111" s="25" t="str">
        <f>'PLANTILLA V6'!$D217</f>
        <v>pza</v>
      </c>
    </row>
    <row r="112" spans="1:86" ht="16.5" x14ac:dyDescent="0.45">
      <c r="A112" s="36" t="s">
        <v>198</v>
      </c>
      <c r="B112" s="35" t="s">
        <v>231</v>
      </c>
      <c r="C112" s="28">
        <f>'PLANTILLA V6'!C218</f>
        <v>1</v>
      </c>
      <c r="D112" s="126">
        <f t="shared" ca="1" si="232"/>
        <v>1</v>
      </c>
      <c r="E112" s="25" t="str">
        <f>'PLANTILLA V6'!$D218</f>
        <v>pza</v>
      </c>
      <c r="F112" s="29">
        <f t="shared" ref="F112:AD112" ca="1" si="332">IF(OR(F$3="", ISNA(INDEX(INDIRECT(RIGHT(F$2,LEN(F$2)-4)&amp;"!$J:$J"),MATCH($B112,INDIRECT(RIGHT(F$2,LEN(F$2)-4)&amp;"!$B:$B"),0),1)),ISERR(INDEX(INDIRECT(RIGHT(F$2,LEN(F$2)-4)&amp;"!$J:$J"),MATCH($B112,INDIRECT(RIGHT(F$2,LEN(F$2)-4)&amp;"!$B:$B"),0),1))),0,INDEX(INDIRECT(RIGHT(F$2,LEN(F$2)-4)&amp;"!$J:$J"),MATCH($B112,INDIRECT(RIGHT(F$2,LEN(F$2)-4)&amp;"!$B:$B"),0),1))</f>
        <v>0</v>
      </c>
      <c r="G112" s="29">
        <f t="shared" ca="1" si="332"/>
        <v>0</v>
      </c>
      <c r="H112" s="29">
        <f t="shared" ca="1" si="332"/>
        <v>0</v>
      </c>
      <c r="I112" s="29">
        <f t="shared" ca="1" si="332"/>
        <v>0</v>
      </c>
      <c r="J112" s="29">
        <f t="shared" ca="1" si="332"/>
        <v>0</v>
      </c>
      <c r="K112" s="29">
        <f t="shared" ca="1" si="332"/>
        <v>0</v>
      </c>
      <c r="L112" s="29">
        <f t="shared" ca="1" si="332"/>
        <v>0</v>
      </c>
      <c r="M112" s="29">
        <f t="shared" ca="1" si="332"/>
        <v>0</v>
      </c>
      <c r="N112" s="29">
        <f t="shared" ca="1" si="332"/>
        <v>0</v>
      </c>
      <c r="O112" s="29">
        <f t="shared" ca="1" si="332"/>
        <v>0</v>
      </c>
      <c r="P112" s="29">
        <f t="shared" ca="1" si="332"/>
        <v>0</v>
      </c>
      <c r="Q112" s="29">
        <f t="shared" ca="1" si="332"/>
        <v>0</v>
      </c>
      <c r="R112" s="29">
        <f t="shared" ca="1" si="332"/>
        <v>0</v>
      </c>
      <c r="S112" s="29">
        <f t="shared" ca="1" si="332"/>
        <v>1</v>
      </c>
      <c r="T112" s="29">
        <f t="shared" ca="1" si="332"/>
        <v>0</v>
      </c>
      <c r="U112" s="29">
        <f t="shared" ca="1" si="332"/>
        <v>0</v>
      </c>
      <c r="V112" s="29">
        <f t="shared" ca="1" si="332"/>
        <v>0</v>
      </c>
      <c r="W112" s="29">
        <f t="shared" ca="1" si="332"/>
        <v>0</v>
      </c>
      <c r="X112" s="29">
        <f t="shared" ca="1" si="332"/>
        <v>0</v>
      </c>
      <c r="Y112" s="29">
        <f t="shared" ca="1" si="332"/>
        <v>0</v>
      </c>
      <c r="Z112" s="29">
        <f t="shared" ca="1" si="332"/>
        <v>0</v>
      </c>
      <c r="AA112" s="29">
        <f t="shared" ca="1" si="332"/>
        <v>0</v>
      </c>
      <c r="AB112" s="29">
        <f t="shared" ca="1" si="332"/>
        <v>0</v>
      </c>
      <c r="AC112" s="29">
        <f t="shared" ca="1" si="332"/>
        <v>0</v>
      </c>
      <c r="AD112" s="29">
        <f t="shared" ca="1" si="332"/>
        <v>0</v>
      </c>
      <c r="AE112" s="126">
        <f t="shared" ca="1" si="234"/>
        <v>1</v>
      </c>
      <c r="AF112" s="25" t="str">
        <f>'PLANTILLA V6'!$D218</f>
        <v>pza</v>
      </c>
      <c r="AG112" s="37">
        <f t="shared" ref="AG112:BE112" ca="1" si="333">IF(OR(AG$3="",ISNA(INDEX(INDIRECT(RIGHT(AG$2,LEN(AG$2)-4)&amp;"!$J:$J"),MATCH($B112,INDIRECT(RIGHT(AG$2,LEN(AG$2)-4)&amp;"!$B:$B"),0),1)), ISERR(INDEX(INDIRECT(RIGHT(AG$2,LEN(AG$2)-4)&amp;"!$J:$J"),MATCH($B112,INDIRECT(RIGHT(AG$2,LEN(AG$2)-4)&amp;"!$B:$B"),0),1))),0,INDEX(INDIRECT(RIGHT(AG$2,LEN(AG$2)-4)&amp;"!$J:$J"),MATCH($B112,INDIRECT(RIGHT(AG$2,LEN(AG$2)-4)&amp;"!$B:$B"),0),1))</f>
        <v>0</v>
      </c>
      <c r="AH112" s="37">
        <f t="shared" ca="1" si="333"/>
        <v>0</v>
      </c>
      <c r="AI112" s="37">
        <f t="shared" ca="1" si="333"/>
        <v>0</v>
      </c>
      <c r="AJ112" s="37">
        <f t="shared" ca="1" si="333"/>
        <v>0</v>
      </c>
      <c r="AK112" s="37">
        <f t="shared" ca="1" si="333"/>
        <v>0</v>
      </c>
      <c r="AL112" s="37">
        <f t="shared" ca="1" si="333"/>
        <v>0</v>
      </c>
      <c r="AM112" s="37">
        <f t="shared" ca="1" si="333"/>
        <v>0</v>
      </c>
      <c r="AN112" s="37">
        <f t="shared" ca="1" si="333"/>
        <v>0</v>
      </c>
      <c r="AO112" s="37">
        <f t="shared" ca="1" si="333"/>
        <v>0</v>
      </c>
      <c r="AP112" s="37">
        <f t="shared" ca="1" si="333"/>
        <v>0</v>
      </c>
      <c r="AQ112" s="37">
        <f t="shared" ca="1" si="333"/>
        <v>0</v>
      </c>
      <c r="AR112" s="37">
        <f t="shared" ca="1" si="333"/>
        <v>0</v>
      </c>
      <c r="AS112" s="37">
        <f t="shared" ca="1" si="333"/>
        <v>0</v>
      </c>
      <c r="AT112" s="37">
        <f t="shared" ca="1" si="333"/>
        <v>0</v>
      </c>
      <c r="AU112" s="37">
        <f t="shared" ca="1" si="333"/>
        <v>1</v>
      </c>
      <c r="AV112" s="37">
        <f t="shared" ca="1" si="333"/>
        <v>0</v>
      </c>
      <c r="AW112" s="37">
        <f t="shared" ca="1" si="333"/>
        <v>0</v>
      </c>
      <c r="AX112" s="37">
        <f t="shared" ca="1" si="333"/>
        <v>0</v>
      </c>
      <c r="AY112" s="37">
        <f t="shared" ca="1" si="333"/>
        <v>0</v>
      </c>
      <c r="AZ112" s="37">
        <f t="shared" ca="1" si="333"/>
        <v>0</v>
      </c>
      <c r="BA112" s="37">
        <f t="shared" ca="1" si="333"/>
        <v>0</v>
      </c>
      <c r="BB112" s="37">
        <f t="shared" ca="1" si="333"/>
        <v>0</v>
      </c>
      <c r="BC112" s="37">
        <f t="shared" ca="1" si="333"/>
        <v>0</v>
      </c>
      <c r="BD112" s="37">
        <f t="shared" ca="1" si="333"/>
        <v>0</v>
      </c>
      <c r="BE112" s="37">
        <f t="shared" ca="1" si="333"/>
        <v>0</v>
      </c>
      <c r="BF112" s="126">
        <f t="shared" ca="1" si="236"/>
        <v>0</v>
      </c>
      <c r="BG112" s="135" t="str">
        <f>'PLANTILLA V6'!$D218</f>
        <v>pza</v>
      </c>
      <c r="BH112" s="38">
        <f t="shared" ref="BH112:CF112" ca="1" si="334">IF(OR(BH$3="",ISNA(INDEX(INDIRECT(RIGHT(BH$2,LEN(BH$2)-4)&amp;"!$J:$J"),MATCH($B112,INDIRECT(RIGHT(BH$2,LEN(BH$2)-4)&amp;"!$B:$B"),0),1)), ISERR(INDEX(INDIRECT(RIGHT(BH$2,LEN(BH$2)-4)&amp;"!$J:$J"),MATCH($B112,INDIRECT(RIGHT(BH$2,LEN(BH$2)-4)&amp;"!$B:$B"),0),1))),0,INDEX(INDIRECT(RIGHT(BH$2,LEN(BH$2)-4)&amp;"!$J:$J"),MATCH($B112,INDIRECT(RIGHT(BH$2,LEN(BH$2)-4)&amp;"!$B:$B"),0),1))</f>
        <v>0</v>
      </c>
      <c r="BI112" s="38">
        <f t="shared" ca="1" si="334"/>
        <v>0</v>
      </c>
      <c r="BJ112" s="38">
        <f t="shared" ca="1" si="334"/>
        <v>0</v>
      </c>
      <c r="BK112" s="38">
        <f t="shared" ca="1" si="334"/>
        <v>0</v>
      </c>
      <c r="BL112" s="38">
        <f t="shared" ca="1" si="334"/>
        <v>0</v>
      </c>
      <c r="BM112" s="38">
        <f t="shared" ca="1" si="334"/>
        <v>0</v>
      </c>
      <c r="BN112" s="38">
        <f t="shared" ca="1" si="334"/>
        <v>0</v>
      </c>
      <c r="BO112" s="38">
        <f t="shared" ca="1" si="334"/>
        <v>0</v>
      </c>
      <c r="BP112" s="38">
        <f t="shared" ca="1" si="334"/>
        <v>0</v>
      </c>
      <c r="BQ112" s="38">
        <f t="shared" ca="1" si="334"/>
        <v>0</v>
      </c>
      <c r="BR112" s="38">
        <f t="shared" ca="1" si="334"/>
        <v>0</v>
      </c>
      <c r="BS112" s="38">
        <f t="shared" ca="1" si="334"/>
        <v>0</v>
      </c>
      <c r="BT112" s="38">
        <f t="shared" ca="1" si="334"/>
        <v>0</v>
      </c>
      <c r="BU112" s="38">
        <f t="shared" ca="1" si="334"/>
        <v>0</v>
      </c>
      <c r="BV112" s="38">
        <f t="shared" ca="1" si="334"/>
        <v>0</v>
      </c>
      <c r="BW112" s="38">
        <f t="shared" ca="1" si="334"/>
        <v>0</v>
      </c>
      <c r="BX112" s="38">
        <f t="shared" ca="1" si="334"/>
        <v>0</v>
      </c>
      <c r="BY112" s="38">
        <f t="shared" ca="1" si="334"/>
        <v>0</v>
      </c>
      <c r="BZ112" s="38">
        <f t="shared" ca="1" si="334"/>
        <v>0</v>
      </c>
      <c r="CA112" s="38">
        <f t="shared" ca="1" si="334"/>
        <v>0</v>
      </c>
      <c r="CB112" s="38">
        <f t="shared" ca="1" si="334"/>
        <v>0</v>
      </c>
      <c r="CC112" s="38">
        <f t="shared" ca="1" si="334"/>
        <v>0</v>
      </c>
      <c r="CD112" s="38">
        <f t="shared" ca="1" si="334"/>
        <v>0</v>
      </c>
      <c r="CE112" s="38">
        <f t="shared" ca="1" si="334"/>
        <v>0</v>
      </c>
      <c r="CF112" s="38">
        <f t="shared" ca="1" si="334"/>
        <v>0</v>
      </c>
      <c r="CG112" s="126">
        <f t="shared" ref="CG112:CG128" ca="1" si="335">SUM(D112,AE112,BF112)</f>
        <v>2</v>
      </c>
      <c r="CH112" s="25" t="str">
        <f>'PLANTILLA V6'!$D218</f>
        <v>pza</v>
      </c>
    </row>
    <row r="113" spans="1:86" ht="16.5" x14ac:dyDescent="0.45">
      <c r="A113" s="40" t="s">
        <v>198</v>
      </c>
      <c r="B113" s="39" t="s">
        <v>232</v>
      </c>
      <c r="C113" s="32">
        <f>'PLANTILLA V6'!C219</f>
        <v>1</v>
      </c>
      <c r="D113" s="126">
        <f t="shared" ca="1" si="232"/>
        <v>0</v>
      </c>
      <c r="E113" s="25" t="str">
        <f>'PLANTILLA V6'!$D219</f>
        <v>pza</v>
      </c>
      <c r="F113" s="29">
        <f t="shared" ref="F113:AD113" ca="1" si="336">IF(OR(F$3="", ISNA(INDEX(INDIRECT(RIGHT(F$2,LEN(F$2)-4)&amp;"!$J:$J"),MATCH($B113,INDIRECT(RIGHT(F$2,LEN(F$2)-4)&amp;"!$B:$B"),0),1)),ISERR(INDEX(INDIRECT(RIGHT(F$2,LEN(F$2)-4)&amp;"!$J:$J"),MATCH($B113,INDIRECT(RIGHT(F$2,LEN(F$2)-4)&amp;"!$B:$B"),0),1))),0,INDEX(INDIRECT(RIGHT(F$2,LEN(F$2)-4)&amp;"!$J:$J"),MATCH($B113,INDIRECT(RIGHT(F$2,LEN(F$2)-4)&amp;"!$B:$B"),0),1))</f>
        <v>0</v>
      </c>
      <c r="G113" s="29">
        <f t="shared" ca="1" si="336"/>
        <v>0</v>
      </c>
      <c r="H113" s="29">
        <f t="shared" ca="1" si="336"/>
        <v>0</v>
      </c>
      <c r="I113" s="29">
        <f t="shared" ca="1" si="336"/>
        <v>0</v>
      </c>
      <c r="J113" s="29">
        <f t="shared" ca="1" si="336"/>
        <v>0</v>
      </c>
      <c r="K113" s="29">
        <f t="shared" ca="1" si="336"/>
        <v>0</v>
      </c>
      <c r="L113" s="29">
        <f t="shared" ca="1" si="336"/>
        <v>0</v>
      </c>
      <c r="M113" s="29">
        <f t="shared" ca="1" si="336"/>
        <v>0</v>
      </c>
      <c r="N113" s="29">
        <f t="shared" ca="1" si="336"/>
        <v>0</v>
      </c>
      <c r="O113" s="29">
        <f t="shared" ca="1" si="336"/>
        <v>0</v>
      </c>
      <c r="P113" s="29">
        <f t="shared" ca="1" si="336"/>
        <v>0</v>
      </c>
      <c r="Q113" s="29">
        <f t="shared" ca="1" si="336"/>
        <v>0</v>
      </c>
      <c r="R113" s="29">
        <f t="shared" ca="1" si="336"/>
        <v>0</v>
      </c>
      <c r="S113" s="29">
        <f t="shared" ca="1" si="336"/>
        <v>0</v>
      </c>
      <c r="T113" s="29">
        <f t="shared" ca="1" si="336"/>
        <v>0</v>
      </c>
      <c r="U113" s="29">
        <f t="shared" ca="1" si="336"/>
        <v>0</v>
      </c>
      <c r="V113" s="29">
        <f t="shared" ca="1" si="336"/>
        <v>0</v>
      </c>
      <c r="W113" s="29">
        <f t="shared" ca="1" si="336"/>
        <v>0</v>
      </c>
      <c r="X113" s="29">
        <f t="shared" ca="1" si="336"/>
        <v>0</v>
      </c>
      <c r="Y113" s="29">
        <f t="shared" ca="1" si="336"/>
        <v>0</v>
      </c>
      <c r="Z113" s="29">
        <f t="shared" ca="1" si="336"/>
        <v>0</v>
      </c>
      <c r="AA113" s="29">
        <f t="shared" ca="1" si="336"/>
        <v>0</v>
      </c>
      <c r="AB113" s="29">
        <f t="shared" ca="1" si="336"/>
        <v>0</v>
      </c>
      <c r="AC113" s="29">
        <f t="shared" ca="1" si="336"/>
        <v>0</v>
      </c>
      <c r="AD113" s="29">
        <f t="shared" ca="1" si="336"/>
        <v>0</v>
      </c>
      <c r="AE113" s="126">
        <f t="shared" ca="1" si="234"/>
        <v>0</v>
      </c>
      <c r="AF113" s="25" t="str">
        <f>'PLANTILLA V6'!$D219</f>
        <v>pza</v>
      </c>
      <c r="AG113" s="37">
        <f t="shared" ref="AG113:BE113" ca="1" si="337">IF(OR(AG$3="",ISNA(INDEX(INDIRECT(RIGHT(AG$2,LEN(AG$2)-4)&amp;"!$J:$J"),MATCH($B113,INDIRECT(RIGHT(AG$2,LEN(AG$2)-4)&amp;"!$B:$B"),0),1)), ISERR(INDEX(INDIRECT(RIGHT(AG$2,LEN(AG$2)-4)&amp;"!$J:$J"),MATCH($B113,INDIRECT(RIGHT(AG$2,LEN(AG$2)-4)&amp;"!$B:$B"),0),1))),0,INDEX(INDIRECT(RIGHT(AG$2,LEN(AG$2)-4)&amp;"!$J:$J"),MATCH($B113,INDIRECT(RIGHT(AG$2,LEN(AG$2)-4)&amp;"!$B:$B"),0),1))</f>
        <v>0</v>
      </c>
      <c r="AH113" s="37">
        <f t="shared" ca="1" si="337"/>
        <v>0</v>
      </c>
      <c r="AI113" s="37">
        <f t="shared" ca="1" si="337"/>
        <v>0</v>
      </c>
      <c r="AJ113" s="37">
        <f t="shared" ca="1" si="337"/>
        <v>0</v>
      </c>
      <c r="AK113" s="37">
        <f t="shared" ca="1" si="337"/>
        <v>0</v>
      </c>
      <c r="AL113" s="37">
        <f t="shared" ca="1" si="337"/>
        <v>0</v>
      </c>
      <c r="AM113" s="37">
        <f t="shared" ca="1" si="337"/>
        <v>0</v>
      </c>
      <c r="AN113" s="37">
        <f t="shared" ca="1" si="337"/>
        <v>0</v>
      </c>
      <c r="AO113" s="37">
        <f t="shared" ca="1" si="337"/>
        <v>0</v>
      </c>
      <c r="AP113" s="37">
        <f t="shared" ca="1" si="337"/>
        <v>0</v>
      </c>
      <c r="AQ113" s="37">
        <f t="shared" ca="1" si="337"/>
        <v>0</v>
      </c>
      <c r="AR113" s="37">
        <f t="shared" ca="1" si="337"/>
        <v>0</v>
      </c>
      <c r="AS113" s="37">
        <f t="shared" ca="1" si="337"/>
        <v>0</v>
      </c>
      <c r="AT113" s="37">
        <f t="shared" ca="1" si="337"/>
        <v>0</v>
      </c>
      <c r="AU113" s="37">
        <f t="shared" ca="1" si="337"/>
        <v>0</v>
      </c>
      <c r="AV113" s="37">
        <f t="shared" ca="1" si="337"/>
        <v>0</v>
      </c>
      <c r="AW113" s="37">
        <f t="shared" ca="1" si="337"/>
        <v>0</v>
      </c>
      <c r="AX113" s="37">
        <f t="shared" ca="1" si="337"/>
        <v>0</v>
      </c>
      <c r="AY113" s="37">
        <f t="shared" ca="1" si="337"/>
        <v>0</v>
      </c>
      <c r="AZ113" s="37">
        <f t="shared" ca="1" si="337"/>
        <v>0</v>
      </c>
      <c r="BA113" s="37">
        <f t="shared" ca="1" si="337"/>
        <v>0</v>
      </c>
      <c r="BB113" s="37">
        <f t="shared" ca="1" si="337"/>
        <v>0</v>
      </c>
      <c r="BC113" s="37">
        <f t="shared" ca="1" si="337"/>
        <v>0</v>
      </c>
      <c r="BD113" s="37">
        <f t="shared" ca="1" si="337"/>
        <v>0</v>
      </c>
      <c r="BE113" s="37">
        <f t="shared" ca="1" si="337"/>
        <v>0</v>
      </c>
      <c r="BF113" s="126">
        <f t="shared" ca="1" si="236"/>
        <v>0</v>
      </c>
      <c r="BG113" s="135" t="str">
        <f>'PLANTILLA V6'!$D219</f>
        <v>pza</v>
      </c>
      <c r="BH113" s="41">
        <f t="shared" ref="BH113:CF113" ca="1" si="338">IF(OR(BH$3="",ISNA(INDEX(INDIRECT(RIGHT(BH$2,LEN(BH$2)-4)&amp;"!$J:$J"),MATCH($B113,INDIRECT(RIGHT(BH$2,LEN(BH$2)-4)&amp;"!$B:$B"),0),1)), ISERR(INDEX(INDIRECT(RIGHT(BH$2,LEN(BH$2)-4)&amp;"!$J:$J"),MATCH($B113,INDIRECT(RIGHT(BH$2,LEN(BH$2)-4)&amp;"!$B:$B"),0),1))),0,INDEX(INDIRECT(RIGHT(BH$2,LEN(BH$2)-4)&amp;"!$J:$J"),MATCH($B113,INDIRECT(RIGHT(BH$2,LEN(BH$2)-4)&amp;"!$B:$B"),0),1))</f>
        <v>0</v>
      </c>
      <c r="BI113" s="41">
        <f t="shared" ca="1" si="338"/>
        <v>0</v>
      </c>
      <c r="BJ113" s="41">
        <f t="shared" ca="1" si="338"/>
        <v>0</v>
      </c>
      <c r="BK113" s="41">
        <f t="shared" ca="1" si="338"/>
        <v>0</v>
      </c>
      <c r="BL113" s="41">
        <f t="shared" ca="1" si="338"/>
        <v>0</v>
      </c>
      <c r="BM113" s="41">
        <f t="shared" ca="1" si="338"/>
        <v>0</v>
      </c>
      <c r="BN113" s="41">
        <f t="shared" ca="1" si="338"/>
        <v>0</v>
      </c>
      <c r="BO113" s="41">
        <f t="shared" ca="1" si="338"/>
        <v>0</v>
      </c>
      <c r="BP113" s="41">
        <f t="shared" ca="1" si="338"/>
        <v>0</v>
      </c>
      <c r="BQ113" s="41">
        <f t="shared" ca="1" si="338"/>
        <v>0</v>
      </c>
      <c r="BR113" s="41">
        <f t="shared" ca="1" si="338"/>
        <v>0</v>
      </c>
      <c r="BS113" s="41">
        <f t="shared" ca="1" si="338"/>
        <v>0</v>
      </c>
      <c r="BT113" s="41">
        <f t="shared" ca="1" si="338"/>
        <v>0</v>
      </c>
      <c r="BU113" s="41">
        <f t="shared" ca="1" si="338"/>
        <v>0</v>
      </c>
      <c r="BV113" s="41">
        <f t="shared" ca="1" si="338"/>
        <v>0</v>
      </c>
      <c r="BW113" s="41">
        <f t="shared" ca="1" si="338"/>
        <v>0</v>
      </c>
      <c r="BX113" s="41">
        <f t="shared" ca="1" si="338"/>
        <v>0</v>
      </c>
      <c r="BY113" s="41">
        <f t="shared" ca="1" si="338"/>
        <v>0</v>
      </c>
      <c r="BZ113" s="41">
        <f t="shared" ca="1" si="338"/>
        <v>0</v>
      </c>
      <c r="CA113" s="41">
        <f t="shared" ca="1" si="338"/>
        <v>0</v>
      </c>
      <c r="CB113" s="41">
        <f t="shared" ca="1" si="338"/>
        <v>0</v>
      </c>
      <c r="CC113" s="41">
        <f t="shared" ca="1" si="338"/>
        <v>0</v>
      </c>
      <c r="CD113" s="41">
        <f t="shared" ca="1" si="338"/>
        <v>0</v>
      </c>
      <c r="CE113" s="41">
        <f t="shared" ca="1" si="338"/>
        <v>0</v>
      </c>
      <c r="CF113" s="41">
        <f t="shared" ca="1" si="338"/>
        <v>0</v>
      </c>
      <c r="CG113" s="126">
        <f t="shared" ca="1" si="335"/>
        <v>0</v>
      </c>
      <c r="CH113" s="25" t="str">
        <f>'PLANTILLA V6'!$D219</f>
        <v>pza</v>
      </c>
    </row>
    <row r="114" spans="1:86" ht="16.5" x14ac:dyDescent="0.45">
      <c r="A114" s="36" t="s">
        <v>198</v>
      </c>
      <c r="B114" s="35" t="s">
        <v>233</v>
      </c>
      <c r="C114" s="28">
        <f>'PLANTILLA V6'!C220</f>
        <v>1</v>
      </c>
      <c r="D114" s="126">
        <f t="shared" ca="1" si="232"/>
        <v>0</v>
      </c>
      <c r="E114" s="25" t="str">
        <f>'PLANTILLA V6'!$D220</f>
        <v>pza</v>
      </c>
      <c r="F114" s="29">
        <f t="shared" ref="F114:AD114" ca="1" si="339">IF(OR(F$3="", ISNA(INDEX(INDIRECT(RIGHT(F$2,LEN(F$2)-4)&amp;"!$J:$J"),MATCH($B114,INDIRECT(RIGHT(F$2,LEN(F$2)-4)&amp;"!$B:$B"),0),1)),ISERR(INDEX(INDIRECT(RIGHT(F$2,LEN(F$2)-4)&amp;"!$J:$J"),MATCH($B114,INDIRECT(RIGHT(F$2,LEN(F$2)-4)&amp;"!$B:$B"),0),1))),0,INDEX(INDIRECT(RIGHT(F$2,LEN(F$2)-4)&amp;"!$J:$J"),MATCH($B114,INDIRECT(RIGHT(F$2,LEN(F$2)-4)&amp;"!$B:$B"),0),1))</f>
        <v>0</v>
      </c>
      <c r="G114" s="29">
        <f t="shared" ca="1" si="339"/>
        <v>0</v>
      </c>
      <c r="H114" s="29">
        <f t="shared" ca="1" si="339"/>
        <v>0</v>
      </c>
      <c r="I114" s="29">
        <f t="shared" ca="1" si="339"/>
        <v>0</v>
      </c>
      <c r="J114" s="29">
        <f t="shared" ca="1" si="339"/>
        <v>0</v>
      </c>
      <c r="K114" s="29">
        <f t="shared" ca="1" si="339"/>
        <v>0</v>
      </c>
      <c r="L114" s="29">
        <f t="shared" ca="1" si="339"/>
        <v>0</v>
      </c>
      <c r="M114" s="29">
        <f t="shared" ca="1" si="339"/>
        <v>0</v>
      </c>
      <c r="N114" s="29">
        <f t="shared" ca="1" si="339"/>
        <v>0</v>
      </c>
      <c r="O114" s="29">
        <f t="shared" ca="1" si="339"/>
        <v>0</v>
      </c>
      <c r="P114" s="29">
        <f t="shared" ca="1" si="339"/>
        <v>0</v>
      </c>
      <c r="Q114" s="29">
        <f t="shared" ca="1" si="339"/>
        <v>0</v>
      </c>
      <c r="R114" s="29">
        <f t="shared" ca="1" si="339"/>
        <v>0</v>
      </c>
      <c r="S114" s="29">
        <f t="shared" ca="1" si="339"/>
        <v>0</v>
      </c>
      <c r="T114" s="29">
        <f t="shared" ca="1" si="339"/>
        <v>0</v>
      </c>
      <c r="U114" s="29">
        <f t="shared" ca="1" si="339"/>
        <v>0</v>
      </c>
      <c r="V114" s="29">
        <f t="shared" ca="1" si="339"/>
        <v>0</v>
      </c>
      <c r="W114" s="29">
        <f t="shared" ca="1" si="339"/>
        <v>0</v>
      </c>
      <c r="X114" s="29">
        <f t="shared" ca="1" si="339"/>
        <v>0</v>
      </c>
      <c r="Y114" s="29">
        <f t="shared" ca="1" si="339"/>
        <v>0</v>
      </c>
      <c r="Z114" s="29">
        <f t="shared" ca="1" si="339"/>
        <v>0</v>
      </c>
      <c r="AA114" s="29">
        <f t="shared" ca="1" si="339"/>
        <v>0</v>
      </c>
      <c r="AB114" s="29">
        <f t="shared" ca="1" si="339"/>
        <v>0</v>
      </c>
      <c r="AC114" s="29">
        <f t="shared" ca="1" si="339"/>
        <v>0</v>
      </c>
      <c r="AD114" s="29">
        <f t="shared" ca="1" si="339"/>
        <v>0</v>
      </c>
      <c r="AE114" s="126">
        <f t="shared" ca="1" si="234"/>
        <v>0</v>
      </c>
      <c r="AF114" s="25" t="str">
        <f>'PLANTILLA V6'!$D220</f>
        <v>pza</v>
      </c>
      <c r="AG114" s="37">
        <f t="shared" ref="AG114:BE114" ca="1" si="340">IF(OR(AG$3="",ISNA(INDEX(INDIRECT(RIGHT(AG$2,LEN(AG$2)-4)&amp;"!$J:$J"),MATCH($B114,INDIRECT(RIGHT(AG$2,LEN(AG$2)-4)&amp;"!$B:$B"),0),1)), ISERR(INDEX(INDIRECT(RIGHT(AG$2,LEN(AG$2)-4)&amp;"!$J:$J"),MATCH($B114,INDIRECT(RIGHT(AG$2,LEN(AG$2)-4)&amp;"!$B:$B"),0),1))),0,INDEX(INDIRECT(RIGHT(AG$2,LEN(AG$2)-4)&amp;"!$J:$J"),MATCH($B114,INDIRECT(RIGHT(AG$2,LEN(AG$2)-4)&amp;"!$B:$B"),0),1))</f>
        <v>0</v>
      </c>
      <c r="AH114" s="37">
        <f t="shared" ca="1" si="340"/>
        <v>0</v>
      </c>
      <c r="AI114" s="37">
        <f t="shared" ca="1" si="340"/>
        <v>0</v>
      </c>
      <c r="AJ114" s="37">
        <f t="shared" ca="1" si="340"/>
        <v>0</v>
      </c>
      <c r="AK114" s="37">
        <f t="shared" ca="1" si="340"/>
        <v>0</v>
      </c>
      <c r="AL114" s="37">
        <f t="shared" ca="1" si="340"/>
        <v>0</v>
      </c>
      <c r="AM114" s="37">
        <f t="shared" ca="1" si="340"/>
        <v>0</v>
      </c>
      <c r="AN114" s="37">
        <f t="shared" ca="1" si="340"/>
        <v>0</v>
      </c>
      <c r="AO114" s="37">
        <f t="shared" ca="1" si="340"/>
        <v>0</v>
      </c>
      <c r="AP114" s="37">
        <f t="shared" ca="1" si="340"/>
        <v>0</v>
      </c>
      <c r="AQ114" s="37">
        <f t="shared" ca="1" si="340"/>
        <v>0</v>
      </c>
      <c r="AR114" s="37">
        <f t="shared" ca="1" si="340"/>
        <v>0</v>
      </c>
      <c r="AS114" s="37">
        <f t="shared" ca="1" si="340"/>
        <v>0</v>
      </c>
      <c r="AT114" s="37">
        <f t="shared" ca="1" si="340"/>
        <v>0</v>
      </c>
      <c r="AU114" s="37">
        <f t="shared" ca="1" si="340"/>
        <v>0</v>
      </c>
      <c r="AV114" s="37">
        <f t="shared" ca="1" si="340"/>
        <v>0</v>
      </c>
      <c r="AW114" s="37">
        <f t="shared" ca="1" si="340"/>
        <v>0</v>
      </c>
      <c r="AX114" s="37">
        <f t="shared" ca="1" si="340"/>
        <v>0</v>
      </c>
      <c r="AY114" s="37">
        <f t="shared" ca="1" si="340"/>
        <v>0</v>
      </c>
      <c r="AZ114" s="37">
        <f t="shared" ca="1" si="340"/>
        <v>0</v>
      </c>
      <c r="BA114" s="37">
        <f t="shared" ca="1" si="340"/>
        <v>0</v>
      </c>
      <c r="BB114" s="37">
        <f t="shared" ca="1" si="340"/>
        <v>0</v>
      </c>
      <c r="BC114" s="37">
        <f t="shared" ca="1" si="340"/>
        <v>0</v>
      </c>
      <c r="BD114" s="37">
        <f t="shared" ca="1" si="340"/>
        <v>0</v>
      </c>
      <c r="BE114" s="37">
        <f t="shared" ca="1" si="340"/>
        <v>0</v>
      </c>
      <c r="BF114" s="126">
        <f t="shared" ca="1" si="236"/>
        <v>0</v>
      </c>
      <c r="BG114" s="135" t="str">
        <f>'PLANTILLA V6'!$D220</f>
        <v>pza</v>
      </c>
      <c r="BH114" s="38">
        <f t="shared" ref="BH114:CF114" ca="1" si="341">IF(OR(BH$3="",ISNA(INDEX(INDIRECT(RIGHT(BH$2,LEN(BH$2)-4)&amp;"!$J:$J"),MATCH($B114,INDIRECT(RIGHT(BH$2,LEN(BH$2)-4)&amp;"!$B:$B"),0),1)), ISERR(INDEX(INDIRECT(RIGHT(BH$2,LEN(BH$2)-4)&amp;"!$J:$J"),MATCH($B114,INDIRECT(RIGHT(BH$2,LEN(BH$2)-4)&amp;"!$B:$B"),0),1))),0,INDEX(INDIRECT(RIGHT(BH$2,LEN(BH$2)-4)&amp;"!$J:$J"),MATCH($B114,INDIRECT(RIGHT(BH$2,LEN(BH$2)-4)&amp;"!$B:$B"),0),1))</f>
        <v>0</v>
      </c>
      <c r="BI114" s="38">
        <f t="shared" ca="1" si="341"/>
        <v>0</v>
      </c>
      <c r="BJ114" s="38">
        <f t="shared" ca="1" si="341"/>
        <v>0</v>
      </c>
      <c r="BK114" s="38">
        <f t="shared" ca="1" si="341"/>
        <v>0</v>
      </c>
      <c r="BL114" s="38">
        <f t="shared" ca="1" si="341"/>
        <v>0</v>
      </c>
      <c r="BM114" s="38">
        <f t="shared" ca="1" si="341"/>
        <v>0</v>
      </c>
      <c r="BN114" s="38">
        <f t="shared" ca="1" si="341"/>
        <v>0</v>
      </c>
      <c r="BO114" s="38">
        <f t="shared" ca="1" si="341"/>
        <v>0</v>
      </c>
      <c r="BP114" s="38">
        <f t="shared" ca="1" si="341"/>
        <v>0</v>
      </c>
      <c r="BQ114" s="38">
        <f t="shared" ca="1" si="341"/>
        <v>0</v>
      </c>
      <c r="BR114" s="38">
        <f t="shared" ca="1" si="341"/>
        <v>0</v>
      </c>
      <c r="BS114" s="38">
        <f t="shared" ca="1" si="341"/>
        <v>0</v>
      </c>
      <c r="BT114" s="38">
        <f t="shared" ca="1" si="341"/>
        <v>0</v>
      </c>
      <c r="BU114" s="38">
        <f t="shared" ca="1" si="341"/>
        <v>0</v>
      </c>
      <c r="BV114" s="38">
        <f t="shared" ca="1" si="341"/>
        <v>0</v>
      </c>
      <c r="BW114" s="38">
        <f t="shared" ca="1" si="341"/>
        <v>0</v>
      </c>
      <c r="BX114" s="38">
        <f t="shared" ca="1" si="341"/>
        <v>0</v>
      </c>
      <c r="BY114" s="38">
        <f t="shared" ca="1" si="341"/>
        <v>0</v>
      </c>
      <c r="BZ114" s="38">
        <f t="shared" ca="1" si="341"/>
        <v>0</v>
      </c>
      <c r="CA114" s="38">
        <f t="shared" ca="1" si="341"/>
        <v>0</v>
      </c>
      <c r="CB114" s="38">
        <f t="shared" ca="1" si="341"/>
        <v>0</v>
      </c>
      <c r="CC114" s="38">
        <f t="shared" ca="1" si="341"/>
        <v>0</v>
      </c>
      <c r="CD114" s="38">
        <f t="shared" ca="1" si="341"/>
        <v>0</v>
      </c>
      <c r="CE114" s="38">
        <f t="shared" ca="1" si="341"/>
        <v>0</v>
      </c>
      <c r="CF114" s="38">
        <f t="shared" ca="1" si="341"/>
        <v>0</v>
      </c>
      <c r="CG114" s="126">
        <f t="shared" ca="1" si="335"/>
        <v>0</v>
      </c>
      <c r="CH114" s="25" t="str">
        <f>'PLANTILLA V6'!$D220</f>
        <v>pza</v>
      </c>
    </row>
    <row r="115" spans="1:86" ht="16.5" x14ac:dyDescent="0.45">
      <c r="A115" s="40" t="s">
        <v>198</v>
      </c>
      <c r="B115" s="39" t="s">
        <v>234</v>
      </c>
      <c r="C115" s="32">
        <f>'PLANTILLA V6'!C221</f>
        <v>1</v>
      </c>
      <c r="D115" s="126">
        <f t="shared" ca="1" si="232"/>
        <v>0</v>
      </c>
      <c r="E115" s="25" t="str">
        <f>'PLANTILLA V6'!$D221</f>
        <v>pza</v>
      </c>
      <c r="F115" s="29">
        <f t="shared" ref="F115:AD115" ca="1" si="342">IF(OR(F$3="", ISNA(INDEX(INDIRECT(RIGHT(F$2,LEN(F$2)-4)&amp;"!$J:$J"),MATCH($B115,INDIRECT(RIGHT(F$2,LEN(F$2)-4)&amp;"!$B:$B"),0),1)),ISERR(INDEX(INDIRECT(RIGHT(F$2,LEN(F$2)-4)&amp;"!$J:$J"),MATCH($B115,INDIRECT(RIGHT(F$2,LEN(F$2)-4)&amp;"!$B:$B"),0),1))),0,INDEX(INDIRECT(RIGHT(F$2,LEN(F$2)-4)&amp;"!$J:$J"),MATCH($B115,INDIRECT(RIGHT(F$2,LEN(F$2)-4)&amp;"!$B:$B"),0),1))</f>
        <v>0</v>
      </c>
      <c r="G115" s="29">
        <f t="shared" ca="1" si="342"/>
        <v>0</v>
      </c>
      <c r="H115" s="29">
        <f t="shared" ca="1" si="342"/>
        <v>0</v>
      </c>
      <c r="I115" s="29">
        <f t="shared" ca="1" si="342"/>
        <v>0</v>
      </c>
      <c r="J115" s="29">
        <f t="shared" ca="1" si="342"/>
        <v>0</v>
      </c>
      <c r="K115" s="29">
        <f t="shared" ca="1" si="342"/>
        <v>0</v>
      </c>
      <c r="L115" s="29">
        <f t="shared" ca="1" si="342"/>
        <v>0</v>
      </c>
      <c r="M115" s="29">
        <f t="shared" ca="1" si="342"/>
        <v>0</v>
      </c>
      <c r="N115" s="29">
        <f t="shared" ca="1" si="342"/>
        <v>0</v>
      </c>
      <c r="O115" s="29">
        <f t="shared" ca="1" si="342"/>
        <v>0</v>
      </c>
      <c r="P115" s="29">
        <f t="shared" ca="1" si="342"/>
        <v>0</v>
      </c>
      <c r="Q115" s="29">
        <f t="shared" ca="1" si="342"/>
        <v>0</v>
      </c>
      <c r="R115" s="29">
        <f t="shared" ca="1" si="342"/>
        <v>0</v>
      </c>
      <c r="S115" s="29">
        <f t="shared" ca="1" si="342"/>
        <v>0</v>
      </c>
      <c r="T115" s="29">
        <f t="shared" ca="1" si="342"/>
        <v>0</v>
      </c>
      <c r="U115" s="29">
        <f t="shared" ca="1" si="342"/>
        <v>0</v>
      </c>
      <c r="V115" s="29">
        <f t="shared" ca="1" si="342"/>
        <v>0</v>
      </c>
      <c r="W115" s="29">
        <f t="shared" ca="1" si="342"/>
        <v>0</v>
      </c>
      <c r="X115" s="29">
        <f t="shared" ca="1" si="342"/>
        <v>0</v>
      </c>
      <c r="Y115" s="29">
        <f t="shared" ca="1" si="342"/>
        <v>0</v>
      </c>
      <c r="Z115" s="29">
        <f t="shared" ca="1" si="342"/>
        <v>0</v>
      </c>
      <c r="AA115" s="29">
        <f t="shared" ca="1" si="342"/>
        <v>0</v>
      </c>
      <c r="AB115" s="29">
        <f t="shared" ca="1" si="342"/>
        <v>0</v>
      </c>
      <c r="AC115" s="29">
        <f t="shared" ca="1" si="342"/>
        <v>0</v>
      </c>
      <c r="AD115" s="29">
        <f t="shared" ca="1" si="342"/>
        <v>0</v>
      </c>
      <c r="AE115" s="126">
        <f t="shared" ca="1" si="234"/>
        <v>0</v>
      </c>
      <c r="AF115" s="25" t="str">
        <f>'PLANTILLA V6'!$D221</f>
        <v>pza</v>
      </c>
      <c r="AG115" s="37">
        <f t="shared" ref="AG115:BE115" ca="1" si="343">IF(OR(AG$3="",ISNA(INDEX(INDIRECT(RIGHT(AG$2,LEN(AG$2)-4)&amp;"!$J:$J"),MATCH($B115,INDIRECT(RIGHT(AG$2,LEN(AG$2)-4)&amp;"!$B:$B"),0),1)), ISERR(INDEX(INDIRECT(RIGHT(AG$2,LEN(AG$2)-4)&amp;"!$J:$J"),MATCH($B115,INDIRECT(RIGHT(AG$2,LEN(AG$2)-4)&amp;"!$B:$B"),0),1))),0,INDEX(INDIRECT(RIGHT(AG$2,LEN(AG$2)-4)&amp;"!$J:$J"),MATCH($B115,INDIRECT(RIGHT(AG$2,LEN(AG$2)-4)&amp;"!$B:$B"),0),1))</f>
        <v>0</v>
      </c>
      <c r="AH115" s="37">
        <f t="shared" ca="1" si="343"/>
        <v>0</v>
      </c>
      <c r="AI115" s="37">
        <f t="shared" ca="1" si="343"/>
        <v>0</v>
      </c>
      <c r="AJ115" s="37">
        <f t="shared" ca="1" si="343"/>
        <v>0</v>
      </c>
      <c r="AK115" s="37">
        <f t="shared" ca="1" si="343"/>
        <v>0</v>
      </c>
      <c r="AL115" s="37">
        <f t="shared" ca="1" si="343"/>
        <v>0</v>
      </c>
      <c r="AM115" s="37">
        <f t="shared" ca="1" si="343"/>
        <v>0</v>
      </c>
      <c r="AN115" s="37">
        <f t="shared" ca="1" si="343"/>
        <v>0</v>
      </c>
      <c r="AO115" s="37">
        <f t="shared" ca="1" si="343"/>
        <v>0</v>
      </c>
      <c r="AP115" s="37">
        <f t="shared" ca="1" si="343"/>
        <v>0</v>
      </c>
      <c r="AQ115" s="37">
        <f t="shared" ca="1" si="343"/>
        <v>0</v>
      </c>
      <c r="AR115" s="37">
        <f t="shared" ca="1" si="343"/>
        <v>0</v>
      </c>
      <c r="AS115" s="37">
        <f t="shared" ca="1" si="343"/>
        <v>0</v>
      </c>
      <c r="AT115" s="37">
        <f t="shared" ca="1" si="343"/>
        <v>0</v>
      </c>
      <c r="AU115" s="37">
        <f t="shared" ca="1" si="343"/>
        <v>0</v>
      </c>
      <c r="AV115" s="37">
        <f t="shared" ca="1" si="343"/>
        <v>0</v>
      </c>
      <c r="AW115" s="37">
        <f t="shared" ca="1" si="343"/>
        <v>0</v>
      </c>
      <c r="AX115" s="37">
        <f t="shared" ca="1" si="343"/>
        <v>0</v>
      </c>
      <c r="AY115" s="37">
        <f t="shared" ca="1" si="343"/>
        <v>0</v>
      </c>
      <c r="AZ115" s="37">
        <f t="shared" ca="1" si="343"/>
        <v>0</v>
      </c>
      <c r="BA115" s="37">
        <f t="shared" ca="1" si="343"/>
        <v>0</v>
      </c>
      <c r="BB115" s="37">
        <f t="shared" ca="1" si="343"/>
        <v>0</v>
      </c>
      <c r="BC115" s="37">
        <f t="shared" ca="1" si="343"/>
        <v>0</v>
      </c>
      <c r="BD115" s="37">
        <f t="shared" ca="1" si="343"/>
        <v>0</v>
      </c>
      <c r="BE115" s="37">
        <f t="shared" ca="1" si="343"/>
        <v>0</v>
      </c>
      <c r="BF115" s="126">
        <f t="shared" ca="1" si="236"/>
        <v>0</v>
      </c>
      <c r="BG115" s="135" t="str">
        <f>'PLANTILLA V6'!$D221</f>
        <v>pza</v>
      </c>
      <c r="BH115" s="41">
        <f t="shared" ref="BH115:CF115" ca="1" si="344">IF(OR(BH$3="",ISNA(INDEX(INDIRECT(RIGHT(BH$2,LEN(BH$2)-4)&amp;"!$J:$J"),MATCH($B115,INDIRECT(RIGHT(BH$2,LEN(BH$2)-4)&amp;"!$B:$B"),0),1)), ISERR(INDEX(INDIRECT(RIGHT(BH$2,LEN(BH$2)-4)&amp;"!$J:$J"),MATCH($B115,INDIRECT(RIGHT(BH$2,LEN(BH$2)-4)&amp;"!$B:$B"),0),1))),0,INDEX(INDIRECT(RIGHT(BH$2,LEN(BH$2)-4)&amp;"!$J:$J"),MATCH($B115,INDIRECT(RIGHT(BH$2,LEN(BH$2)-4)&amp;"!$B:$B"),0),1))</f>
        <v>0</v>
      </c>
      <c r="BI115" s="41">
        <f t="shared" ca="1" si="344"/>
        <v>0</v>
      </c>
      <c r="BJ115" s="41">
        <f t="shared" ca="1" si="344"/>
        <v>0</v>
      </c>
      <c r="BK115" s="41">
        <f t="shared" ca="1" si="344"/>
        <v>0</v>
      </c>
      <c r="BL115" s="41">
        <f t="shared" ca="1" si="344"/>
        <v>0</v>
      </c>
      <c r="BM115" s="41">
        <f t="shared" ca="1" si="344"/>
        <v>0</v>
      </c>
      <c r="BN115" s="41">
        <f t="shared" ca="1" si="344"/>
        <v>0</v>
      </c>
      <c r="BO115" s="41">
        <f t="shared" ca="1" si="344"/>
        <v>0</v>
      </c>
      <c r="BP115" s="41">
        <f t="shared" ca="1" si="344"/>
        <v>0</v>
      </c>
      <c r="BQ115" s="41">
        <f t="shared" ca="1" si="344"/>
        <v>0</v>
      </c>
      <c r="BR115" s="41">
        <f t="shared" ca="1" si="344"/>
        <v>0</v>
      </c>
      <c r="BS115" s="41">
        <f t="shared" ca="1" si="344"/>
        <v>0</v>
      </c>
      <c r="BT115" s="41">
        <f t="shared" ca="1" si="344"/>
        <v>0</v>
      </c>
      <c r="BU115" s="41">
        <f t="shared" ca="1" si="344"/>
        <v>0</v>
      </c>
      <c r="BV115" s="41">
        <f t="shared" ca="1" si="344"/>
        <v>0</v>
      </c>
      <c r="BW115" s="41">
        <f t="shared" ca="1" si="344"/>
        <v>0</v>
      </c>
      <c r="BX115" s="41">
        <f t="shared" ca="1" si="344"/>
        <v>0</v>
      </c>
      <c r="BY115" s="41">
        <f t="shared" ca="1" si="344"/>
        <v>0</v>
      </c>
      <c r="BZ115" s="41">
        <f t="shared" ca="1" si="344"/>
        <v>0</v>
      </c>
      <c r="CA115" s="41">
        <f t="shared" ca="1" si="344"/>
        <v>0</v>
      </c>
      <c r="CB115" s="41">
        <f t="shared" ca="1" si="344"/>
        <v>0</v>
      </c>
      <c r="CC115" s="41">
        <f t="shared" ca="1" si="344"/>
        <v>0</v>
      </c>
      <c r="CD115" s="41">
        <f t="shared" ca="1" si="344"/>
        <v>0</v>
      </c>
      <c r="CE115" s="41">
        <f t="shared" ca="1" si="344"/>
        <v>0</v>
      </c>
      <c r="CF115" s="41">
        <f t="shared" ca="1" si="344"/>
        <v>0</v>
      </c>
      <c r="CG115" s="126">
        <f t="shared" ca="1" si="335"/>
        <v>0</v>
      </c>
      <c r="CH115" s="25" t="str">
        <f>'PLANTILLA V6'!$D221</f>
        <v>pza</v>
      </c>
    </row>
    <row r="116" spans="1:86" ht="16.5" x14ac:dyDescent="0.45">
      <c r="A116" s="36" t="s">
        <v>198</v>
      </c>
      <c r="B116" s="35" t="s">
        <v>235</v>
      </c>
      <c r="C116" s="28">
        <f>'PLANTILLA V6'!C222</f>
        <v>1</v>
      </c>
      <c r="D116" s="126">
        <f t="shared" ca="1" si="232"/>
        <v>0</v>
      </c>
      <c r="E116" s="25" t="str">
        <f>'PLANTILLA V6'!$D222</f>
        <v>pza</v>
      </c>
      <c r="F116" s="29">
        <f t="shared" ref="F116:AD116" ca="1" si="345">IF(OR(F$3="", ISNA(INDEX(INDIRECT(RIGHT(F$2,LEN(F$2)-4)&amp;"!$J:$J"),MATCH($B116,INDIRECT(RIGHT(F$2,LEN(F$2)-4)&amp;"!$B:$B"),0),1)),ISERR(INDEX(INDIRECT(RIGHT(F$2,LEN(F$2)-4)&amp;"!$J:$J"),MATCH($B116,INDIRECT(RIGHT(F$2,LEN(F$2)-4)&amp;"!$B:$B"),0),1))),0,INDEX(INDIRECT(RIGHT(F$2,LEN(F$2)-4)&amp;"!$J:$J"),MATCH($B116,INDIRECT(RIGHT(F$2,LEN(F$2)-4)&amp;"!$B:$B"),0),1))</f>
        <v>0</v>
      </c>
      <c r="G116" s="29">
        <f t="shared" ca="1" si="345"/>
        <v>0</v>
      </c>
      <c r="H116" s="29">
        <f t="shared" ca="1" si="345"/>
        <v>0</v>
      </c>
      <c r="I116" s="29">
        <f t="shared" ca="1" si="345"/>
        <v>0</v>
      </c>
      <c r="J116" s="29">
        <f t="shared" ca="1" si="345"/>
        <v>0</v>
      </c>
      <c r="K116" s="29">
        <f t="shared" ca="1" si="345"/>
        <v>0</v>
      </c>
      <c r="L116" s="29">
        <f t="shared" ca="1" si="345"/>
        <v>0</v>
      </c>
      <c r="M116" s="29">
        <f t="shared" ca="1" si="345"/>
        <v>0</v>
      </c>
      <c r="N116" s="29">
        <f t="shared" ca="1" si="345"/>
        <v>0</v>
      </c>
      <c r="O116" s="29">
        <f t="shared" ca="1" si="345"/>
        <v>0</v>
      </c>
      <c r="P116" s="29">
        <f t="shared" ca="1" si="345"/>
        <v>0</v>
      </c>
      <c r="Q116" s="29">
        <f t="shared" ca="1" si="345"/>
        <v>0</v>
      </c>
      <c r="R116" s="29">
        <f t="shared" ca="1" si="345"/>
        <v>0</v>
      </c>
      <c r="S116" s="29">
        <f t="shared" ca="1" si="345"/>
        <v>0</v>
      </c>
      <c r="T116" s="29">
        <f t="shared" ca="1" si="345"/>
        <v>0</v>
      </c>
      <c r="U116" s="29">
        <f t="shared" ca="1" si="345"/>
        <v>0</v>
      </c>
      <c r="V116" s="29">
        <f t="shared" ca="1" si="345"/>
        <v>0</v>
      </c>
      <c r="W116" s="29">
        <f t="shared" ca="1" si="345"/>
        <v>0</v>
      </c>
      <c r="X116" s="29">
        <f t="shared" ca="1" si="345"/>
        <v>0</v>
      </c>
      <c r="Y116" s="29">
        <f t="shared" ca="1" si="345"/>
        <v>0</v>
      </c>
      <c r="Z116" s="29">
        <f t="shared" ca="1" si="345"/>
        <v>0</v>
      </c>
      <c r="AA116" s="29">
        <f t="shared" ca="1" si="345"/>
        <v>0</v>
      </c>
      <c r="AB116" s="29">
        <f t="shared" ca="1" si="345"/>
        <v>0</v>
      </c>
      <c r="AC116" s="29">
        <f t="shared" ca="1" si="345"/>
        <v>0</v>
      </c>
      <c r="AD116" s="29">
        <f t="shared" ca="1" si="345"/>
        <v>0</v>
      </c>
      <c r="AE116" s="126">
        <f t="shared" ca="1" si="234"/>
        <v>0</v>
      </c>
      <c r="AF116" s="25" t="str">
        <f>'PLANTILLA V6'!$D222</f>
        <v>pza</v>
      </c>
      <c r="AG116" s="37">
        <f t="shared" ref="AG116:BE116" ca="1" si="346">IF(OR(AG$3="",ISNA(INDEX(INDIRECT(RIGHT(AG$2,LEN(AG$2)-4)&amp;"!$J:$J"),MATCH($B116,INDIRECT(RIGHT(AG$2,LEN(AG$2)-4)&amp;"!$B:$B"),0),1)), ISERR(INDEX(INDIRECT(RIGHT(AG$2,LEN(AG$2)-4)&amp;"!$J:$J"),MATCH($B116,INDIRECT(RIGHT(AG$2,LEN(AG$2)-4)&amp;"!$B:$B"),0),1))),0,INDEX(INDIRECT(RIGHT(AG$2,LEN(AG$2)-4)&amp;"!$J:$J"),MATCH($B116,INDIRECT(RIGHT(AG$2,LEN(AG$2)-4)&amp;"!$B:$B"),0),1))</f>
        <v>0</v>
      </c>
      <c r="AH116" s="37">
        <f t="shared" ca="1" si="346"/>
        <v>0</v>
      </c>
      <c r="AI116" s="37">
        <f t="shared" ca="1" si="346"/>
        <v>0</v>
      </c>
      <c r="AJ116" s="37">
        <f t="shared" ca="1" si="346"/>
        <v>0</v>
      </c>
      <c r="AK116" s="37">
        <f t="shared" ca="1" si="346"/>
        <v>0</v>
      </c>
      <c r="AL116" s="37">
        <f t="shared" ca="1" si="346"/>
        <v>0</v>
      </c>
      <c r="AM116" s="37">
        <f t="shared" ca="1" si="346"/>
        <v>0</v>
      </c>
      <c r="AN116" s="37">
        <f t="shared" ca="1" si="346"/>
        <v>0</v>
      </c>
      <c r="AO116" s="37">
        <f t="shared" ca="1" si="346"/>
        <v>0</v>
      </c>
      <c r="AP116" s="37">
        <f t="shared" ca="1" si="346"/>
        <v>0</v>
      </c>
      <c r="AQ116" s="37">
        <f t="shared" ca="1" si="346"/>
        <v>0</v>
      </c>
      <c r="AR116" s="37">
        <f t="shared" ca="1" si="346"/>
        <v>0</v>
      </c>
      <c r="AS116" s="37">
        <f t="shared" ca="1" si="346"/>
        <v>0</v>
      </c>
      <c r="AT116" s="37">
        <f t="shared" ca="1" si="346"/>
        <v>0</v>
      </c>
      <c r="AU116" s="37">
        <f t="shared" ca="1" si="346"/>
        <v>0</v>
      </c>
      <c r="AV116" s="37">
        <f t="shared" ca="1" si="346"/>
        <v>0</v>
      </c>
      <c r="AW116" s="37">
        <f t="shared" ca="1" si="346"/>
        <v>0</v>
      </c>
      <c r="AX116" s="37">
        <f t="shared" ca="1" si="346"/>
        <v>0</v>
      </c>
      <c r="AY116" s="37">
        <f t="shared" ca="1" si="346"/>
        <v>0</v>
      </c>
      <c r="AZ116" s="37">
        <f t="shared" ca="1" si="346"/>
        <v>0</v>
      </c>
      <c r="BA116" s="37">
        <f t="shared" ca="1" si="346"/>
        <v>0</v>
      </c>
      <c r="BB116" s="37">
        <f t="shared" ca="1" si="346"/>
        <v>0</v>
      </c>
      <c r="BC116" s="37">
        <f t="shared" ca="1" si="346"/>
        <v>0</v>
      </c>
      <c r="BD116" s="37">
        <f t="shared" ca="1" si="346"/>
        <v>0</v>
      </c>
      <c r="BE116" s="37">
        <f t="shared" ca="1" si="346"/>
        <v>0</v>
      </c>
      <c r="BF116" s="126">
        <f t="shared" ca="1" si="236"/>
        <v>0</v>
      </c>
      <c r="BG116" s="135" t="str">
        <f>'PLANTILLA V6'!$D222</f>
        <v>pza</v>
      </c>
      <c r="BH116" s="38">
        <f t="shared" ref="BH116:CF116" ca="1" si="347">IF(OR(BH$3="",ISNA(INDEX(INDIRECT(RIGHT(BH$2,LEN(BH$2)-4)&amp;"!$J:$J"),MATCH($B116,INDIRECT(RIGHT(BH$2,LEN(BH$2)-4)&amp;"!$B:$B"),0),1)), ISERR(INDEX(INDIRECT(RIGHT(BH$2,LEN(BH$2)-4)&amp;"!$J:$J"),MATCH($B116,INDIRECT(RIGHT(BH$2,LEN(BH$2)-4)&amp;"!$B:$B"),0),1))),0,INDEX(INDIRECT(RIGHT(BH$2,LEN(BH$2)-4)&amp;"!$J:$J"),MATCH($B116,INDIRECT(RIGHT(BH$2,LEN(BH$2)-4)&amp;"!$B:$B"),0),1))</f>
        <v>0</v>
      </c>
      <c r="BI116" s="38">
        <f t="shared" ca="1" si="347"/>
        <v>0</v>
      </c>
      <c r="BJ116" s="38">
        <f t="shared" ca="1" si="347"/>
        <v>0</v>
      </c>
      <c r="BK116" s="38">
        <f t="shared" ca="1" si="347"/>
        <v>0</v>
      </c>
      <c r="BL116" s="38">
        <f t="shared" ca="1" si="347"/>
        <v>0</v>
      </c>
      <c r="BM116" s="38">
        <f t="shared" ca="1" si="347"/>
        <v>0</v>
      </c>
      <c r="BN116" s="38">
        <f t="shared" ca="1" si="347"/>
        <v>0</v>
      </c>
      <c r="BO116" s="38">
        <f t="shared" ca="1" si="347"/>
        <v>0</v>
      </c>
      <c r="BP116" s="38">
        <f t="shared" ca="1" si="347"/>
        <v>0</v>
      </c>
      <c r="BQ116" s="38">
        <f t="shared" ca="1" si="347"/>
        <v>0</v>
      </c>
      <c r="BR116" s="38">
        <f t="shared" ca="1" si="347"/>
        <v>0</v>
      </c>
      <c r="BS116" s="38">
        <f t="shared" ca="1" si="347"/>
        <v>0</v>
      </c>
      <c r="BT116" s="38">
        <f t="shared" ca="1" si="347"/>
        <v>0</v>
      </c>
      <c r="BU116" s="38">
        <f t="shared" ca="1" si="347"/>
        <v>0</v>
      </c>
      <c r="BV116" s="38">
        <f t="shared" ca="1" si="347"/>
        <v>0</v>
      </c>
      <c r="BW116" s="38">
        <f t="shared" ca="1" si="347"/>
        <v>0</v>
      </c>
      <c r="BX116" s="38">
        <f t="shared" ca="1" si="347"/>
        <v>0</v>
      </c>
      <c r="BY116" s="38">
        <f t="shared" ca="1" si="347"/>
        <v>0</v>
      </c>
      <c r="BZ116" s="38">
        <f t="shared" ca="1" si="347"/>
        <v>0</v>
      </c>
      <c r="CA116" s="38">
        <f t="shared" ca="1" si="347"/>
        <v>0</v>
      </c>
      <c r="CB116" s="38">
        <f t="shared" ca="1" si="347"/>
        <v>0</v>
      </c>
      <c r="CC116" s="38">
        <f t="shared" ca="1" si="347"/>
        <v>0</v>
      </c>
      <c r="CD116" s="38">
        <f t="shared" ca="1" si="347"/>
        <v>0</v>
      </c>
      <c r="CE116" s="38">
        <f t="shared" ca="1" si="347"/>
        <v>0</v>
      </c>
      <c r="CF116" s="38">
        <f t="shared" ca="1" si="347"/>
        <v>0</v>
      </c>
      <c r="CG116" s="126">
        <f t="shared" ca="1" si="335"/>
        <v>0</v>
      </c>
      <c r="CH116" s="25" t="str">
        <f>'PLANTILLA V6'!$D222</f>
        <v>pza</v>
      </c>
    </row>
    <row r="117" spans="1:86" ht="16.5" x14ac:dyDescent="0.45">
      <c r="A117" s="40" t="s">
        <v>198</v>
      </c>
      <c r="B117" s="39" t="s">
        <v>236</v>
      </c>
      <c r="C117" s="32">
        <f>'PLANTILLA V6'!C223</f>
        <v>1</v>
      </c>
      <c r="D117" s="126">
        <f t="shared" ca="1" si="232"/>
        <v>50</v>
      </c>
      <c r="E117" s="25" t="str">
        <f>'PLANTILLA V6'!$D223</f>
        <v>pza</v>
      </c>
      <c r="F117" s="29">
        <f t="shared" ref="F117:AD117" ca="1" si="348">IF(OR(F$3="", ISNA(INDEX(INDIRECT(RIGHT(F$2,LEN(F$2)-4)&amp;"!$J:$J"),MATCH($B117,INDIRECT(RIGHT(F$2,LEN(F$2)-4)&amp;"!$B:$B"),0),1)),ISERR(INDEX(INDIRECT(RIGHT(F$2,LEN(F$2)-4)&amp;"!$J:$J"),MATCH($B117,INDIRECT(RIGHT(F$2,LEN(F$2)-4)&amp;"!$B:$B"),0),1))),0,INDEX(INDIRECT(RIGHT(F$2,LEN(F$2)-4)&amp;"!$J:$J"),MATCH($B117,INDIRECT(RIGHT(F$2,LEN(F$2)-4)&amp;"!$B:$B"),0),1))</f>
        <v>0</v>
      </c>
      <c r="G117" s="29">
        <f t="shared" ca="1" si="348"/>
        <v>0</v>
      </c>
      <c r="H117" s="29">
        <f t="shared" ca="1" si="348"/>
        <v>0</v>
      </c>
      <c r="I117" s="29">
        <f t="shared" ca="1" si="348"/>
        <v>0</v>
      </c>
      <c r="J117" s="29">
        <f t="shared" ca="1" si="348"/>
        <v>0</v>
      </c>
      <c r="K117" s="29">
        <f t="shared" ca="1" si="348"/>
        <v>0</v>
      </c>
      <c r="L117" s="29">
        <f t="shared" ca="1" si="348"/>
        <v>0</v>
      </c>
      <c r="M117" s="29">
        <f t="shared" ca="1" si="348"/>
        <v>0</v>
      </c>
      <c r="N117" s="29">
        <f t="shared" ca="1" si="348"/>
        <v>0</v>
      </c>
      <c r="O117" s="29">
        <f t="shared" ca="1" si="348"/>
        <v>0</v>
      </c>
      <c r="P117" s="29">
        <f t="shared" ca="1" si="348"/>
        <v>0</v>
      </c>
      <c r="Q117" s="29">
        <f t="shared" ca="1" si="348"/>
        <v>0</v>
      </c>
      <c r="R117" s="29">
        <f t="shared" ca="1" si="348"/>
        <v>0</v>
      </c>
      <c r="S117" s="29">
        <f t="shared" ca="1" si="348"/>
        <v>0</v>
      </c>
      <c r="T117" s="29">
        <f t="shared" ca="1" si="348"/>
        <v>0</v>
      </c>
      <c r="U117" s="29">
        <f t="shared" ca="1" si="348"/>
        <v>50</v>
      </c>
      <c r="V117" s="29">
        <f t="shared" ca="1" si="348"/>
        <v>0</v>
      </c>
      <c r="W117" s="29">
        <f t="shared" ca="1" si="348"/>
        <v>0</v>
      </c>
      <c r="X117" s="29">
        <f t="shared" ca="1" si="348"/>
        <v>0</v>
      </c>
      <c r="Y117" s="29">
        <f t="shared" ca="1" si="348"/>
        <v>0</v>
      </c>
      <c r="Z117" s="29">
        <f t="shared" ca="1" si="348"/>
        <v>0</v>
      </c>
      <c r="AA117" s="29">
        <f t="shared" ca="1" si="348"/>
        <v>0</v>
      </c>
      <c r="AB117" s="29">
        <f t="shared" ca="1" si="348"/>
        <v>0</v>
      </c>
      <c r="AC117" s="29">
        <f t="shared" ca="1" si="348"/>
        <v>0</v>
      </c>
      <c r="AD117" s="29">
        <f t="shared" ca="1" si="348"/>
        <v>0</v>
      </c>
      <c r="AE117" s="126">
        <f t="shared" ca="1" si="234"/>
        <v>0</v>
      </c>
      <c r="AF117" s="25" t="str">
        <f>'PLANTILLA V6'!$D223</f>
        <v>pza</v>
      </c>
      <c r="AG117" s="37">
        <f t="shared" ref="AG117:BE117" ca="1" si="349">IF(OR(AG$3="",ISNA(INDEX(INDIRECT(RIGHT(AG$2,LEN(AG$2)-4)&amp;"!$J:$J"),MATCH($B117,INDIRECT(RIGHT(AG$2,LEN(AG$2)-4)&amp;"!$B:$B"),0),1)), ISERR(INDEX(INDIRECT(RIGHT(AG$2,LEN(AG$2)-4)&amp;"!$J:$J"),MATCH($B117,INDIRECT(RIGHT(AG$2,LEN(AG$2)-4)&amp;"!$B:$B"),0),1))),0,INDEX(INDIRECT(RIGHT(AG$2,LEN(AG$2)-4)&amp;"!$J:$J"),MATCH($B117,INDIRECT(RIGHT(AG$2,LEN(AG$2)-4)&amp;"!$B:$B"),0),1))</f>
        <v>0</v>
      </c>
      <c r="AH117" s="37">
        <f t="shared" ca="1" si="349"/>
        <v>0</v>
      </c>
      <c r="AI117" s="37">
        <f t="shared" ca="1" si="349"/>
        <v>0</v>
      </c>
      <c r="AJ117" s="37">
        <f t="shared" ca="1" si="349"/>
        <v>0</v>
      </c>
      <c r="AK117" s="37">
        <f t="shared" ca="1" si="349"/>
        <v>0</v>
      </c>
      <c r="AL117" s="37">
        <f t="shared" ca="1" si="349"/>
        <v>0</v>
      </c>
      <c r="AM117" s="37">
        <f t="shared" ca="1" si="349"/>
        <v>0</v>
      </c>
      <c r="AN117" s="37">
        <f t="shared" ca="1" si="349"/>
        <v>0</v>
      </c>
      <c r="AO117" s="37">
        <f t="shared" ca="1" si="349"/>
        <v>0</v>
      </c>
      <c r="AP117" s="37">
        <f t="shared" ca="1" si="349"/>
        <v>0</v>
      </c>
      <c r="AQ117" s="37">
        <f t="shared" ca="1" si="349"/>
        <v>0</v>
      </c>
      <c r="AR117" s="37">
        <f t="shared" ca="1" si="349"/>
        <v>0</v>
      </c>
      <c r="AS117" s="37">
        <f t="shared" ca="1" si="349"/>
        <v>0</v>
      </c>
      <c r="AT117" s="37">
        <f t="shared" ca="1" si="349"/>
        <v>0</v>
      </c>
      <c r="AU117" s="37">
        <f t="shared" ca="1" si="349"/>
        <v>0</v>
      </c>
      <c r="AV117" s="37">
        <f t="shared" ca="1" si="349"/>
        <v>0</v>
      </c>
      <c r="AW117" s="37">
        <f t="shared" ca="1" si="349"/>
        <v>0</v>
      </c>
      <c r="AX117" s="37">
        <f t="shared" ca="1" si="349"/>
        <v>0</v>
      </c>
      <c r="AY117" s="37">
        <f t="shared" ca="1" si="349"/>
        <v>0</v>
      </c>
      <c r="AZ117" s="37">
        <f t="shared" ca="1" si="349"/>
        <v>0</v>
      </c>
      <c r="BA117" s="37">
        <f t="shared" ca="1" si="349"/>
        <v>0</v>
      </c>
      <c r="BB117" s="37">
        <f t="shared" ca="1" si="349"/>
        <v>0</v>
      </c>
      <c r="BC117" s="37">
        <f t="shared" ca="1" si="349"/>
        <v>0</v>
      </c>
      <c r="BD117" s="37">
        <f t="shared" ca="1" si="349"/>
        <v>0</v>
      </c>
      <c r="BE117" s="37">
        <f t="shared" ca="1" si="349"/>
        <v>0</v>
      </c>
      <c r="BF117" s="126">
        <f t="shared" ca="1" si="236"/>
        <v>0</v>
      </c>
      <c r="BG117" s="135" t="str">
        <f>'PLANTILLA V6'!$D223</f>
        <v>pza</v>
      </c>
      <c r="BH117" s="41">
        <f t="shared" ref="BH117:CF117" ca="1" si="350">IF(OR(BH$3="",ISNA(INDEX(INDIRECT(RIGHT(BH$2,LEN(BH$2)-4)&amp;"!$J:$J"),MATCH($B117,INDIRECT(RIGHT(BH$2,LEN(BH$2)-4)&amp;"!$B:$B"),0),1)), ISERR(INDEX(INDIRECT(RIGHT(BH$2,LEN(BH$2)-4)&amp;"!$J:$J"),MATCH($B117,INDIRECT(RIGHT(BH$2,LEN(BH$2)-4)&amp;"!$B:$B"),0),1))),0,INDEX(INDIRECT(RIGHT(BH$2,LEN(BH$2)-4)&amp;"!$J:$J"),MATCH($B117,INDIRECT(RIGHT(BH$2,LEN(BH$2)-4)&amp;"!$B:$B"),0),1))</f>
        <v>0</v>
      </c>
      <c r="BI117" s="41">
        <f t="shared" ca="1" si="350"/>
        <v>0</v>
      </c>
      <c r="BJ117" s="41">
        <f t="shared" ca="1" si="350"/>
        <v>0</v>
      </c>
      <c r="BK117" s="41">
        <f t="shared" ca="1" si="350"/>
        <v>0</v>
      </c>
      <c r="BL117" s="41">
        <f t="shared" ca="1" si="350"/>
        <v>0</v>
      </c>
      <c r="BM117" s="41">
        <f t="shared" ca="1" si="350"/>
        <v>0</v>
      </c>
      <c r="BN117" s="41">
        <f t="shared" ca="1" si="350"/>
        <v>0</v>
      </c>
      <c r="BO117" s="41">
        <f t="shared" ca="1" si="350"/>
        <v>0</v>
      </c>
      <c r="BP117" s="41">
        <f t="shared" ca="1" si="350"/>
        <v>0</v>
      </c>
      <c r="BQ117" s="41">
        <f t="shared" ca="1" si="350"/>
        <v>0</v>
      </c>
      <c r="BR117" s="41">
        <f t="shared" ca="1" si="350"/>
        <v>0</v>
      </c>
      <c r="BS117" s="41">
        <f t="shared" ca="1" si="350"/>
        <v>0</v>
      </c>
      <c r="BT117" s="41">
        <f t="shared" ca="1" si="350"/>
        <v>0</v>
      </c>
      <c r="BU117" s="41">
        <f t="shared" ca="1" si="350"/>
        <v>0</v>
      </c>
      <c r="BV117" s="41">
        <f t="shared" ca="1" si="350"/>
        <v>0</v>
      </c>
      <c r="BW117" s="41">
        <f t="shared" ca="1" si="350"/>
        <v>0</v>
      </c>
      <c r="BX117" s="41">
        <f t="shared" ca="1" si="350"/>
        <v>0</v>
      </c>
      <c r="BY117" s="41">
        <f t="shared" ca="1" si="350"/>
        <v>0</v>
      </c>
      <c r="BZ117" s="41">
        <f t="shared" ca="1" si="350"/>
        <v>0</v>
      </c>
      <c r="CA117" s="41">
        <f t="shared" ca="1" si="350"/>
        <v>0</v>
      </c>
      <c r="CB117" s="41">
        <f t="shared" ca="1" si="350"/>
        <v>0</v>
      </c>
      <c r="CC117" s="41">
        <f t="shared" ca="1" si="350"/>
        <v>0</v>
      </c>
      <c r="CD117" s="41">
        <f t="shared" ca="1" si="350"/>
        <v>0</v>
      </c>
      <c r="CE117" s="41">
        <f t="shared" ca="1" si="350"/>
        <v>0</v>
      </c>
      <c r="CF117" s="41">
        <f t="shared" ca="1" si="350"/>
        <v>0</v>
      </c>
      <c r="CG117" s="126">
        <f t="shared" ca="1" si="335"/>
        <v>50</v>
      </c>
      <c r="CH117" s="25" t="str">
        <f>'PLANTILLA V6'!$D223</f>
        <v>pza</v>
      </c>
    </row>
    <row r="118" spans="1:86" ht="16.5" x14ac:dyDescent="0.45">
      <c r="A118" s="36" t="s">
        <v>198</v>
      </c>
      <c r="B118" s="35" t="s">
        <v>237</v>
      </c>
      <c r="C118" s="28">
        <f>'PLANTILLA V6'!C224</f>
        <v>1</v>
      </c>
      <c r="D118" s="126">
        <f t="shared" ca="1" si="232"/>
        <v>62.5</v>
      </c>
      <c r="E118" s="25" t="str">
        <f>'PLANTILLA V6'!$D224</f>
        <v>metro</v>
      </c>
      <c r="F118" s="29">
        <f t="shared" ref="F118:AD118" ca="1" si="351">IF(OR(F$3="", ISNA(INDEX(INDIRECT(RIGHT(F$2,LEN(F$2)-4)&amp;"!$J:$J"),MATCH($B118,INDIRECT(RIGHT(F$2,LEN(F$2)-4)&amp;"!$B:$B"),0),1)),ISERR(INDEX(INDIRECT(RIGHT(F$2,LEN(F$2)-4)&amp;"!$J:$J"),MATCH($B118,INDIRECT(RIGHT(F$2,LEN(F$2)-4)&amp;"!$B:$B"),0),1))),0,INDEX(INDIRECT(RIGHT(F$2,LEN(F$2)-4)&amp;"!$J:$J"),MATCH($B118,INDIRECT(RIGHT(F$2,LEN(F$2)-4)&amp;"!$B:$B"),0),1))</f>
        <v>0</v>
      </c>
      <c r="G118" s="29">
        <f t="shared" ca="1" si="351"/>
        <v>0</v>
      </c>
      <c r="H118" s="29">
        <f t="shared" ca="1" si="351"/>
        <v>0</v>
      </c>
      <c r="I118" s="29">
        <f t="shared" ca="1" si="351"/>
        <v>0</v>
      </c>
      <c r="J118" s="29">
        <f t="shared" ca="1" si="351"/>
        <v>0</v>
      </c>
      <c r="K118" s="29">
        <f t="shared" ca="1" si="351"/>
        <v>0</v>
      </c>
      <c r="L118" s="29">
        <f t="shared" ca="1" si="351"/>
        <v>0</v>
      </c>
      <c r="M118" s="29">
        <f t="shared" ca="1" si="351"/>
        <v>0</v>
      </c>
      <c r="N118" s="29">
        <f t="shared" ca="1" si="351"/>
        <v>0</v>
      </c>
      <c r="O118" s="29">
        <f t="shared" ca="1" si="351"/>
        <v>0</v>
      </c>
      <c r="P118" s="29">
        <f t="shared" ca="1" si="351"/>
        <v>0</v>
      </c>
      <c r="Q118" s="29">
        <f t="shared" ca="1" si="351"/>
        <v>0</v>
      </c>
      <c r="R118" s="29">
        <f t="shared" ca="1" si="351"/>
        <v>0</v>
      </c>
      <c r="S118" s="29">
        <f t="shared" ca="1" si="351"/>
        <v>0</v>
      </c>
      <c r="T118" s="29">
        <f t="shared" ca="1" si="351"/>
        <v>0</v>
      </c>
      <c r="U118" s="29">
        <f t="shared" ca="1" si="351"/>
        <v>62.5</v>
      </c>
      <c r="V118" s="29">
        <f t="shared" ca="1" si="351"/>
        <v>0</v>
      </c>
      <c r="W118" s="29">
        <f t="shared" ca="1" si="351"/>
        <v>0</v>
      </c>
      <c r="X118" s="29">
        <f t="shared" ca="1" si="351"/>
        <v>0</v>
      </c>
      <c r="Y118" s="29">
        <f t="shared" ca="1" si="351"/>
        <v>0</v>
      </c>
      <c r="Z118" s="29">
        <f t="shared" ca="1" si="351"/>
        <v>0</v>
      </c>
      <c r="AA118" s="29">
        <f t="shared" ca="1" si="351"/>
        <v>0</v>
      </c>
      <c r="AB118" s="29">
        <f t="shared" ca="1" si="351"/>
        <v>0</v>
      </c>
      <c r="AC118" s="29">
        <f t="shared" ca="1" si="351"/>
        <v>0</v>
      </c>
      <c r="AD118" s="29">
        <f t="shared" ca="1" si="351"/>
        <v>0</v>
      </c>
      <c r="AE118" s="126">
        <f t="shared" ca="1" si="234"/>
        <v>0</v>
      </c>
      <c r="AF118" s="25" t="str">
        <f>'PLANTILLA V6'!$D224</f>
        <v>metro</v>
      </c>
      <c r="AG118" s="37">
        <f t="shared" ref="AG118:BE118" ca="1" si="352">IF(OR(AG$3="",ISNA(INDEX(INDIRECT(RIGHT(AG$2,LEN(AG$2)-4)&amp;"!$J:$J"),MATCH($B118,INDIRECT(RIGHT(AG$2,LEN(AG$2)-4)&amp;"!$B:$B"),0),1)), ISERR(INDEX(INDIRECT(RIGHT(AG$2,LEN(AG$2)-4)&amp;"!$J:$J"),MATCH($B118,INDIRECT(RIGHT(AG$2,LEN(AG$2)-4)&amp;"!$B:$B"),0),1))),0,INDEX(INDIRECT(RIGHT(AG$2,LEN(AG$2)-4)&amp;"!$J:$J"),MATCH($B118,INDIRECT(RIGHT(AG$2,LEN(AG$2)-4)&amp;"!$B:$B"),0),1))</f>
        <v>0</v>
      </c>
      <c r="AH118" s="37">
        <f t="shared" ca="1" si="352"/>
        <v>0</v>
      </c>
      <c r="AI118" s="37">
        <f t="shared" ca="1" si="352"/>
        <v>0</v>
      </c>
      <c r="AJ118" s="37">
        <f t="shared" ca="1" si="352"/>
        <v>0</v>
      </c>
      <c r="AK118" s="37">
        <f t="shared" ca="1" si="352"/>
        <v>0</v>
      </c>
      <c r="AL118" s="37">
        <f t="shared" ca="1" si="352"/>
        <v>0</v>
      </c>
      <c r="AM118" s="37">
        <f t="shared" ca="1" si="352"/>
        <v>0</v>
      </c>
      <c r="AN118" s="37">
        <f t="shared" ca="1" si="352"/>
        <v>0</v>
      </c>
      <c r="AO118" s="37">
        <f t="shared" ca="1" si="352"/>
        <v>0</v>
      </c>
      <c r="AP118" s="37">
        <f t="shared" ca="1" si="352"/>
        <v>0</v>
      </c>
      <c r="AQ118" s="37">
        <f t="shared" ca="1" si="352"/>
        <v>0</v>
      </c>
      <c r="AR118" s="37">
        <f t="shared" ca="1" si="352"/>
        <v>0</v>
      </c>
      <c r="AS118" s="37">
        <f t="shared" ca="1" si="352"/>
        <v>0</v>
      </c>
      <c r="AT118" s="37">
        <f t="shared" ca="1" si="352"/>
        <v>0</v>
      </c>
      <c r="AU118" s="37">
        <f t="shared" ca="1" si="352"/>
        <v>0</v>
      </c>
      <c r="AV118" s="37">
        <f t="shared" ca="1" si="352"/>
        <v>0</v>
      </c>
      <c r="AW118" s="37">
        <f t="shared" ca="1" si="352"/>
        <v>0</v>
      </c>
      <c r="AX118" s="37">
        <f t="shared" ca="1" si="352"/>
        <v>0</v>
      </c>
      <c r="AY118" s="37">
        <f t="shared" ca="1" si="352"/>
        <v>0</v>
      </c>
      <c r="AZ118" s="37">
        <f t="shared" ca="1" si="352"/>
        <v>0</v>
      </c>
      <c r="BA118" s="37">
        <f t="shared" ca="1" si="352"/>
        <v>0</v>
      </c>
      <c r="BB118" s="37">
        <f t="shared" ca="1" si="352"/>
        <v>0</v>
      </c>
      <c r="BC118" s="37">
        <f t="shared" ca="1" si="352"/>
        <v>0</v>
      </c>
      <c r="BD118" s="37">
        <f t="shared" ca="1" si="352"/>
        <v>0</v>
      </c>
      <c r="BE118" s="37">
        <f t="shared" ca="1" si="352"/>
        <v>0</v>
      </c>
      <c r="BF118" s="126">
        <f t="shared" ca="1" si="236"/>
        <v>0</v>
      </c>
      <c r="BG118" s="135" t="str">
        <f>'PLANTILLA V6'!$D224</f>
        <v>metro</v>
      </c>
      <c r="BH118" s="38">
        <f t="shared" ref="BH118:CF118" ca="1" si="353">IF(OR(BH$3="",ISNA(INDEX(INDIRECT(RIGHT(BH$2,LEN(BH$2)-4)&amp;"!$J:$J"),MATCH($B118,INDIRECT(RIGHT(BH$2,LEN(BH$2)-4)&amp;"!$B:$B"),0),1)), ISERR(INDEX(INDIRECT(RIGHT(BH$2,LEN(BH$2)-4)&amp;"!$J:$J"),MATCH($B118,INDIRECT(RIGHT(BH$2,LEN(BH$2)-4)&amp;"!$B:$B"),0),1))),0,INDEX(INDIRECT(RIGHT(BH$2,LEN(BH$2)-4)&amp;"!$J:$J"),MATCH($B118,INDIRECT(RIGHT(BH$2,LEN(BH$2)-4)&amp;"!$B:$B"),0),1))</f>
        <v>0</v>
      </c>
      <c r="BI118" s="38">
        <f t="shared" ca="1" si="353"/>
        <v>0</v>
      </c>
      <c r="BJ118" s="38">
        <f t="shared" ca="1" si="353"/>
        <v>0</v>
      </c>
      <c r="BK118" s="38">
        <f t="shared" ca="1" si="353"/>
        <v>0</v>
      </c>
      <c r="BL118" s="38">
        <f t="shared" ca="1" si="353"/>
        <v>0</v>
      </c>
      <c r="BM118" s="38">
        <f t="shared" ca="1" si="353"/>
        <v>0</v>
      </c>
      <c r="BN118" s="38">
        <f t="shared" ca="1" si="353"/>
        <v>0</v>
      </c>
      <c r="BO118" s="38">
        <f t="shared" ca="1" si="353"/>
        <v>0</v>
      </c>
      <c r="BP118" s="38">
        <f t="shared" ca="1" si="353"/>
        <v>0</v>
      </c>
      <c r="BQ118" s="38">
        <f t="shared" ca="1" si="353"/>
        <v>0</v>
      </c>
      <c r="BR118" s="38">
        <f t="shared" ca="1" si="353"/>
        <v>0</v>
      </c>
      <c r="BS118" s="38">
        <f t="shared" ca="1" si="353"/>
        <v>0</v>
      </c>
      <c r="BT118" s="38">
        <f t="shared" ca="1" si="353"/>
        <v>0</v>
      </c>
      <c r="BU118" s="38">
        <f t="shared" ca="1" si="353"/>
        <v>0</v>
      </c>
      <c r="BV118" s="38">
        <f t="shared" ca="1" si="353"/>
        <v>0</v>
      </c>
      <c r="BW118" s="38">
        <f t="shared" ca="1" si="353"/>
        <v>0</v>
      </c>
      <c r="BX118" s="38">
        <f t="shared" ca="1" si="353"/>
        <v>0</v>
      </c>
      <c r="BY118" s="38">
        <f t="shared" ca="1" si="353"/>
        <v>0</v>
      </c>
      <c r="BZ118" s="38">
        <f t="shared" ca="1" si="353"/>
        <v>0</v>
      </c>
      <c r="CA118" s="38">
        <f t="shared" ca="1" si="353"/>
        <v>0</v>
      </c>
      <c r="CB118" s="38">
        <f t="shared" ca="1" si="353"/>
        <v>0</v>
      </c>
      <c r="CC118" s="38">
        <f t="shared" ca="1" si="353"/>
        <v>0</v>
      </c>
      <c r="CD118" s="38">
        <f t="shared" ca="1" si="353"/>
        <v>0</v>
      </c>
      <c r="CE118" s="38">
        <f t="shared" ca="1" si="353"/>
        <v>0</v>
      </c>
      <c r="CF118" s="38">
        <f t="shared" ca="1" si="353"/>
        <v>0</v>
      </c>
      <c r="CG118" s="126">
        <f t="shared" ca="1" si="335"/>
        <v>62.5</v>
      </c>
      <c r="CH118" s="25" t="str">
        <f>'PLANTILLA V6'!$D224</f>
        <v>metro</v>
      </c>
    </row>
    <row r="119" spans="1:86" ht="16.5" x14ac:dyDescent="0.45">
      <c r="A119" s="40" t="s">
        <v>198</v>
      </c>
      <c r="B119" s="39" t="s">
        <v>238</v>
      </c>
      <c r="C119" s="32">
        <f>'PLANTILLA V6'!C225</f>
        <v>1</v>
      </c>
      <c r="D119" s="126">
        <f t="shared" ca="1" si="232"/>
        <v>1</v>
      </c>
      <c r="E119" s="25" t="str">
        <f>'PLANTILLA V6'!$D225</f>
        <v>paquete</v>
      </c>
      <c r="F119" s="29">
        <f t="shared" ref="F119:AD119" ca="1" si="354">IF(OR(F$3="", ISNA(INDEX(INDIRECT(RIGHT(F$2,LEN(F$2)-4)&amp;"!$J:$J"),MATCH($B119,INDIRECT(RIGHT(F$2,LEN(F$2)-4)&amp;"!$B:$B"),0),1)),ISERR(INDEX(INDIRECT(RIGHT(F$2,LEN(F$2)-4)&amp;"!$J:$J"),MATCH($B119,INDIRECT(RIGHT(F$2,LEN(F$2)-4)&amp;"!$B:$B"),0),1))),0,INDEX(INDIRECT(RIGHT(F$2,LEN(F$2)-4)&amp;"!$J:$J"),MATCH($B119,INDIRECT(RIGHT(F$2,LEN(F$2)-4)&amp;"!$B:$B"),0),1))</f>
        <v>0</v>
      </c>
      <c r="G119" s="29">
        <f t="shared" ca="1" si="354"/>
        <v>0</v>
      </c>
      <c r="H119" s="29">
        <f t="shared" ca="1" si="354"/>
        <v>0</v>
      </c>
      <c r="I119" s="29">
        <f t="shared" ca="1" si="354"/>
        <v>0</v>
      </c>
      <c r="J119" s="29">
        <f t="shared" ca="1" si="354"/>
        <v>0</v>
      </c>
      <c r="K119" s="29">
        <f t="shared" ca="1" si="354"/>
        <v>0</v>
      </c>
      <c r="L119" s="29">
        <f t="shared" ca="1" si="354"/>
        <v>0</v>
      </c>
      <c r="M119" s="29">
        <f t="shared" ca="1" si="354"/>
        <v>0</v>
      </c>
      <c r="N119" s="29">
        <f t="shared" ca="1" si="354"/>
        <v>0</v>
      </c>
      <c r="O119" s="29">
        <f t="shared" ca="1" si="354"/>
        <v>0</v>
      </c>
      <c r="P119" s="29">
        <f t="shared" ca="1" si="354"/>
        <v>0</v>
      </c>
      <c r="Q119" s="29">
        <f t="shared" ca="1" si="354"/>
        <v>0</v>
      </c>
      <c r="R119" s="29">
        <f t="shared" ca="1" si="354"/>
        <v>0</v>
      </c>
      <c r="S119" s="29">
        <f t="shared" ca="1" si="354"/>
        <v>0</v>
      </c>
      <c r="T119" s="29">
        <f t="shared" ca="1" si="354"/>
        <v>0</v>
      </c>
      <c r="U119" s="29">
        <f t="shared" ca="1" si="354"/>
        <v>1</v>
      </c>
      <c r="V119" s="29">
        <f t="shared" ca="1" si="354"/>
        <v>0</v>
      </c>
      <c r="W119" s="29">
        <f t="shared" ca="1" si="354"/>
        <v>0</v>
      </c>
      <c r="X119" s="29">
        <f t="shared" ca="1" si="354"/>
        <v>0</v>
      </c>
      <c r="Y119" s="29">
        <f t="shared" ca="1" si="354"/>
        <v>0</v>
      </c>
      <c r="Z119" s="29">
        <f t="shared" ca="1" si="354"/>
        <v>0</v>
      </c>
      <c r="AA119" s="29">
        <f t="shared" ca="1" si="354"/>
        <v>0</v>
      </c>
      <c r="AB119" s="29">
        <f t="shared" ca="1" si="354"/>
        <v>0</v>
      </c>
      <c r="AC119" s="29">
        <f t="shared" ca="1" si="354"/>
        <v>0</v>
      </c>
      <c r="AD119" s="29">
        <f t="shared" ca="1" si="354"/>
        <v>0</v>
      </c>
      <c r="AE119" s="126">
        <f t="shared" ca="1" si="234"/>
        <v>0</v>
      </c>
      <c r="AF119" s="25" t="str">
        <f>'PLANTILLA V6'!$D225</f>
        <v>paquete</v>
      </c>
      <c r="AG119" s="37">
        <f t="shared" ref="AG119:BE119" ca="1" si="355">IF(OR(AG$3="",ISNA(INDEX(INDIRECT(RIGHT(AG$2,LEN(AG$2)-4)&amp;"!$J:$J"),MATCH($B119,INDIRECT(RIGHT(AG$2,LEN(AG$2)-4)&amp;"!$B:$B"),0),1)), ISERR(INDEX(INDIRECT(RIGHT(AG$2,LEN(AG$2)-4)&amp;"!$J:$J"),MATCH($B119,INDIRECT(RIGHT(AG$2,LEN(AG$2)-4)&amp;"!$B:$B"),0),1))),0,INDEX(INDIRECT(RIGHT(AG$2,LEN(AG$2)-4)&amp;"!$J:$J"),MATCH($B119,INDIRECT(RIGHT(AG$2,LEN(AG$2)-4)&amp;"!$B:$B"),0),1))</f>
        <v>0</v>
      </c>
      <c r="AH119" s="37">
        <f t="shared" ca="1" si="355"/>
        <v>0</v>
      </c>
      <c r="AI119" s="37">
        <f t="shared" ca="1" si="355"/>
        <v>0</v>
      </c>
      <c r="AJ119" s="37">
        <f t="shared" ca="1" si="355"/>
        <v>0</v>
      </c>
      <c r="AK119" s="37">
        <f t="shared" ca="1" si="355"/>
        <v>0</v>
      </c>
      <c r="AL119" s="37">
        <f t="shared" ca="1" si="355"/>
        <v>0</v>
      </c>
      <c r="AM119" s="37">
        <f t="shared" ca="1" si="355"/>
        <v>0</v>
      </c>
      <c r="AN119" s="37">
        <f t="shared" ca="1" si="355"/>
        <v>0</v>
      </c>
      <c r="AO119" s="37">
        <f t="shared" ca="1" si="355"/>
        <v>0</v>
      </c>
      <c r="AP119" s="37">
        <f t="shared" ca="1" si="355"/>
        <v>0</v>
      </c>
      <c r="AQ119" s="37">
        <f t="shared" ca="1" si="355"/>
        <v>0</v>
      </c>
      <c r="AR119" s="37">
        <f t="shared" ca="1" si="355"/>
        <v>0</v>
      </c>
      <c r="AS119" s="37">
        <f t="shared" ca="1" si="355"/>
        <v>0</v>
      </c>
      <c r="AT119" s="37">
        <f t="shared" ca="1" si="355"/>
        <v>0</v>
      </c>
      <c r="AU119" s="37">
        <f t="shared" ca="1" si="355"/>
        <v>0</v>
      </c>
      <c r="AV119" s="37">
        <f t="shared" ca="1" si="355"/>
        <v>0</v>
      </c>
      <c r="AW119" s="37">
        <f t="shared" ca="1" si="355"/>
        <v>0</v>
      </c>
      <c r="AX119" s="37">
        <f t="shared" ca="1" si="355"/>
        <v>0</v>
      </c>
      <c r="AY119" s="37">
        <f t="shared" ca="1" si="355"/>
        <v>0</v>
      </c>
      <c r="AZ119" s="37">
        <f t="shared" ca="1" si="355"/>
        <v>0</v>
      </c>
      <c r="BA119" s="37">
        <f t="shared" ca="1" si="355"/>
        <v>0</v>
      </c>
      <c r="BB119" s="37">
        <f t="shared" ca="1" si="355"/>
        <v>0</v>
      </c>
      <c r="BC119" s="37">
        <f t="shared" ca="1" si="355"/>
        <v>0</v>
      </c>
      <c r="BD119" s="37">
        <f t="shared" ca="1" si="355"/>
        <v>0</v>
      </c>
      <c r="BE119" s="37">
        <f t="shared" ca="1" si="355"/>
        <v>0</v>
      </c>
      <c r="BF119" s="126">
        <f t="shared" ca="1" si="236"/>
        <v>0</v>
      </c>
      <c r="BG119" s="135" t="str">
        <f>'PLANTILLA V6'!$D225</f>
        <v>paquete</v>
      </c>
      <c r="BH119" s="41">
        <f t="shared" ref="BH119:CF119" ca="1" si="356">IF(OR(BH$3="",ISNA(INDEX(INDIRECT(RIGHT(BH$2,LEN(BH$2)-4)&amp;"!$J:$J"),MATCH($B119,INDIRECT(RIGHT(BH$2,LEN(BH$2)-4)&amp;"!$B:$B"),0),1)), ISERR(INDEX(INDIRECT(RIGHT(BH$2,LEN(BH$2)-4)&amp;"!$J:$J"),MATCH($B119,INDIRECT(RIGHT(BH$2,LEN(BH$2)-4)&amp;"!$B:$B"),0),1))),0,INDEX(INDIRECT(RIGHT(BH$2,LEN(BH$2)-4)&amp;"!$J:$J"),MATCH($B119,INDIRECT(RIGHT(BH$2,LEN(BH$2)-4)&amp;"!$B:$B"),0),1))</f>
        <v>0</v>
      </c>
      <c r="BI119" s="41">
        <f t="shared" ca="1" si="356"/>
        <v>0</v>
      </c>
      <c r="BJ119" s="41">
        <f t="shared" ca="1" si="356"/>
        <v>0</v>
      </c>
      <c r="BK119" s="41">
        <f t="shared" ca="1" si="356"/>
        <v>0</v>
      </c>
      <c r="BL119" s="41">
        <f t="shared" ca="1" si="356"/>
        <v>0</v>
      </c>
      <c r="BM119" s="41">
        <f t="shared" ca="1" si="356"/>
        <v>0</v>
      </c>
      <c r="BN119" s="41">
        <f t="shared" ca="1" si="356"/>
        <v>0</v>
      </c>
      <c r="BO119" s="41">
        <f t="shared" ca="1" si="356"/>
        <v>0</v>
      </c>
      <c r="BP119" s="41">
        <f t="shared" ca="1" si="356"/>
        <v>0</v>
      </c>
      <c r="BQ119" s="41">
        <f t="shared" ca="1" si="356"/>
        <v>0</v>
      </c>
      <c r="BR119" s="41">
        <f t="shared" ca="1" si="356"/>
        <v>0</v>
      </c>
      <c r="BS119" s="41">
        <f t="shared" ca="1" si="356"/>
        <v>0</v>
      </c>
      <c r="BT119" s="41">
        <f t="shared" ca="1" si="356"/>
        <v>0</v>
      </c>
      <c r="BU119" s="41">
        <f t="shared" ca="1" si="356"/>
        <v>0</v>
      </c>
      <c r="BV119" s="41">
        <f t="shared" ca="1" si="356"/>
        <v>0</v>
      </c>
      <c r="BW119" s="41">
        <f t="shared" ca="1" si="356"/>
        <v>0</v>
      </c>
      <c r="BX119" s="41">
        <f t="shared" ca="1" si="356"/>
        <v>0</v>
      </c>
      <c r="BY119" s="41">
        <f t="shared" ca="1" si="356"/>
        <v>0</v>
      </c>
      <c r="BZ119" s="41">
        <f t="shared" ca="1" si="356"/>
        <v>0</v>
      </c>
      <c r="CA119" s="41">
        <f t="shared" ca="1" si="356"/>
        <v>0</v>
      </c>
      <c r="CB119" s="41">
        <f t="shared" ca="1" si="356"/>
        <v>0</v>
      </c>
      <c r="CC119" s="41">
        <f t="shared" ca="1" si="356"/>
        <v>0</v>
      </c>
      <c r="CD119" s="41">
        <f t="shared" ca="1" si="356"/>
        <v>0</v>
      </c>
      <c r="CE119" s="41">
        <f t="shared" ca="1" si="356"/>
        <v>0</v>
      </c>
      <c r="CF119" s="41">
        <f t="shared" ca="1" si="356"/>
        <v>0</v>
      </c>
      <c r="CG119" s="126">
        <f t="shared" ca="1" si="335"/>
        <v>1</v>
      </c>
      <c r="CH119" s="25" t="str">
        <f>'PLANTILLA V6'!$D225</f>
        <v>paquete</v>
      </c>
    </row>
    <row r="120" spans="1:86" ht="16.5" x14ac:dyDescent="0.45">
      <c r="A120" s="36" t="s">
        <v>198</v>
      </c>
      <c r="B120" s="35" t="s">
        <v>239</v>
      </c>
      <c r="C120" s="28">
        <f>'PLANTILLA V6'!C226</f>
        <v>1</v>
      </c>
      <c r="D120" s="126">
        <f t="shared" ca="1" si="232"/>
        <v>12.5</v>
      </c>
      <c r="E120" s="25" t="str">
        <f>'PLANTILLA V6'!$D226</f>
        <v>pza</v>
      </c>
      <c r="F120" s="29">
        <f t="shared" ref="F120:AD120" ca="1" si="357">IF(OR(F$3="", ISNA(INDEX(INDIRECT(RIGHT(F$2,LEN(F$2)-4)&amp;"!$J:$J"),MATCH($B120,INDIRECT(RIGHT(F$2,LEN(F$2)-4)&amp;"!$B:$B"),0),1)),ISERR(INDEX(INDIRECT(RIGHT(F$2,LEN(F$2)-4)&amp;"!$J:$J"),MATCH($B120,INDIRECT(RIGHT(F$2,LEN(F$2)-4)&amp;"!$B:$B"),0),1))),0,INDEX(INDIRECT(RIGHT(F$2,LEN(F$2)-4)&amp;"!$J:$J"),MATCH($B120,INDIRECT(RIGHT(F$2,LEN(F$2)-4)&amp;"!$B:$B"),0),1))</f>
        <v>0</v>
      </c>
      <c r="G120" s="29">
        <f t="shared" ca="1" si="357"/>
        <v>0</v>
      </c>
      <c r="H120" s="29">
        <f t="shared" ca="1" si="357"/>
        <v>0</v>
      </c>
      <c r="I120" s="29">
        <f t="shared" ca="1" si="357"/>
        <v>0</v>
      </c>
      <c r="J120" s="29">
        <f t="shared" ca="1" si="357"/>
        <v>0</v>
      </c>
      <c r="K120" s="29">
        <f t="shared" ca="1" si="357"/>
        <v>0</v>
      </c>
      <c r="L120" s="29">
        <f t="shared" ca="1" si="357"/>
        <v>0</v>
      </c>
      <c r="M120" s="29">
        <f t="shared" ca="1" si="357"/>
        <v>0</v>
      </c>
      <c r="N120" s="29">
        <f t="shared" ca="1" si="357"/>
        <v>0</v>
      </c>
      <c r="O120" s="29">
        <f t="shared" ca="1" si="357"/>
        <v>0</v>
      </c>
      <c r="P120" s="29">
        <f t="shared" ca="1" si="357"/>
        <v>0</v>
      </c>
      <c r="Q120" s="29">
        <f t="shared" ca="1" si="357"/>
        <v>0</v>
      </c>
      <c r="R120" s="29">
        <f t="shared" ca="1" si="357"/>
        <v>0</v>
      </c>
      <c r="S120" s="29">
        <f t="shared" ca="1" si="357"/>
        <v>0</v>
      </c>
      <c r="T120" s="29">
        <f t="shared" ca="1" si="357"/>
        <v>0</v>
      </c>
      <c r="U120" s="29">
        <f t="shared" ca="1" si="357"/>
        <v>12.5</v>
      </c>
      <c r="V120" s="29">
        <f t="shared" ca="1" si="357"/>
        <v>0</v>
      </c>
      <c r="W120" s="29">
        <f t="shared" ca="1" si="357"/>
        <v>0</v>
      </c>
      <c r="X120" s="29">
        <f t="shared" ca="1" si="357"/>
        <v>0</v>
      </c>
      <c r="Y120" s="29">
        <f t="shared" ca="1" si="357"/>
        <v>0</v>
      </c>
      <c r="Z120" s="29">
        <f t="shared" ca="1" si="357"/>
        <v>0</v>
      </c>
      <c r="AA120" s="29">
        <f t="shared" ca="1" si="357"/>
        <v>0</v>
      </c>
      <c r="AB120" s="29">
        <f t="shared" ca="1" si="357"/>
        <v>0</v>
      </c>
      <c r="AC120" s="29">
        <f t="shared" ca="1" si="357"/>
        <v>0</v>
      </c>
      <c r="AD120" s="29">
        <f t="shared" ca="1" si="357"/>
        <v>0</v>
      </c>
      <c r="AE120" s="126">
        <f t="shared" ca="1" si="234"/>
        <v>0</v>
      </c>
      <c r="AF120" s="25" t="str">
        <f>'PLANTILLA V6'!$D226</f>
        <v>pza</v>
      </c>
      <c r="AG120" s="37">
        <f t="shared" ref="AG120:BE120" ca="1" si="358">IF(OR(AG$3="",ISNA(INDEX(INDIRECT(RIGHT(AG$2,LEN(AG$2)-4)&amp;"!$J:$J"),MATCH($B120,INDIRECT(RIGHT(AG$2,LEN(AG$2)-4)&amp;"!$B:$B"),0),1)), ISERR(INDEX(INDIRECT(RIGHT(AG$2,LEN(AG$2)-4)&amp;"!$J:$J"),MATCH($B120,INDIRECT(RIGHT(AG$2,LEN(AG$2)-4)&amp;"!$B:$B"),0),1))),0,INDEX(INDIRECT(RIGHT(AG$2,LEN(AG$2)-4)&amp;"!$J:$J"),MATCH($B120,INDIRECT(RIGHT(AG$2,LEN(AG$2)-4)&amp;"!$B:$B"),0),1))</f>
        <v>0</v>
      </c>
      <c r="AH120" s="37">
        <f t="shared" ca="1" si="358"/>
        <v>0</v>
      </c>
      <c r="AI120" s="37">
        <f t="shared" ca="1" si="358"/>
        <v>0</v>
      </c>
      <c r="AJ120" s="37">
        <f t="shared" ca="1" si="358"/>
        <v>0</v>
      </c>
      <c r="AK120" s="37">
        <f t="shared" ca="1" si="358"/>
        <v>0</v>
      </c>
      <c r="AL120" s="37">
        <f t="shared" ca="1" si="358"/>
        <v>0</v>
      </c>
      <c r="AM120" s="37">
        <f t="shared" ca="1" si="358"/>
        <v>0</v>
      </c>
      <c r="AN120" s="37">
        <f t="shared" ca="1" si="358"/>
        <v>0</v>
      </c>
      <c r="AO120" s="37">
        <f t="shared" ca="1" si="358"/>
        <v>0</v>
      </c>
      <c r="AP120" s="37">
        <f t="shared" ca="1" si="358"/>
        <v>0</v>
      </c>
      <c r="AQ120" s="37">
        <f t="shared" ca="1" si="358"/>
        <v>0</v>
      </c>
      <c r="AR120" s="37">
        <f t="shared" ca="1" si="358"/>
        <v>0</v>
      </c>
      <c r="AS120" s="37">
        <f t="shared" ca="1" si="358"/>
        <v>0</v>
      </c>
      <c r="AT120" s="37">
        <f t="shared" ca="1" si="358"/>
        <v>0</v>
      </c>
      <c r="AU120" s="37">
        <f t="shared" ca="1" si="358"/>
        <v>0</v>
      </c>
      <c r="AV120" s="37">
        <f t="shared" ca="1" si="358"/>
        <v>0</v>
      </c>
      <c r="AW120" s="37">
        <f t="shared" ca="1" si="358"/>
        <v>0</v>
      </c>
      <c r="AX120" s="37">
        <f t="shared" ca="1" si="358"/>
        <v>0</v>
      </c>
      <c r="AY120" s="37">
        <f t="shared" ca="1" si="358"/>
        <v>0</v>
      </c>
      <c r="AZ120" s="37">
        <f t="shared" ca="1" si="358"/>
        <v>0</v>
      </c>
      <c r="BA120" s="37">
        <f t="shared" ca="1" si="358"/>
        <v>0</v>
      </c>
      <c r="BB120" s="37">
        <f t="shared" ca="1" si="358"/>
        <v>0</v>
      </c>
      <c r="BC120" s="37">
        <f t="shared" ca="1" si="358"/>
        <v>0</v>
      </c>
      <c r="BD120" s="37">
        <f t="shared" ca="1" si="358"/>
        <v>0</v>
      </c>
      <c r="BE120" s="37">
        <f t="shared" ca="1" si="358"/>
        <v>0</v>
      </c>
      <c r="BF120" s="126">
        <f t="shared" ca="1" si="236"/>
        <v>0</v>
      </c>
      <c r="BG120" s="135" t="str">
        <f>'PLANTILLA V6'!$D226</f>
        <v>pza</v>
      </c>
      <c r="BH120" s="38">
        <f t="shared" ref="BH120:CF120" ca="1" si="359">IF(OR(BH$3="",ISNA(INDEX(INDIRECT(RIGHT(BH$2,LEN(BH$2)-4)&amp;"!$J:$J"),MATCH($B120,INDIRECT(RIGHT(BH$2,LEN(BH$2)-4)&amp;"!$B:$B"),0),1)), ISERR(INDEX(INDIRECT(RIGHT(BH$2,LEN(BH$2)-4)&amp;"!$J:$J"),MATCH($B120,INDIRECT(RIGHT(BH$2,LEN(BH$2)-4)&amp;"!$B:$B"),0),1))),0,INDEX(INDIRECT(RIGHT(BH$2,LEN(BH$2)-4)&amp;"!$J:$J"),MATCH($B120,INDIRECT(RIGHT(BH$2,LEN(BH$2)-4)&amp;"!$B:$B"),0),1))</f>
        <v>0</v>
      </c>
      <c r="BI120" s="38">
        <f t="shared" ca="1" si="359"/>
        <v>0</v>
      </c>
      <c r="BJ120" s="38">
        <f t="shared" ca="1" si="359"/>
        <v>0</v>
      </c>
      <c r="BK120" s="38">
        <f t="shared" ca="1" si="359"/>
        <v>0</v>
      </c>
      <c r="BL120" s="38">
        <f t="shared" ca="1" si="359"/>
        <v>0</v>
      </c>
      <c r="BM120" s="38">
        <f t="shared" ca="1" si="359"/>
        <v>0</v>
      </c>
      <c r="BN120" s="38">
        <f t="shared" ca="1" si="359"/>
        <v>0</v>
      </c>
      <c r="BO120" s="38">
        <f t="shared" ca="1" si="359"/>
        <v>0</v>
      </c>
      <c r="BP120" s="38">
        <f t="shared" ca="1" si="359"/>
        <v>0</v>
      </c>
      <c r="BQ120" s="38">
        <f t="shared" ca="1" si="359"/>
        <v>0</v>
      </c>
      <c r="BR120" s="38">
        <f t="shared" ca="1" si="359"/>
        <v>0</v>
      </c>
      <c r="BS120" s="38">
        <f t="shared" ca="1" si="359"/>
        <v>0</v>
      </c>
      <c r="BT120" s="38">
        <f t="shared" ca="1" si="359"/>
        <v>0</v>
      </c>
      <c r="BU120" s="38">
        <f t="shared" ca="1" si="359"/>
        <v>0</v>
      </c>
      <c r="BV120" s="38">
        <f t="shared" ca="1" si="359"/>
        <v>0</v>
      </c>
      <c r="BW120" s="38">
        <f t="shared" ca="1" si="359"/>
        <v>0</v>
      </c>
      <c r="BX120" s="38">
        <f t="shared" ca="1" si="359"/>
        <v>0</v>
      </c>
      <c r="BY120" s="38">
        <f t="shared" ca="1" si="359"/>
        <v>0</v>
      </c>
      <c r="BZ120" s="38">
        <f t="shared" ca="1" si="359"/>
        <v>0</v>
      </c>
      <c r="CA120" s="38">
        <f t="shared" ca="1" si="359"/>
        <v>0</v>
      </c>
      <c r="CB120" s="38">
        <f t="shared" ca="1" si="359"/>
        <v>0</v>
      </c>
      <c r="CC120" s="38">
        <f t="shared" ca="1" si="359"/>
        <v>0</v>
      </c>
      <c r="CD120" s="38">
        <f t="shared" ca="1" si="359"/>
        <v>0</v>
      </c>
      <c r="CE120" s="38">
        <f t="shared" ca="1" si="359"/>
        <v>0</v>
      </c>
      <c r="CF120" s="38">
        <f t="shared" ca="1" si="359"/>
        <v>0</v>
      </c>
      <c r="CG120" s="126">
        <f t="shared" ca="1" si="335"/>
        <v>12.5</v>
      </c>
      <c r="CH120" s="25" t="str">
        <f>'PLANTILLA V6'!$D226</f>
        <v>pza</v>
      </c>
    </row>
    <row r="121" spans="1:86" ht="16.5" x14ac:dyDescent="0.45">
      <c r="A121" s="40" t="s">
        <v>198</v>
      </c>
      <c r="B121" s="39" t="s">
        <v>240</v>
      </c>
      <c r="C121" s="32">
        <f>'PLANTILLA V6'!C227</f>
        <v>1</v>
      </c>
      <c r="D121" s="126">
        <f t="shared" ca="1" si="232"/>
        <v>12.5</v>
      </c>
      <c r="E121" s="25" t="str">
        <f>'PLANTILLA V6'!$D227</f>
        <v>rollo</v>
      </c>
      <c r="F121" s="29">
        <f t="shared" ref="F121:AD121" ca="1" si="360">IF(OR(F$3="", ISNA(INDEX(INDIRECT(RIGHT(F$2,LEN(F$2)-4)&amp;"!$J:$J"),MATCH($B121,INDIRECT(RIGHT(F$2,LEN(F$2)-4)&amp;"!$B:$B"),0),1)),ISERR(INDEX(INDIRECT(RIGHT(F$2,LEN(F$2)-4)&amp;"!$J:$J"),MATCH($B121,INDIRECT(RIGHT(F$2,LEN(F$2)-4)&amp;"!$B:$B"),0),1))),0,INDEX(INDIRECT(RIGHT(F$2,LEN(F$2)-4)&amp;"!$J:$J"),MATCH($B121,INDIRECT(RIGHT(F$2,LEN(F$2)-4)&amp;"!$B:$B"),0),1))</f>
        <v>0</v>
      </c>
      <c r="G121" s="29">
        <f t="shared" ca="1" si="360"/>
        <v>0</v>
      </c>
      <c r="H121" s="29">
        <f t="shared" ca="1" si="360"/>
        <v>0</v>
      </c>
      <c r="I121" s="29">
        <f t="shared" ca="1" si="360"/>
        <v>0</v>
      </c>
      <c r="J121" s="29">
        <f t="shared" ca="1" si="360"/>
        <v>0</v>
      </c>
      <c r="K121" s="29">
        <f t="shared" ca="1" si="360"/>
        <v>0</v>
      </c>
      <c r="L121" s="29">
        <f t="shared" ca="1" si="360"/>
        <v>0</v>
      </c>
      <c r="M121" s="29">
        <f t="shared" ca="1" si="360"/>
        <v>0</v>
      </c>
      <c r="N121" s="29">
        <f t="shared" ca="1" si="360"/>
        <v>0</v>
      </c>
      <c r="O121" s="29">
        <f t="shared" ca="1" si="360"/>
        <v>0</v>
      </c>
      <c r="P121" s="29">
        <f t="shared" ca="1" si="360"/>
        <v>0</v>
      </c>
      <c r="Q121" s="29">
        <f t="shared" ca="1" si="360"/>
        <v>0</v>
      </c>
      <c r="R121" s="29">
        <f t="shared" ca="1" si="360"/>
        <v>0</v>
      </c>
      <c r="S121" s="29">
        <f t="shared" ca="1" si="360"/>
        <v>12.5</v>
      </c>
      <c r="T121" s="29">
        <f t="shared" ca="1" si="360"/>
        <v>0</v>
      </c>
      <c r="U121" s="29">
        <f t="shared" ca="1" si="360"/>
        <v>0</v>
      </c>
      <c r="V121" s="29">
        <f t="shared" ca="1" si="360"/>
        <v>0</v>
      </c>
      <c r="W121" s="29">
        <f t="shared" ca="1" si="360"/>
        <v>0</v>
      </c>
      <c r="X121" s="29">
        <f t="shared" ca="1" si="360"/>
        <v>0</v>
      </c>
      <c r="Y121" s="29">
        <f t="shared" ca="1" si="360"/>
        <v>0</v>
      </c>
      <c r="Z121" s="29">
        <f t="shared" ca="1" si="360"/>
        <v>0</v>
      </c>
      <c r="AA121" s="29">
        <f t="shared" ca="1" si="360"/>
        <v>0</v>
      </c>
      <c r="AB121" s="29">
        <f t="shared" ca="1" si="360"/>
        <v>0</v>
      </c>
      <c r="AC121" s="29">
        <f t="shared" ca="1" si="360"/>
        <v>0</v>
      </c>
      <c r="AD121" s="29">
        <f t="shared" ca="1" si="360"/>
        <v>0</v>
      </c>
      <c r="AE121" s="126">
        <f t="shared" ca="1" si="234"/>
        <v>0</v>
      </c>
      <c r="AF121" s="25" t="str">
        <f>'PLANTILLA V6'!$D227</f>
        <v>rollo</v>
      </c>
      <c r="AG121" s="37">
        <f t="shared" ref="AG121:BE121" ca="1" si="361">IF(OR(AG$3="",ISNA(INDEX(INDIRECT(RIGHT(AG$2,LEN(AG$2)-4)&amp;"!$J:$J"),MATCH($B121,INDIRECT(RIGHT(AG$2,LEN(AG$2)-4)&amp;"!$B:$B"),0),1)), ISERR(INDEX(INDIRECT(RIGHT(AG$2,LEN(AG$2)-4)&amp;"!$J:$J"),MATCH($B121,INDIRECT(RIGHT(AG$2,LEN(AG$2)-4)&amp;"!$B:$B"),0),1))),0,INDEX(INDIRECT(RIGHT(AG$2,LEN(AG$2)-4)&amp;"!$J:$J"),MATCH($B121,INDIRECT(RIGHT(AG$2,LEN(AG$2)-4)&amp;"!$B:$B"),0),1))</f>
        <v>0</v>
      </c>
      <c r="AH121" s="37">
        <f t="shared" ca="1" si="361"/>
        <v>0</v>
      </c>
      <c r="AI121" s="37">
        <f t="shared" ca="1" si="361"/>
        <v>0</v>
      </c>
      <c r="AJ121" s="37">
        <f t="shared" ca="1" si="361"/>
        <v>0</v>
      </c>
      <c r="AK121" s="37">
        <f t="shared" ca="1" si="361"/>
        <v>0</v>
      </c>
      <c r="AL121" s="37">
        <f t="shared" ca="1" si="361"/>
        <v>0</v>
      </c>
      <c r="AM121" s="37">
        <f t="shared" ca="1" si="361"/>
        <v>0</v>
      </c>
      <c r="AN121" s="37">
        <f t="shared" ca="1" si="361"/>
        <v>0</v>
      </c>
      <c r="AO121" s="37">
        <f t="shared" ca="1" si="361"/>
        <v>0</v>
      </c>
      <c r="AP121" s="37">
        <f t="shared" ca="1" si="361"/>
        <v>0</v>
      </c>
      <c r="AQ121" s="37">
        <f t="shared" ca="1" si="361"/>
        <v>0</v>
      </c>
      <c r="AR121" s="37">
        <f t="shared" ca="1" si="361"/>
        <v>0</v>
      </c>
      <c r="AS121" s="37">
        <f t="shared" ca="1" si="361"/>
        <v>0</v>
      </c>
      <c r="AT121" s="37">
        <f t="shared" ca="1" si="361"/>
        <v>0</v>
      </c>
      <c r="AU121" s="37">
        <f t="shared" ca="1" si="361"/>
        <v>0</v>
      </c>
      <c r="AV121" s="37">
        <f t="shared" ca="1" si="361"/>
        <v>0</v>
      </c>
      <c r="AW121" s="37">
        <f t="shared" ca="1" si="361"/>
        <v>0</v>
      </c>
      <c r="AX121" s="37">
        <f t="shared" ca="1" si="361"/>
        <v>0</v>
      </c>
      <c r="AY121" s="37">
        <f t="shared" ca="1" si="361"/>
        <v>0</v>
      </c>
      <c r="AZ121" s="37">
        <f t="shared" ca="1" si="361"/>
        <v>0</v>
      </c>
      <c r="BA121" s="37">
        <f t="shared" ca="1" si="361"/>
        <v>0</v>
      </c>
      <c r="BB121" s="37">
        <f t="shared" ca="1" si="361"/>
        <v>0</v>
      </c>
      <c r="BC121" s="37">
        <f t="shared" ca="1" si="361"/>
        <v>0</v>
      </c>
      <c r="BD121" s="37">
        <f t="shared" ca="1" si="361"/>
        <v>0</v>
      </c>
      <c r="BE121" s="37">
        <f t="shared" ca="1" si="361"/>
        <v>0</v>
      </c>
      <c r="BF121" s="126">
        <f t="shared" ca="1" si="236"/>
        <v>0</v>
      </c>
      <c r="BG121" s="135" t="str">
        <f>'PLANTILLA V6'!$D227</f>
        <v>rollo</v>
      </c>
      <c r="BH121" s="41">
        <f t="shared" ref="BH121:CF121" ca="1" si="362">IF(OR(BH$3="",ISNA(INDEX(INDIRECT(RIGHT(BH$2,LEN(BH$2)-4)&amp;"!$J:$J"),MATCH($B121,INDIRECT(RIGHT(BH$2,LEN(BH$2)-4)&amp;"!$B:$B"),0),1)), ISERR(INDEX(INDIRECT(RIGHT(BH$2,LEN(BH$2)-4)&amp;"!$J:$J"),MATCH($B121,INDIRECT(RIGHT(BH$2,LEN(BH$2)-4)&amp;"!$B:$B"),0),1))),0,INDEX(INDIRECT(RIGHT(BH$2,LEN(BH$2)-4)&amp;"!$J:$J"),MATCH($B121,INDIRECT(RIGHT(BH$2,LEN(BH$2)-4)&amp;"!$B:$B"),0),1))</f>
        <v>0</v>
      </c>
      <c r="BI121" s="41">
        <f t="shared" ca="1" si="362"/>
        <v>0</v>
      </c>
      <c r="BJ121" s="41">
        <f t="shared" ca="1" si="362"/>
        <v>0</v>
      </c>
      <c r="BK121" s="41">
        <f t="shared" ca="1" si="362"/>
        <v>0</v>
      </c>
      <c r="BL121" s="41">
        <f t="shared" ca="1" si="362"/>
        <v>0</v>
      </c>
      <c r="BM121" s="41">
        <f t="shared" ca="1" si="362"/>
        <v>0</v>
      </c>
      <c r="BN121" s="41">
        <f t="shared" ca="1" si="362"/>
        <v>0</v>
      </c>
      <c r="BO121" s="41">
        <f t="shared" ca="1" si="362"/>
        <v>0</v>
      </c>
      <c r="BP121" s="41">
        <f t="shared" ca="1" si="362"/>
        <v>0</v>
      </c>
      <c r="BQ121" s="41">
        <f t="shared" ca="1" si="362"/>
        <v>0</v>
      </c>
      <c r="BR121" s="41">
        <f t="shared" ca="1" si="362"/>
        <v>0</v>
      </c>
      <c r="BS121" s="41">
        <f t="shared" ca="1" si="362"/>
        <v>0</v>
      </c>
      <c r="BT121" s="41">
        <f t="shared" ca="1" si="362"/>
        <v>0</v>
      </c>
      <c r="BU121" s="41">
        <f t="shared" ca="1" si="362"/>
        <v>0</v>
      </c>
      <c r="BV121" s="41">
        <f t="shared" ca="1" si="362"/>
        <v>0</v>
      </c>
      <c r="BW121" s="41">
        <f t="shared" ca="1" si="362"/>
        <v>0</v>
      </c>
      <c r="BX121" s="41">
        <f t="shared" ca="1" si="362"/>
        <v>0</v>
      </c>
      <c r="BY121" s="41">
        <f t="shared" ca="1" si="362"/>
        <v>0</v>
      </c>
      <c r="BZ121" s="41">
        <f t="shared" ca="1" si="362"/>
        <v>0</v>
      </c>
      <c r="CA121" s="41">
        <f t="shared" ca="1" si="362"/>
        <v>0</v>
      </c>
      <c r="CB121" s="41">
        <f t="shared" ca="1" si="362"/>
        <v>0</v>
      </c>
      <c r="CC121" s="41">
        <f t="shared" ca="1" si="362"/>
        <v>0</v>
      </c>
      <c r="CD121" s="41">
        <f t="shared" ca="1" si="362"/>
        <v>0</v>
      </c>
      <c r="CE121" s="41">
        <f t="shared" ca="1" si="362"/>
        <v>0</v>
      </c>
      <c r="CF121" s="41">
        <f t="shared" ca="1" si="362"/>
        <v>0</v>
      </c>
      <c r="CG121" s="126">
        <f t="shared" ca="1" si="335"/>
        <v>12.5</v>
      </c>
      <c r="CH121" s="25" t="str">
        <f>'PLANTILLA V6'!$D227</f>
        <v>rollo</v>
      </c>
    </row>
    <row r="122" spans="1:86" ht="16.5" x14ac:dyDescent="0.45">
      <c r="A122" s="36" t="s">
        <v>198</v>
      </c>
      <c r="B122" s="35" t="s">
        <v>241</v>
      </c>
      <c r="C122" s="28">
        <f>'PLANTILLA V6'!C228</f>
        <v>1</v>
      </c>
      <c r="D122" s="126">
        <f t="shared" ca="1" si="232"/>
        <v>12.5</v>
      </c>
      <c r="E122" s="25" t="str">
        <f>'PLANTILLA V6'!$D228</f>
        <v>pza</v>
      </c>
      <c r="F122" s="29">
        <f t="shared" ref="F122:AD122" ca="1" si="363">IF(OR(F$3="", ISNA(INDEX(INDIRECT(RIGHT(F$2,LEN(F$2)-4)&amp;"!$J:$J"),MATCH($B122,INDIRECT(RIGHT(F$2,LEN(F$2)-4)&amp;"!$B:$B"),0),1)),ISERR(INDEX(INDIRECT(RIGHT(F$2,LEN(F$2)-4)&amp;"!$J:$J"),MATCH($B122,INDIRECT(RIGHT(F$2,LEN(F$2)-4)&amp;"!$B:$B"),0),1))),0,INDEX(INDIRECT(RIGHT(F$2,LEN(F$2)-4)&amp;"!$J:$J"),MATCH($B122,INDIRECT(RIGHT(F$2,LEN(F$2)-4)&amp;"!$B:$B"),0),1))</f>
        <v>0</v>
      </c>
      <c r="G122" s="29">
        <f t="shared" ca="1" si="363"/>
        <v>0</v>
      </c>
      <c r="H122" s="29">
        <f t="shared" ca="1" si="363"/>
        <v>0</v>
      </c>
      <c r="I122" s="29">
        <f t="shared" ca="1" si="363"/>
        <v>0</v>
      </c>
      <c r="J122" s="29">
        <f t="shared" ca="1" si="363"/>
        <v>0</v>
      </c>
      <c r="K122" s="29">
        <f t="shared" ca="1" si="363"/>
        <v>0</v>
      </c>
      <c r="L122" s="29">
        <f t="shared" ca="1" si="363"/>
        <v>0</v>
      </c>
      <c r="M122" s="29">
        <f t="shared" ca="1" si="363"/>
        <v>0</v>
      </c>
      <c r="N122" s="29">
        <f t="shared" ca="1" si="363"/>
        <v>0</v>
      </c>
      <c r="O122" s="29">
        <f t="shared" ca="1" si="363"/>
        <v>0</v>
      </c>
      <c r="P122" s="29">
        <f t="shared" ca="1" si="363"/>
        <v>0</v>
      </c>
      <c r="Q122" s="29">
        <f t="shared" ca="1" si="363"/>
        <v>0</v>
      </c>
      <c r="R122" s="29">
        <f t="shared" ca="1" si="363"/>
        <v>0</v>
      </c>
      <c r="S122" s="29">
        <f t="shared" ca="1" si="363"/>
        <v>12.5</v>
      </c>
      <c r="T122" s="29">
        <f t="shared" ca="1" si="363"/>
        <v>0</v>
      </c>
      <c r="U122" s="29">
        <f t="shared" ca="1" si="363"/>
        <v>0</v>
      </c>
      <c r="V122" s="29">
        <f t="shared" ca="1" si="363"/>
        <v>0</v>
      </c>
      <c r="W122" s="29">
        <f t="shared" ca="1" si="363"/>
        <v>0</v>
      </c>
      <c r="X122" s="29">
        <f t="shared" ca="1" si="363"/>
        <v>0</v>
      </c>
      <c r="Y122" s="29">
        <f t="shared" ca="1" si="363"/>
        <v>0</v>
      </c>
      <c r="Z122" s="29">
        <f t="shared" ca="1" si="363"/>
        <v>0</v>
      </c>
      <c r="AA122" s="29">
        <f t="shared" ca="1" si="363"/>
        <v>0</v>
      </c>
      <c r="AB122" s="29">
        <f t="shared" ca="1" si="363"/>
        <v>0</v>
      </c>
      <c r="AC122" s="29">
        <f t="shared" ca="1" si="363"/>
        <v>0</v>
      </c>
      <c r="AD122" s="29">
        <f t="shared" ca="1" si="363"/>
        <v>0</v>
      </c>
      <c r="AE122" s="126">
        <f t="shared" ca="1" si="234"/>
        <v>0</v>
      </c>
      <c r="AF122" s="25" t="str">
        <f>'PLANTILLA V6'!$D228</f>
        <v>pza</v>
      </c>
      <c r="AG122" s="37">
        <f t="shared" ref="AG122:BE122" ca="1" si="364">IF(OR(AG$3="",ISNA(INDEX(INDIRECT(RIGHT(AG$2,LEN(AG$2)-4)&amp;"!$J:$J"),MATCH($B122,INDIRECT(RIGHT(AG$2,LEN(AG$2)-4)&amp;"!$B:$B"),0),1)), ISERR(INDEX(INDIRECT(RIGHT(AG$2,LEN(AG$2)-4)&amp;"!$J:$J"),MATCH($B122,INDIRECT(RIGHT(AG$2,LEN(AG$2)-4)&amp;"!$B:$B"),0),1))),0,INDEX(INDIRECT(RIGHT(AG$2,LEN(AG$2)-4)&amp;"!$J:$J"),MATCH($B122,INDIRECT(RIGHT(AG$2,LEN(AG$2)-4)&amp;"!$B:$B"),0),1))</f>
        <v>0</v>
      </c>
      <c r="AH122" s="37">
        <f t="shared" ca="1" si="364"/>
        <v>0</v>
      </c>
      <c r="AI122" s="37">
        <f t="shared" ca="1" si="364"/>
        <v>0</v>
      </c>
      <c r="AJ122" s="37">
        <f t="shared" ca="1" si="364"/>
        <v>0</v>
      </c>
      <c r="AK122" s="37">
        <f t="shared" ca="1" si="364"/>
        <v>0</v>
      </c>
      <c r="AL122" s="37">
        <f t="shared" ca="1" si="364"/>
        <v>0</v>
      </c>
      <c r="AM122" s="37">
        <f t="shared" ca="1" si="364"/>
        <v>0</v>
      </c>
      <c r="AN122" s="37">
        <f t="shared" ca="1" si="364"/>
        <v>0</v>
      </c>
      <c r="AO122" s="37">
        <f t="shared" ca="1" si="364"/>
        <v>0</v>
      </c>
      <c r="AP122" s="37">
        <f t="shared" ca="1" si="364"/>
        <v>0</v>
      </c>
      <c r="AQ122" s="37">
        <f t="shared" ca="1" si="364"/>
        <v>0</v>
      </c>
      <c r="AR122" s="37">
        <f t="shared" ca="1" si="364"/>
        <v>0</v>
      </c>
      <c r="AS122" s="37">
        <f t="shared" ca="1" si="364"/>
        <v>0</v>
      </c>
      <c r="AT122" s="37">
        <f t="shared" ca="1" si="364"/>
        <v>0</v>
      </c>
      <c r="AU122" s="37">
        <f t="shared" ca="1" si="364"/>
        <v>0</v>
      </c>
      <c r="AV122" s="37">
        <f t="shared" ca="1" si="364"/>
        <v>0</v>
      </c>
      <c r="AW122" s="37">
        <f t="shared" ca="1" si="364"/>
        <v>0</v>
      </c>
      <c r="AX122" s="37">
        <f t="shared" ca="1" si="364"/>
        <v>0</v>
      </c>
      <c r="AY122" s="37">
        <f t="shared" ca="1" si="364"/>
        <v>0</v>
      </c>
      <c r="AZ122" s="37">
        <f t="shared" ca="1" si="364"/>
        <v>0</v>
      </c>
      <c r="BA122" s="37">
        <f t="shared" ca="1" si="364"/>
        <v>0</v>
      </c>
      <c r="BB122" s="37">
        <f t="shared" ca="1" si="364"/>
        <v>0</v>
      </c>
      <c r="BC122" s="37">
        <f t="shared" ca="1" si="364"/>
        <v>0</v>
      </c>
      <c r="BD122" s="37">
        <f t="shared" ca="1" si="364"/>
        <v>0</v>
      </c>
      <c r="BE122" s="37">
        <f t="shared" ca="1" si="364"/>
        <v>0</v>
      </c>
      <c r="BF122" s="126">
        <f t="shared" ca="1" si="236"/>
        <v>0</v>
      </c>
      <c r="BG122" s="135" t="str">
        <f>'PLANTILLA V6'!$D228</f>
        <v>pza</v>
      </c>
      <c r="BH122" s="38">
        <f t="shared" ref="BH122:CF122" ca="1" si="365">IF(OR(BH$3="",ISNA(INDEX(INDIRECT(RIGHT(BH$2,LEN(BH$2)-4)&amp;"!$J:$J"),MATCH($B122,INDIRECT(RIGHT(BH$2,LEN(BH$2)-4)&amp;"!$B:$B"),0),1)), ISERR(INDEX(INDIRECT(RIGHT(BH$2,LEN(BH$2)-4)&amp;"!$J:$J"),MATCH($B122,INDIRECT(RIGHT(BH$2,LEN(BH$2)-4)&amp;"!$B:$B"),0),1))),0,INDEX(INDIRECT(RIGHT(BH$2,LEN(BH$2)-4)&amp;"!$J:$J"),MATCH($B122,INDIRECT(RIGHT(BH$2,LEN(BH$2)-4)&amp;"!$B:$B"),0),1))</f>
        <v>0</v>
      </c>
      <c r="BI122" s="38">
        <f t="shared" ca="1" si="365"/>
        <v>0</v>
      </c>
      <c r="BJ122" s="38">
        <f t="shared" ca="1" si="365"/>
        <v>0</v>
      </c>
      <c r="BK122" s="38">
        <f t="shared" ca="1" si="365"/>
        <v>0</v>
      </c>
      <c r="BL122" s="38">
        <f t="shared" ca="1" si="365"/>
        <v>0</v>
      </c>
      <c r="BM122" s="38">
        <f t="shared" ca="1" si="365"/>
        <v>0</v>
      </c>
      <c r="BN122" s="38">
        <f t="shared" ca="1" si="365"/>
        <v>0</v>
      </c>
      <c r="BO122" s="38">
        <f t="shared" ca="1" si="365"/>
        <v>0</v>
      </c>
      <c r="BP122" s="38">
        <f t="shared" ca="1" si="365"/>
        <v>0</v>
      </c>
      <c r="BQ122" s="38">
        <f t="shared" ca="1" si="365"/>
        <v>0</v>
      </c>
      <c r="BR122" s="38">
        <f t="shared" ca="1" si="365"/>
        <v>0</v>
      </c>
      <c r="BS122" s="38">
        <f t="shared" ca="1" si="365"/>
        <v>0</v>
      </c>
      <c r="BT122" s="38">
        <f t="shared" ca="1" si="365"/>
        <v>0</v>
      </c>
      <c r="BU122" s="38">
        <f t="shared" ca="1" si="365"/>
        <v>0</v>
      </c>
      <c r="BV122" s="38">
        <f t="shared" ca="1" si="365"/>
        <v>0</v>
      </c>
      <c r="BW122" s="38">
        <f t="shared" ca="1" si="365"/>
        <v>0</v>
      </c>
      <c r="BX122" s="38">
        <f t="shared" ca="1" si="365"/>
        <v>0</v>
      </c>
      <c r="BY122" s="38">
        <f t="shared" ca="1" si="365"/>
        <v>0</v>
      </c>
      <c r="BZ122" s="38">
        <f t="shared" ca="1" si="365"/>
        <v>0</v>
      </c>
      <c r="CA122" s="38">
        <f t="shared" ca="1" si="365"/>
        <v>0</v>
      </c>
      <c r="CB122" s="38">
        <f t="shared" ca="1" si="365"/>
        <v>0</v>
      </c>
      <c r="CC122" s="38">
        <f t="shared" ca="1" si="365"/>
        <v>0</v>
      </c>
      <c r="CD122" s="38">
        <f t="shared" ca="1" si="365"/>
        <v>0</v>
      </c>
      <c r="CE122" s="38">
        <f t="shared" ca="1" si="365"/>
        <v>0</v>
      </c>
      <c r="CF122" s="38">
        <f t="shared" ca="1" si="365"/>
        <v>0</v>
      </c>
      <c r="CG122" s="126">
        <f t="shared" ca="1" si="335"/>
        <v>12.5</v>
      </c>
      <c r="CH122" s="25" t="str">
        <f>'PLANTILLA V6'!$D228</f>
        <v>pza</v>
      </c>
    </row>
    <row r="123" spans="1:86" ht="16.5" x14ac:dyDescent="0.45">
      <c r="A123" s="40" t="s">
        <v>198</v>
      </c>
      <c r="B123" s="39" t="s">
        <v>242</v>
      </c>
      <c r="C123" s="32">
        <f>'PLANTILLA V6'!C229</f>
        <v>1</v>
      </c>
      <c r="D123" s="126">
        <f t="shared" ca="1" si="232"/>
        <v>12.5</v>
      </c>
      <c r="E123" s="25" t="str">
        <f>'PLANTILLA V6'!$D229</f>
        <v>pza</v>
      </c>
      <c r="F123" s="29">
        <f t="shared" ref="F123:AD123" ca="1" si="366">IF(OR(F$3="", ISNA(INDEX(INDIRECT(RIGHT(F$2,LEN(F$2)-4)&amp;"!$J:$J"),MATCH($B123,INDIRECT(RIGHT(F$2,LEN(F$2)-4)&amp;"!$B:$B"),0),1)),ISERR(INDEX(INDIRECT(RIGHT(F$2,LEN(F$2)-4)&amp;"!$J:$J"),MATCH($B123,INDIRECT(RIGHT(F$2,LEN(F$2)-4)&amp;"!$B:$B"),0),1))),0,INDEX(INDIRECT(RIGHT(F$2,LEN(F$2)-4)&amp;"!$J:$J"),MATCH($B123,INDIRECT(RIGHT(F$2,LEN(F$2)-4)&amp;"!$B:$B"),0),1))</f>
        <v>0</v>
      </c>
      <c r="G123" s="29">
        <f t="shared" ca="1" si="366"/>
        <v>0</v>
      </c>
      <c r="H123" s="29">
        <f t="shared" ca="1" si="366"/>
        <v>0</v>
      </c>
      <c r="I123" s="29">
        <f t="shared" ca="1" si="366"/>
        <v>0</v>
      </c>
      <c r="J123" s="29">
        <f t="shared" ca="1" si="366"/>
        <v>0</v>
      </c>
      <c r="K123" s="29">
        <f t="shared" ca="1" si="366"/>
        <v>0</v>
      </c>
      <c r="L123" s="29">
        <f t="shared" ca="1" si="366"/>
        <v>0</v>
      </c>
      <c r="M123" s="29">
        <f t="shared" ca="1" si="366"/>
        <v>0</v>
      </c>
      <c r="N123" s="29">
        <f t="shared" ca="1" si="366"/>
        <v>0</v>
      </c>
      <c r="O123" s="29">
        <f t="shared" ca="1" si="366"/>
        <v>0</v>
      </c>
      <c r="P123" s="29">
        <f t="shared" ca="1" si="366"/>
        <v>0</v>
      </c>
      <c r="Q123" s="29">
        <f t="shared" ca="1" si="366"/>
        <v>0</v>
      </c>
      <c r="R123" s="29">
        <f t="shared" ca="1" si="366"/>
        <v>0</v>
      </c>
      <c r="S123" s="29">
        <f t="shared" ca="1" si="366"/>
        <v>12.5</v>
      </c>
      <c r="T123" s="29">
        <f t="shared" ca="1" si="366"/>
        <v>0</v>
      </c>
      <c r="U123" s="29">
        <f t="shared" ca="1" si="366"/>
        <v>0</v>
      </c>
      <c r="V123" s="29">
        <f t="shared" ca="1" si="366"/>
        <v>0</v>
      </c>
      <c r="W123" s="29">
        <f t="shared" ca="1" si="366"/>
        <v>0</v>
      </c>
      <c r="X123" s="29">
        <f t="shared" ca="1" si="366"/>
        <v>0</v>
      </c>
      <c r="Y123" s="29">
        <f t="shared" ca="1" si="366"/>
        <v>0</v>
      </c>
      <c r="Z123" s="29">
        <f t="shared" ca="1" si="366"/>
        <v>0</v>
      </c>
      <c r="AA123" s="29">
        <f t="shared" ca="1" si="366"/>
        <v>0</v>
      </c>
      <c r="AB123" s="29">
        <f t="shared" ca="1" si="366"/>
        <v>0</v>
      </c>
      <c r="AC123" s="29">
        <f t="shared" ca="1" si="366"/>
        <v>0</v>
      </c>
      <c r="AD123" s="29">
        <f t="shared" ca="1" si="366"/>
        <v>0</v>
      </c>
      <c r="AE123" s="126">
        <f t="shared" ca="1" si="234"/>
        <v>0</v>
      </c>
      <c r="AF123" s="25" t="str">
        <f>'PLANTILLA V6'!$D229</f>
        <v>pza</v>
      </c>
      <c r="AG123" s="37">
        <f t="shared" ref="AG123:BE123" ca="1" si="367">IF(OR(AG$3="",ISNA(INDEX(INDIRECT(RIGHT(AG$2,LEN(AG$2)-4)&amp;"!$J:$J"),MATCH($B123,INDIRECT(RIGHT(AG$2,LEN(AG$2)-4)&amp;"!$B:$B"),0),1)), ISERR(INDEX(INDIRECT(RIGHT(AG$2,LEN(AG$2)-4)&amp;"!$J:$J"),MATCH($B123,INDIRECT(RIGHT(AG$2,LEN(AG$2)-4)&amp;"!$B:$B"),0),1))),0,INDEX(INDIRECT(RIGHT(AG$2,LEN(AG$2)-4)&amp;"!$J:$J"),MATCH($B123,INDIRECT(RIGHT(AG$2,LEN(AG$2)-4)&amp;"!$B:$B"),0),1))</f>
        <v>0</v>
      </c>
      <c r="AH123" s="37">
        <f t="shared" ca="1" si="367"/>
        <v>0</v>
      </c>
      <c r="AI123" s="37">
        <f t="shared" ca="1" si="367"/>
        <v>0</v>
      </c>
      <c r="AJ123" s="37">
        <f t="shared" ca="1" si="367"/>
        <v>0</v>
      </c>
      <c r="AK123" s="37">
        <f t="shared" ca="1" si="367"/>
        <v>0</v>
      </c>
      <c r="AL123" s="37">
        <f t="shared" ca="1" si="367"/>
        <v>0</v>
      </c>
      <c r="AM123" s="37">
        <f t="shared" ca="1" si="367"/>
        <v>0</v>
      </c>
      <c r="AN123" s="37">
        <f t="shared" ca="1" si="367"/>
        <v>0</v>
      </c>
      <c r="AO123" s="37">
        <f t="shared" ca="1" si="367"/>
        <v>0</v>
      </c>
      <c r="AP123" s="37">
        <f t="shared" ca="1" si="367"/>
        <v>0</v>
      </c>
      <c r="AQ123" s="37">
        <f t="shared" ca="1" si="367"/>
        <v>0</v>
      </c>
      <c r="AR123" s="37">
        <f t="shared" ca="1" si="367"/>
        <v>0</v>
      </c>
      <c r="AS123" s="37">
        <f t="shared" ca="1" si="367"/>
        <v>0</v>
      </c>
      <c r="AT123" s="37">
        <f t="shared" ca="1" si="367"/>
        <v>0</v>
      </c>
      <c r="AU123" s="37">
        <f t="shared" ca="1" si="367"/>
        <v>0</v>
      </c>
      <c r="AV123" s="37">
        <f t="shared" ca="1" si="367"/>
        <v>0</v>
      </c>
      <c r="AW123" s="37">
        <f t="shared" ca="1" si="367"/>
        <v>0</v>
      </c>
      <c r="AX123" s="37">
        <f t="shared" ca="1" si="367"/>
        <v>0</v>
      </c>
      <c r="AY123" s="37">
        <f t="shared" ca="1" si="367"/>
        <v>0</v>
      </c>
      <c r="AZ123" s="37">
        <f t="shared" ca="1" si="367"/>
        <v>0</v>
      </c>
      <c r="BA123" s="37">
        <f t="shared" ca="1" si="367"/>
        <v>0</v>
      </c>
      <c r="BB123" s="37">
        <f t="shared" ca="1" si="367"/>
        <v>0</v>
      </c>
      <c r="BC123" s="37">
        <f t="shared" ca="1" si="367"/>
        <v>0</v>
      </c>
      <c r="BD123" s="37">
        <f t="shared" ca="1" si="367"/>
        <v>0</v>
      </c>
      <c r="BE123" s="37">
        <f t="shared" ca="1" si="367"/>
        <v>0</v>
      </c>
      <c r="BF123" s="126">
        <f t="shared" ca="1" si="236"/>
        <v>0</v>
      </c>
      <c r="BG123" s="135" t="str">
        <f>'PLANTILLA V6'!$D229</f>
        <v>pza</v>
      </c>
      <c r="BH123" s="41">
        <f t="shared" ref="BH123:CF123" ca="1" si="368">IF(OR(BH$3="",ISNA(INDEX(INDIRECT(RIGHT(BH$2,LEN(BH$2)-4)&amp;"!$J:$J"),MATCH($B123,INDIRECT(RIGHT(BH$2,LEN(BH$2)-4)&amp;"!$B:$B"),0),1)), ISERR(INDEX(INDIRECT(RIGHT(BH$2,LEN(BH$2)-4)&amp;"!$J:$J"),MATCH($B123,INDIRECT(RIGHT(BH$2,LEN(BH$2)-4)&amp;"!$B:$B"),0),1))),0,INDEX(INDIRECT(RIGHT(BH$2,LEN(BH$2)-4)&amp;"!$J:$J"),MATCH($B123,INDIRECT(RIGHT(BH$2,LEN(BH$2)-4)&amp;"!$B:$B"),0),1))</f>
        <v>0</v>
      </c>
      <c r="BI123" s="41">
        <f t="shared" ca="1" si="368"/>
        <v>0</v>
      </c>
      <c r="BJ123" s="41">
        <f t="shared" ca="1" si="368"/>
        <v>0</v>
      </c>
      <c r="BK123" s="41">
        <f t="shared" ca="1" si="368"/>
        <v>0</v>
      </c>
      <c r="BL123" s="41">
        <f t="shared" ca="1" si="368"/>
        <v>0</v>
      </c>
      <c r="BM123" s="41">
        <f t="shared" ca="1" si="368"/>
        <v>0</v>
      </c>
      <c r="BN123" s="41">
        <f t="shared" ca="1" si="368"/>
        <v>0</v>
      </c>
      <c r="BO123" s="41">
        <f t="shared" ca="1" si="368"/>
        <v>0</v>
      </c>
      <c r="BP123" s="41">
        <f t="shared" ca="1" si="368"/>
        <v>0</v>
      </c>
      <c r="BQ123" s="41">
        <f t="shared" ca="1" si="368"/>
        <v>0</v>
      </c>
      <c r="BR123" s="41">
        <f t="shared" ca="1" si="368"/>
        <v>0</v>
      </c>
      <c r="BS123" s="41">
        <f t="shared" ca="1" si="368"/>
        <v>0</v>
      </c>
      <c r="BT123" s="41">
        <f t="shared" ca="1" si="368"/>
        <v>0</v>
      </c>
      <c r="BU123" s="41">
        <f t="shared" ca="1" si="368"/>
        <v>0</v>
      </c>
      <c r="BV123" s="41">
        <f t="shared" ca="1" si="368"/>
        <v>0</v>
      </c>
      <c r="BW123" s="41">
        <f t="shared" ca="1" si="368"/>
        <v>0</v>
      </c>
      <c r="BX123" s="41">
        <f t="shared" ca="1" si="368"/>
        <v>0</v>
      </c>
      <c r="BY123" s="41">
        <f t="shared" ca="1" si="368"/>
        <v>0</v>
      </c>
      <c r="BZ123" s="41">
        <f t="shared" ca="1" si="368"/>
        <v>0</v>
      </c>
      <c r="CA123" s="41">
        <f t="shared" ca="1" si="368"/>
        <v>0</v>
      </c>
      <c r="CB123" s="41">
        <f t="shared" ca="1" si="368"/>
        <v>0</v>
      </c>
      <c r="CC123" s="41">
        <f t="shared" ca="1" si="368"/>
        <v>0</v>
      </c>
      <c r="CD123" s="41">
        <f t="shared" ca="1" si="368"/>
        <v>0</v>
      </c>
      <c r="CE123" s="41">
        <f t="shared" ca="1" si="368"/>
        <v>0</v>
      </c>
      <c r="CF123" s="41">
        <f t="shared" ca="1" si="368"/>
        <v>0</v>
      </c>
      <c r="CG123" s="126">
        <f t="shared" ca="1" si="335"/>
        <v>12.5</v>
      </c>
      <c r="CH123" s="25" t="str">
        <f>'PLANTILLA V6'!$D229</f>
        <v>pza</v>
      </c>
    </row>
    <row r="124" spans="1:86" ht="16.5" x14ac:dyDescent="0.45">
      <c r="A124" s="36" t="s">
        <v>198</v>
      </c>
      <c r="B124" s="35" t="s">
        <v>243</v>
      </c>
      <c r="C124" s="28">
        <f>'PLANTILLA V6'!C230</f>
        <v>1</v>
      </c>
      <c r="D124" s="126">
        <f t="shared" ca="1" si="232"/>
        <v>12.5</v>
      </c>
      <c r="E124" s="25" t="str">
        <f>'PLANTILLA V6'!$D230</f>
        <v>pza</v>
      </c>
      <c r="F124" s="29">
        <f t="shared" ref="F124:AD124" ca="1" si="369">IF(OR(F$3="", ISNA(INDEX(INDIRECT(RIGHT(F$2,LEN(F$2)-4)&amp;"!$J:$J"),MATCH($B124,INDIRECT(RIGHT(F$2,LEN(F$2)-4)&amp;"!$B:$B"),0),1)),ISERR(INDEX(INDIRECT(RIGHT(F$2,LEN(F$2)-4)&amp;"!$J:$J"),MATCH($B124,INDIRECT(RIGHT(F$2,LEN(F$2)-4)&amp;"!$B:$B"),0),1))),0,INDEX(INDIRECT(RIGHT(F$2,LEN(F$2)-4)&amp;"!$J:$J"),MATCH($B124,INDIRECT(RIGHT(F$2,LEN(F$2)-4)&amp;"!$B:$B"),0),1))</f>
        <v>0</v>
      </c>
      <c r="G124" s="29">
        <f t="shared" ca="1" si="369"/>
        <v>0</v>
      </c>
      <c r="H124" s="29">
        <f t="shared" ca="1" si="369"/>
        <v>0</v>
      </c>
      <c r="I124" s="29">
        <f t="shared" ca="1" si="369"/>
        <v>0</v>
      </c>
      <c r="J124" s="29">
        <f t="shared" ca="1" si="369"/>
        <v>0</v>
      </c>
      <c r="K124" s="29">
        <f t="shared" ca="1" si="369"/>
        <v>0</v>
      </c>
      <c r="L124" s="29">
        <f t="shared" ca="1" si="369"/>
        <v>0</v>
      </c>
      <c r="M124" s="29">
        <f t="shared" ca="1" si="369"/>
        <v>0</v>
      </c>
      <c r="N124" s="29">
        <f t="shared" ca="1" si="369"/>
        <v>0</v>
      </c>
      <c r="O124" s="29">
        <f t="shared" ca="1" si="369"/>
        <v>0</v>
      </c>
      <c r="P124" s="29">
        <f t="shared" ca="1" si="369"/>
        <v>0</v>
      </c>
      <c r="Q124" s="29">
        <f t="shared" ca="1" si="369"/>
        <v>0</v>
      </c>
      <c r="R124" s="29">
        <f t="shared" ca="1" si="369"/>
        <v>0</v>
      </c>
      <c r="S124" s="29">
        <f t="shared" ca="1" si="369"/>
        <v>12.5</v>
      </c>
      <c r="T124" s="29">
        <f t="shared" ca="1" si="369"/>
        <v>0</v>
      </c>
      <c r="U124" s="29">
        <f t="shared" ca="1" si="369"/>
        <v>0</v>
      </c>
      <c r="V124" s="29">
        <f t="shared" ca="1" si="369"/>
        <v>0</v>
      </c>
      <c r="W124" s="29">
        <f t="shared" ca="1" si="369"/>
        <v>0</v>
      </c>
      <c r="X124" s="29">
        <f t="shared" ca="1" si="369"/>
        <v>0</v>
      </c>
      <c r="Y124" s="29">
        <f t="shared" ca="1" si="369"/>
        <v>0</v>
      </c>
      <c r="Z124" s="29">
        <f t="shared" ca="1" si="369"/>
        <v>0</v>
      </c>
      <c r="AA124" s="29">
        <f t="shared" ca="1" si="369"/>
        <v>0</v>
      </c>
      <c r="AB124" s="29">
        <f t="shared" ca="1" si="369"/>
        <v>0</v>
      </c>
      <c r="AC124" s="29">
        <f t="shared" ca="1" si="369"/>
        <v>0</v>
      </c>
      <c r="AD124" s="29">
        <f t="shared" ca="1" si="369"/>
        <v>0</v>
      </c>
      <c r="AE124" s="126">
        <f t="shared" ca="1" si="234"/>
        <v>0</v>
      </c>
      <c r="AF124" s="25" t="str">
        <f>'PLANTILLA V6'!$D230</f>
        <v>pza</v>
      </c>
      <c r="AG124" s="37">
        <f t="shared" ref="AG124:BE124" ca="1" si="370">IF(OR(AG$3="",ISNA(INDEX(INDIRECT(RIGHT(AG$2,LEN(AG$2)-4)&amp;"!$J:$J"),MATCH($B124,INDIRECT(RIGHT(AG$2,LEN(AG$2)-4)&amp;"!$B:$B"),0),1)), ISERR(INDEX(INDIRECT(RIGHT(AG$2,LEN(AG$2)-4)&amp;"!$J:$J"),MATCH($B124,INDIRECT(RIGHT(AG$2,LEN(AG$2)-4)&amp;"!$B:$B"),0),1))),0,INDEX(INDIRECT(RIGHT(AG$2,LEN(AG$2)-4)&amp;"!$J:$J"),MATCH($B124,INDIRECT(RIGHT(AG$2,LEN(AG$2)-4)&amp;"!$B:$B"),0),1))</f>
        <v>0</v>
      </c>
      <c r="AH124" s="37">
        <f t="shared" ca="1" si="370"/>
        <v>0</v>
      </c>
      <c r="AI124" s="37">
        <f t="shared" ca="1" si="370"/>
        <v>0</v>
      </c>
      <c r="AJ124" s="37">
        <f t="shared" ca="1" si="370"/>
        <v>0</v>
      </c>
      <c r="AK124" s="37">
        <f t="shared" ca="1" si="370"/>
        <v>0</v>
      </c>
      <c r="AL124" s="37">
        <f t="shared" ca="1" si="370"/>
        <v>0</v>
      </c>
      <c r="AM124" s="37">
        <f t="shared" ca="1" si="370"/>
        <v>0</v>
      </c>
      <c r="AN124" s="37">
        <f t="shared" ca="1" si="370"/>
        <v>0</v>
      </c>
      <c r="AO124" s="37">
        <f t="shared" ca="1" si="370"/>
        <v>0</v>
      </c>
      <c r="AP124" s="37">
        <f t="shared" ca="1" si="370"/>
        <v>0</v>
      </c>
      <c r="AQ124" s="37">
        <f t="shared" ca="1" si="370"/>
        <v>0</v>
      </c>
      <c r="AR124" s="37">
        <f t="shared" ca="1" si="370"/>
        <v>0</v>
      </c>
      <c r="AS124" s="37">
        <f t="shared" ca="1" si="370"/>
        <v>0</v>
      </c>
      <c r="AT124" s="37">
        <f t="shared" ca="1" si="370"/>
        <v>0</v>
      </c>
      <c r="AU124" s="37">
        <f t="shared" ca="1" si="370"/>
        <v>0</v>
      </c>
      <c r="AV124" s="37">
        <f t="shared" ca="1" si="370"/>
        <v>0</v>
      </c>
      <c r="AW124" s="37">
        <f t="shared" ca="1" si="370"/>
        <v>0</v>
      </c>
      <c r="AX124" s="37">
        <f t="shared" ca="1" si="370"/>
        <v>0</v>
      </c>
      <c r="AY124" s="37">
        <f t="shared" ca="1" si="370"/>
        <v>0</v>
      </c>
      <c r="AZ124" s="37">
        <f t="shared" ca="1" si="370"/>
        <v>0</v>
      </c>
      <c r="BA124" s="37">
        <f t="shared" ca="1" si="370"/>
        <v>0</v>
      </c>
      <c r="BB124" s="37">
        <f t="shared" ca="1" si="370"/>
        <v>0</v>
      </c>
      <c r="BC124" s="37">
        <f t="shared" ca="1" si="370"/>
        <v>0</v>
      </c>
      <c r="BD124" s="37">
        <f t="shared" ca="1" si="370"/>
        <v>0</v>
      </c>
      <c r="BE124" s="37">
        <f t="shared" ca="1" si="370"/>
        <v>0</v>
      </c>
      <c r="BF124" s="126">
        <f t="shared" ca="1" si="236"/>
        <v>0</v>
      </c>
      <c r="BG124" s="135" t="str">
        <f>'PLANTILLA V6'!$D230</f>
        <v>pza</v>
      </c>
      <c r="BH124" s="38">
        <f t="shared" ref="BH124:CF124" ca="1" si="371">IF(OR(BH$3="",ISNA(INDEX(INDIRECT(RIGHT(BH$2,LEN(BH$2)-4)&amp;"!$J:$J"),MATCH($B124,INDIRECT(RIGHT(BH$2,LEN(BH$2)-4)&amp;"!$B:$B"),0),1)), ISERR(INDEX(INDIRECT(RIGHT(BH$2,LEN(BH$2)-4)&amp;"!$J:$J"),MATCH($B124,INDIRECT(RIGHT(BH$2,LEN(BH$2)-4)&amp;"!$B:$B"),0),1))),0,INDEX(INDIRECT(RIGHT(BH$2,LEN(BH$2)-4)&amp;"!$J:$J"),MATCH($B124,INDIRECT(RIGHT(BH$2,LEN(BH$2)-4)&amp;"!$B:$B"),0),1))</f>
        <v>0</v>
      </c>
      <c r="BI124" s="38">
        <f t="shared" ca="1" si="371"/>
        <v>0</v>
      </c>
      <c r="BJ124" s="38">
        <f t="shared" ca="1" si="371"/>
        <v>0</v>
      </c>
      <c r="BK124" s="38">
        <f t="shared" ca="1" si="371"/>
        <v>0</v>
      </c>
      <c r="BL124" s="38">
        <f t="shared" ca="1" si="371"/>
        <v>0</v>
      </c>
      <c r="BM124" s="38">
        <f t="shared" ca="1" si="371"/>
        <v>0</v>
      </c>
      <c r="BN124" s="38">
        <f t="shared" ca="1" si="371"/>
        <v>0</v>
      </c>
      <c r="BO124" s="38">
        <f t="shared" ca="1" si="371"/>
        <v>0</v>
      </c>
      <c r="BP124" s="38">
        <f t="shared" ca="1" si="371"/>
        <v>0</v>
      </c>
      <c r="BQ124" s="38">
        <f t="shared" ca="1" si="371"/>
        <v>0</v>
      </c>
      <c r="BR124" s="38">
        <f t="shared" ca="1" si="371"/>
        <v>0</v>
      </c>
      <c r="BS124" s="38">
        <f t="shared" ca="1" si="371"/>
        <v>0</v>
      </c>
      <c r="BT124" s="38">
        <f t="shared" ca="1" si="371"/>
        <v>0</v>
      </c>
      <c r="BU124" s="38">
        <f t="shared" ca="1" si="371"/>
        <v>0</v>
      </c>
      <c r="BV124" s="38">
        <f t="shared" ca="1" si="371"/>
        <v>0</v>
      </c>
      <c r="BW124" s="38">
        <f t="shared" ca="1" si="371"/>
        <v>0</v>
      </c>
      <c r="BX124" s="38">
        <f t="shared" ca="1" si="371"/>
        <v>0</v>
      </c>
      <c r="BY124" s="38">
        <f t="shared" ca="1" si="371"/>
        <v>0</v>
      </c>
      <c r="BZ124" s="38">
        <f t="shared" ca="1" si="371"/>
        <v>0</v>
      </c>
      <c r="CA124" s="38">
        <f t="shared" ca="1" si="371"/>
        <v>0</v>
      </c>
      <c r="CB124" s="38">
        <f t="shared" ca="1" si="371"/>
        <v>0</v>
      </c>
      <c r="CC124" s="38">
        <f t="shared" ca="1" si="371"/>
        <v>0</v>
      </c>
      <c r="CD124" s="38">
        <f t="shared" ca="1" si="371"/>
        <v>0</v>
      </c>
      <c r="CE124" s="38">
        <f t="shared" ca="1" si="371"/>
        <v>0</v>
      </c>
      <c r="CF124" s="38">
        <f t="shared" ca="1" si="371"/>
        <v>0</v>
      </c>
      <c r="CG124" s="126">
        <f t="shared" ca="1" si="335"/>
        <v>12.5</v>
      </c>
      <c r="CH124" s="25" t="str">
        <f>'PLANTILLA V6'!$D230</f>
        <v>pza</v>
      </c>
    </row>
    <row r="125" spans="1:86" ht="16.5" x14ac:dyDescent="0.45">
      <c r="A125" s="40" t="s">
        <v>198</v>
      </c>
      <c r="B125" s="39" t="s">
        <v>244</v>
      </c>
      <c r="C125" s="32">
        <f>'PLANTILLA V6'!C231</f>
        <v>1</v>
      </c>
      <c r="D125" s="126">
        <f t="shared" ca="1" si="232"/>
        <v>0</v>
      </c>
      <c r="E125" s="25" t="str">
        <f>'PLANTILLA V6'!$D231</f>
        <v>pza</v>
      </c>
      <c r="F125" s="29">
        <f t="shared" ref="F125:AD125" ca="1" si="372">IF(OR(F$3="", ISNA(INDEX(INDIRECT(RIGHT(F$2,LEN(F$2)-4)&amp;"!$J:$J"),MATCH($B125,INDIRECT(RIGHT(F$2,LEN(F$2)-4)&amp;"!$B:$B"),0),1)),ISERR(INDEX(INDIRECT(RIGHT(F$2,LEN(F$2)-4)&amp;"!$J:$J"),MATCH($B125,INDIRECT(RIGHT(F$2,LEN(F$2)-4)&amp;"!$B:$B"),0),1))),0,INDEX(INDIRECT(RIGHT(F$2,LEN(F$2)-4)&amp;"!$J:$J"),MATCH($B125,INDIRECT(RIGHT(F$2,LEN(F$2)-4)&amp;"!$B:$B"),0),1))</f>
        <v>0</v>
      </c>
      <c r="G125" s="29">
        <f t="shared" ca="1" si="372"/>
        <v>0</v>
      </c>
      <c r="H125" s="29">
        <f t="shared" ca="1" si="372"/>
        <v>0</v>
      </c>
      <c r="I125" s="29">
        <f t="shared" ca="1" si="372"/>
        <v>0</v>
      </c>
      <c r="J125" s="29">
        <f t="shared" ca="1" si="372"/>
        <v>0</v>
      </c>
      <c r="K125" s="29">
        <f t="shared" ca="1" si="372"/>
        <v>0</v>
      </c>
      <c r="L125" s="29">
        <f t="shared" ca="1" si="372"/>
        <v>0</v>
      </c>
      <c r="M125" s="29">
        <f t="shared" ca="1" si="372"/>
        <v>0</v>
      </c>
      <c r="N125" s="29">
        <f t="shared" ca="1" si="372"/>
        <v>0</v>
      </c>
      <c r="O125" s="29">
        <f t="shared" ca="1" si="372"/>
        <v>0</v>
      </c>
      <c r="P125" s="29">
        <f t="shared" ca="1" si="372"/>
        <v>0</v>
      </c>
      <c r="Q125" s="29">
        <f t="shared" ca="1" si="372"/>
        <v>0</v>
      </c>
      <c r="R125" s="29">
        <f t="shared" ca="1" si="372"/>
        <v>0</v>
      </c>
      <c r="S125" s="29">
        <f t="shared" ca="1" si="372"/>
        <v>0</v>
      </c>
      <c r="T125" s="29">
        <f t="shared" ca="1" si="372"/>
        <v>0</v>
      </c>
      <c r="U125" s="29">
        <f t="shared" ca="1" si="372"/>
        <v>0</v>
      </c>
      <c r="V125" s="29">
        <f t="shared" ca="1" si="372"/>
        <v>0</v>
      </c>
      <c r="W125" s="29">
        <f t="shared" ca="1" si="372"/>
        <v>0</v>
      </c>
      <c r="X125" s="29">
        <f t="shared" ca="1" si="372"/>
        <v>0</v>
      </c>
      <c r="Y125" s="29">
        <f t="shared" ca="1" si="372"/>
        <v>0</v>
      </c>
      <c r="Z125" s="29">
        <f t="shared" ca="1" si="372"/>
        <v>0</v>
      </c>
      <c r="AA125" s="29">
        <f t="shared" ca="1" si="372"/>
        <v>0</v>
      </c>
      <c r="AB125" s="29">
        <f t="shared" ca="1" si="372"/>
        <v>0</v>
      </c>
      <c r="AC125" s="29">
        <f t="shared" ca="1" si="372"/>
        <v>0</v>
      </c>
      <c r="AD125" s="29">
        <f t="shared" ca="1" si="372"/>
        <v>0</v>
      </c>
      <c r="AE125" s="126">
        <f t="shared" ca="1" si="234"/>
        <v>12.5</v>
      </c>
      <c r="AF125" s="25" t="str">
        <f>'PLANTILLA V6'!$D231</f>
        <v>pza</v>
      </c>
      <c r="AG125" s="37">
        <f t="shared" ref="AG125:BE125" ca="1" si="373">IF(OR(AG$3="",ISNA(INDEX(INDIRECT(RIGHT(AG$2,LEN(AG$2)-4)&amp;"!$J:$J"),MATCH($B125,INDIRECT(RIGHT(AG$2,LEN(AG$2)-4)&amp;"!$B:$B"),0),1)), ISERR(INDEX(INDIRECT(RIGHT(AG$2,LEN(AG$2)-4)&amp;"!$J:$J"),MATCH($B125,INDIRECT(RIGHT(AG$2,LEN(AG$2)-4)&amp;"!$B:$B"),0),1))),0,INDEX(INDIRECT(RIGHT(AG$2,LEN(AG$2)-4)&amp;"!$J:$J"),MATCH($B125,INDIRECT(RIGHT(AG$2,LEN(AG$2)-4)&amp;"!$B:$B"),0),1))</f>
        <v>0</v>
      </c>
      <c r="AH125" s="37">
        <f t="shared" ca="1" si="373"/>
        <v>0</v>
      </c>
      <c r="AI125" s="37">
        <f t="shared" ca="1" si="373"/>
        <v>0</v>
      </c>
      <c r="AJ125" s="37">
        <f t="shared" ca="1" si="373"/>
        <v>0</v>
      </c>
      <c r="AK125" s="37">
        <f t="shared" ca="1" si="373"/>
        <v>0</v>
      </c>
      <c r="AL125" s="37">
        <f t="shared" ca="1" si="373"/>
        <v>0</v>
      </c>
      <c r="AM125" s="37">
        <f t="shared" ca="1" si="373"/>
        <v>0</v>
      </c>
      <c r="AN125" s="37">
        <f t="shared" ca="1" si="373"/>
        <v>0</v>
      </c>
      <c r="AO125" s="37">
        <f t="shared" ca="1" si="373"/>
        <v>0</v>
      </c>
      <c r="AP125" s="37">
        <f t="shared" ca="1" si="373"/>
        <v>0</v>
      </c>
      <c r="AQ125" s="37">
        <f t="shared" ca="1" si="373"/>
        <v>0</v>
      </c>
      <c r="AR125" s="37">
        <f t="shared" ca="1" si="373"/>
        <v>0</v>
      </c>
      <c r="AS125" s="37">
        <f t="shared" ca="1" si="373"/>
        <v>0</v>
      </c>
      <c r="AT125" s="37">
        <f t="shared" ca="1" si="373"/>
        <v>0</v>
      </c>
      <c r="AU125" s="37">
        <f t="shared" ca="1" si="373"/>
        <v>12.5</v>
      </c>
      <c r="AV125" s="37">
        <f t="shared" ca="1" si="373"/>
        <v>0</v>
      </c>
      <c r="AW125" s="37">
        <f t="shared" ca="1" si="373"/>
        <v>0</v>
      </c>
      <c r="AX125" s="37">
        <f t="shared" ca="1" si="373"/>
        <v>0</v>
      </c>
      <c r="AY125" s="37">
        <f t="shared" ca="1" si="373"/>
        <v>0</v>
      </c>
      <c r="AZ125" s="37">
        <f t="shared" ca="1" si="373"/>
        <v>0</v>
      </c>
      <c r="BA125" s="37">
        <f t="shared" ca="1" si="373"/>
        <v>0</v>
      </c>
      <c r="BB125" s="37">
        <f t="shared" ca="1" si="373"/>
        <v>0</v>
      </c>
      <c r="BC125" s="37">
        <f t="shared" ca="1" si="373"/>
        <v>0</v>
      </c>
      <c r="BD125" s="37">
        <f t="shared" ca="1" si="373"/>
        <v>0</v>
      </c>
      <c r="BE125" s="37">
        <f t="shared" ca="1" si="373"/>
        <v>0</v>
      </c>
      <c r="BF125" s="126">
        <f t="shared" ca="1" si="236"/>
        <v>0</v>
      </c>
      <c r="BG125" s="135" t="str">
        <f>'PLANTILLA V6'!$D231</f>
        <v>pza</v>
      </c>
      <c r="BH125" s="41">
        <f t="shared" ref="BH125:CF125" ca="1" si="374">IF(OR(BH$3="",ISNA(INDEX(INDIRECT(RIGHT(BH$2,LEN(BH$2)-4)&amp;"!$J:$J"),MATCH($B125,INDIRECT(RIGHT(BH$2,LEN(BH$2)-4)&amp;"!$B:$B"),0),1)), ISERR(INDEX(INDIRECT(RIGHT(BH$2,LEN(BH$2)-4)&amp;"!$J:$J"),MATCH($B125,INDIRECT(RIGHT(BH$2,LEN(BH$2)-4)&amp;"!$B:$B"),0),1))),0,INDEX(INDIRECT(RIGHT(BH$2,LEN(BH$2)-4)&amp;"!$J:$J"),MATCH($B125,INDIRECT(RIGHT(BH$2,LEN(BH$2)-4)&amp;"!$B:$B"),0),1))</f>
        <v>0</v>
      </c>
      <c r="BI125" s="41">
        <f t="shared" ca="1" si="374"/>
        <v>0</v>
      </c>
      <c r="BJ125" s="41">
        <f t="shared" ca="1" si="374"/>
        <v>0</v>
      </c>
      <c r="BK125" s="41">
        <f t="shared" ca="1" si="374"/>
        <v>0</v>
      </c>
      <c r="BL125" s="41">
        <f t="shared" ca="1" si="374"/>
        <v>0</v>
      </c>
      <c r="BM125" s="41">
        <f t="shared" ca="1" si="374"/>
        <v>0</v>
      </c>
      <c r="BN125" s="41">
        <f t="shared" ca="1" si="374"/>
        <v>0</v>
      </c>
      <c r="BO125" s="41">
        <f t="shared" ca="1" si="374"/>
        <v>0</v>
      </c>
      <c r="BP125" s="41">
        <f t="shared" ca="1" si="374"/>
        <v>0</v>
      </c>
      <c r="BQ125" s="41">
        <f t="shared" ca="1" si="374"/>
        <v>0</v>
      </c>
      <c r="BR125" s="41">
        <f t="shared" ca="1" si="374"/>
        <v>0</v>
      </c>
      <c r="BS125" s="41">
        <f t="shared" ca="1" si="374"/>
        <v>0</v>
      </c>
      <c r="BT125" s="41">
        <f t="shared" ca="1" si="374"/>
        <v>0</v>
      </c>
      <c r="BU125" s="41">
        <f t="shared" ca="1" si="374"/>
        <v>0</v>
      </c>
      <c r="BV125" s="41">
        <f t="shared" ca="1" si="374"/>
        <v>0</v>
      </c>
      <c r="BW125" s="41">
        <f t="shared" ca="1" si="374"/>
        <v>0</v>
      </c>
      <c r="BX125" s="41">
        <f t="shared" ca="1" si="374"/>
        <v>0</v>
      </c>
      <c r="BY125" s="41">
        <f t="shared" ca="1" si="374"/>
        <v>0</v>
      </c>
      <c r="BZ125" s="41">
        <f t="shared" ca="1" si="374"/>
        <v>0</v>
      </c>
      <c r="CA125" s="41">
        <f t="shared" ca="1" si="374"/>
        <v>0</v>
      </c>
      <c r="CB125" s="41">
        <f t="shared" ca="1" si="374"/>
        <v>0</v>
      </c>
      <c r="CC125" s="41">
        <f t="shared" ca="1" si="374"/>
        <v>0</v>
      </c>
      <c r="CD125" s="41">
        <f t="shared" ca="1" si="374"/>
        <v>0</v>
      </c>
      <c r="CE125" s="41">
        <f t="shared" ca="1" si="374"/>
        <v>0</v>
      </c>
      <c r="CF125" s="41">
        <f t="shared" ca="1" si="374"/>
        <v>0</v>
      </c>
      <c r="CG125" s="126">
        <f t="shared" ca="1" si="335"/>
        <v>12.5</v>
      </c>
      <c r="CH125" s="25" t="str">
        <f>'PLANTILLA V6'!$D231</f>
        <v>pza</v>
      </c>
    </row>
    <row r="126" spans="1:86" ht="16.5" x14ac:dyDescent="0.45">
      <c r="A126" s="36" t="s">
        <v>198</v>
      </c>
      <c r="B126" s="35" t="s">
        <v>245</v>
      </c>
      <c r="C126" s="28">
        <f>'PLANTILLA V6'!C232</f>
        <v>1</v>
      </c>
      <c r="D126" s="126">
        <f t="shared" ca="1" si="232"/>
        <v>0</v>
      </c>
      <c r="E126" s="25" t="str">
        <f>'PLANTILLA V6'!$D232</f>
        <v>pza</v>
      </c>
      <c r="F126" s="29">
        <f t="shared" ref="F126:AD126" ca="1" si="375">IF(OR(F$3="", ISNA(INDEX(INDIRECT(RIGHT(F$2,LEN(F$2)-4)&amp;"!$J:$J"),MATCH($B126,INDIRECT(RIGHT(F$2,LEN(F$2)-4)&amp;"!$B:$B"),0),1)),ISERR(INDEX(INDIRECT(RIGHT(F$2,LEN(F$2)-4)&amp;"!$J:$J"),MATCH($B126,INDIRECT(RIGHT(F$2,LEN(F$2)-4)&amp;"!$B:$B"),0),1))),0,INDEX(INDIRECT(RIGHT(F$2,LEN(F$2)-4)&amp;"!$J:$J"),MATCH($B126,INDIRECT(RIGHT(F$2,LEN(F$2)-4)&amp;"!$B:$B"),0),1))</f>
        <v>0</v>
      </c>
      <c r="G126" s="29">
        <f t="shared" ca="1" si="375"/>
        <v>0</v>
      </c>
      <c r="H126" s="29">
        <f t="shared" ca="1" si="375"/>
        <v>0</v>
      </c>
      <c r="I126" s="29">
        <f t="shared" ca="1" si="375"/>
        <v>0</v>
      </c>
      <c r="J126" s="29">
        <f t="shared" ca="1" si="375"/>
        <v>0</v>
      </c>
      <c r="K126" s="29">
        <f t="shared" ca="1" si="375"/>
        <v>0</v>
      </c>
      <c r="L126" s="29">
        <f t="shared" ca="1" si="375"/>
        <v>0</v>
      </c>
      <c r="M126" s="29">
        <f t="shared" ca="1" si="375"/>
        <v>0</v>
      </c>
      <c r="N126" s="29">
        <f t="shared" ca="1" si="375"/>
        <v>0</v>
      </c>
      <c r="O126" s="29">
        <f t="shared" ca="1" si="375"/>
        <v>0</v>
      </c>
      <c r="P126" s="29">
        <f t="shared" ca="1" si="375"/>
        <v>0</v>
      </c>
      <c r="Q126" s="29">
        <f t="shared" ca="1" si="375"/>
        <v>0</v>
      </c>
      <c r="R126" s="29">
        <f t="shared" ca="1" si="375"/>
        <v>0</v>
      </c>
      <c r="S126" s="29">
        <f t="shared" ca="1" si="375"/>
        <v>0</v>
      </c>
      <c r="T126" s="29">
        <f t="shared" ca="1" si="375"/>
        <v>0</v>
      </c>
      <c r="U126" s="29">
        <f t="shared" ca="1" si="375"/>
        <v>0</v>
      </c>
      <c r="V126" s="29">
        <f t="shared" ca="1" si="375"/>
        <v>0</v>
      </c>
      <c r="W126" s="29">
        <f t="shared" ca="1" si="375"/>
        <v>0</v>
      </c>
      <c r="X126" s="29">
        <f t="shared" ca="1" si="375"/>
        <v>0</v>
      </c>
      <c r="Y126" s="29">
        <f t="shared" ca="1" si="375"/>
        <v>0</v>
      </c>
      <c r="Z126" s="29">
        <f t="shared" ca="1" si="375"/>
        <v>0</v>
      </c>
      <c r="AA126" s="29">
        <f t="shared" ca="1" si="375"/>
        <v>0</v>
      </c>
      <c r="AB126" s="29">
        <f t="shared" ca="1" si="375"/>
        <v>0</v>
      </c>
      <c r="AC126" s="29">
        <f t="shared" ca="1" si="375"/>
        <v>0</v>
      </c>
      <c r="AD126" s="29">
        <f t="shared" ca="1" si="375"/>
        <v>0</v>
      </c>
      <c r="AE126" s="126">
        <f t="shared" ca="1" si="234"/>
        <v>2</v>
      </c>
      <c r="AF126" s="25" t="str">
        <f>'PLANTILLA V6'!$D232</f>
        <v>pza</v>
      </c>
      <c r="AG126" s="37">
        <f t="shared" ref="AG126:BE126" ca="1" si="376">IF(OR(AG$3="",ISNA(INDEX(INDIRECT(RIGHT(AG$2,LEN(AG$2)-4)&amp;"!$J:$J"),MATCH($B126,INDIRECT(RIGHT(AG$2,LEN(AG$2)-4)&amp;"!$B:$B"),0),1)), ISERR(INDEX(INDIRECT(RIGHT(AG$2,LEN(AG$2)-4)&amp;"!$J:$J"),MATCH($B126,INDIRECT(RIGHT(AG$2,LEN(AG$2)-4)&amp;"!$B:$B"),0),1))),0,INDEX(INDIRECT(RIGHT(AG$2,LEN(AG$2)-4)&amp;"!$J:$J"),MATCH($B126,INDIRECT(RIGHT(AG$2,LEN(AG$2)-4)&amp;"!$B:$B"),0),1))</f>
        <v>0</v>
      </c>
      <c r="AH126" s="37">
        <f t="shared" ca="1" si="376"/>
        <v>0</v>
      </c>
      <c r="AI126" s="37">
        <f t="shared" ca="1" si="376"/>
        <v>0</v>
      </c>
      <c r="AJ126" s="37">
        <f t="shared" ca="1" si="376"/>
        <v>0</v>
      </c>
      <c r="AK126" s="37">
        <f t="shared" ca="1" si="376"/>
        <v>0</v>
      </c>
      <c r="AL126" s="37">
        <f t="shared" ca="1" si="376"/>
        <v>0</v>
      </c>
      <c r="AM126" s="37">
        <f t="shared" ca="1" si="376"/>
        <v>0</v>
      </c>
      <c r="AN126" s="37">
        <f t="shared" ca="1" si="376"/>
        <v>0</v>
      </c>
      <c r="AO126" s="37">
        <f t="shared" ca="1" si="376"/>
        <v>0</v>
      </c>
      <c r="AP126" s="37">
        <f t="shared" ca="1" si="376"/>
        <v>0</v>
      </c>
      <c r="AQ126" s="37">
        <f t="shared" ca="1" si="376"/>
        <v>0</v>
      </c>
      <c r="AR126" s="37">
        <f t="shared" ca="1" si="376"/>
        <v>0</v>
      </c>
      <c r="AS126" s="37">
        <f t="shared" ca="1" si="376"/>
        <v>0</v>
      </c>
      <c r="AT126" s="37">
        <f t="shared" ca="1" si="376"/>
        <v>0</v>
      </c>
      <c r="AU126" s="37">
        <f t="shared" ca="1" si="376"/>
        <v>2</v>
      </c>
      <c r="AV126" s="37">
        <f t="shared" ca="1" si="376"/>
        <v>0</v>
      </c>
      <c r="AW126" s="37">
        <f t="shared" ca="1" si="376"/>
        <v>0</v>
      </c>
      <c r="AX126" s="37">
        <f t="shared" ca="1" si="376"/>
        <v>0</v>
      </c>
      <c r="AY126" s="37">
        <f t="shared" ca="1" si="376"/>
        <v>0</v>
      </c>
      <c r="AZ126" s="37">
        <f t="shared" ca="1" si="376"/>
        <v>0</v>
      </c>
      <c r="BA126" s="37">
        <f t="shared" ca="1" si="376"/>
        <v>0</v>
      </c>
      <c r="BB126" s="37">
        <f t="shared" ca="1" si="376"/>
        <v>0</v>
      </c>
      <c r="BC126" s="37">
        <f t="shared" ca="1" si="376"/>
        <v>0</v>
      </c>
      <c r="BD126" s="37">
        <f t="shared" ca="1" si="376"/>
        <v>0</v>
      </c>
      <c r="BE126" s="37">
        <f t="shared" ca="1" si="376"/>
        <v>0</v>
      </c>
      <c r="BF126" s="126">
        <f t="shared" ca="1" si="236"/>
        <v>0</v>
      </c>
      <c r="BG126" s="135" t="str">
        <f>'PLANTILLA V6'!$D232</f>
        <v>pza</v>
      </c>
      <c r="BH126" s="38">
        <f t="shared" ref="BH126:CF126" ca="1" si="377">IF(OR(BH$3="",ISNA(INDEX(INDIRECT(RIGHT(BH$2,LEN(BH$2)-4)&amp;"!$J:$J"),MATCH($B126,INDIRECT(RIGHT(BH$2,LEN(BH$2)-4)&amp;"!$B:$B"),0),1)), ISERR(INDEX(INDIRECT(RIGHT(BH$2,LEN(BH$2)-4)&amp;"!$J:$J"),MATCH($B126,INDIRECT(RIGHT(BH$2,LEN(BH$2)-4)&amp;"!$B:$B"),0),1))),0,INDEX(INDIRECT(RIGHT(BH$2,LEN(BH$2)-4)&amp;"!$J:$J"),MATCH($B126,INDIRECT(RIGHT(BH$2,LEN(BH$2)-4)&amp;"!$B:$B"),0),1))</f>
        <v>0</v>
      </c>
      <c r="BI126" s="38">
        <f t="shared" ca="1" si="377"/>
        <v>0</v>
      </c>
      <c r="BJ126" s="38">
        <f t="shared" ca="1" si="377"/>
        <v>0</v>
      </c>
      <c r="BK126" s="38">
        <f t="shared" ca="1" si="377"/>
        <v>0</v>
      </c>
      <c r="BL126" s="38">
        <f t="shared" ca="1" si="377"/>
        <v>0</v>
      </c>
      <c r="BM126" s="38">
        <f t="shared" ca="1" si="377"/>
        <v>0</v>
      </c>
      <c r="BN126" s="38">
        <f t="shared" ca="1" si="377"/>
        <v>0</v>
      </c>
      <c r="BO126" s="38">
        <f t="shared" ca="1" si="377"/>
        <v>0</v>
      </c>
      <c r="BP126" s="38">
        <f t="shared" ca="1" si="377"/>
        <v>0</v>
      </c>
      <c r="BQ126" s="38">
        <f t="shared" ca="1" si="377"/>
        <v>0</v>
      </c>
      <c r="BR126" s="38">
        <f t="shared" ca="1" si="377"/>
        <v>0</v>
      </c>
      <c r="BS126" s="38">
        <f t="shared" ca="1" si="377"/>
        <v>0</v>
      </c>
      <c r="BT126" s="38">
        <f t="shared" ca="1" si="377"/>
        <v>0</v>
      </c>
      <c r="BU126" s="38">
        <f t="shared" ca="1" si="377"/>
        <v>0</v>
      </c>
      <c r="BV126" s="38">
        <f t="shared" ca="1" si="377"/>
        <v>0</v>
      </c>
      <c r="BW126" s="38">
        <f t="shared" ca="1" si="377"/>
        <v>0</v>
      </c>
      <c r="BX126" s="38">
        <f t="shared" ca="1" si="377"/>
        <v>0</v>
      </c>
      <c r="BY126" s="38">
        <f t="shared" ca="1" si="377"/>
        <v>0</v>
      </c>
      <c r="BZ126" s="38">
        <f t="shared" ca="1" si="377"/>
        <v>0</v>
      </c>
      <c r="CA126" s="38">
        <f t="shared" ca="1" si="377"/>
        <v>0</v>
      </c>
      <c r="CB126" s="38">
        <f t="shared" ca="1" si="377"/>
        <v>0</v>
      </c>
      <c r="CC126" s="38">
        <f t="shared" ca="1" si="377"/>
        <v>0</v>
      </c>
      <c r="CD126" s="38">
        <f t="shared" ca="1" si="377"/>
        <v>0</v>
      </c>
      <c r="CE126" s="38">
        <f t="shared" ca="1" si="377"/>
        <v>0</v>
      </c>
      <c r="CF126" s="38">
        <f t="shared" ca="1" si="377"/>
        <v>0</v>
      </c>
      <c r="CG126" s="126">
        <f t="shared" ca="1" si="335"/>
        <v>2</v>
      </c>
      <c r="CH126" s="25" t="str">
        <f>'PLANTILLA V6'!$D232</f>
        <v>pza</v>
      </c>
    </row>
    <row r="127" spans="1:86" ht="16.5" x14ac:dyDescent="0.45">
      <c r="A127" s="40" t="s">
        <v>198</v>
      </c>
      <c r="B127" s="39" t="s">
        <v>246</v>
      </c>
      <c r="C127" s="32">
        <f>'PLANTILLA V6'!C233</f>
        <v>1</v>
      </c>
      <c r="D127" s="126">
        <f t="shared" ca="1" si="232"/>
        <v>0</v>
      </c>
      <c r="E127" s="25" t="str">
        <f>'PLANTILLA V6'!$D233</f>
        <v>pza</v>
      </c>
      <c r="F127" s="29">
        <f t="shared" ref="F127:AD127" ca="1" si="378">IF(OR(F$3="", ISNA(INDEX(INDIRECT(RIGHT(F$2,LEN(F$2)-4)&amp;"!$J:$J"),MATCH($B127,INDIRECT(RIGHT(F$2,LEN(F$2)-4)&amp;"!$B:$B"),0),1)),ISERR(INDEX(INDIRECT(RIGHT(F$2,LEN(F$2)-4)&amp;"!$J:$J"),MATCH($B127,INDIRECT(RIGHT(F$2,LEN(F$2)-4)&amp;"!$B:$B"),0),1))),0,INDEX(INDIRECT(RIGHT(F$2,LEN(F$2)-4)&amp;"!$J:$J"),MATCH($B127,INDIRECT(RIGHT(F$2,LEN(F$2)-4)&amp;"!$B:$B"),0),1))</f>
        <v>0</v>
      </c>
      <c r="G127" s="29">
        <f t="shared" ca="1" si="378"/>
        <v>0</v>
      </c>
      <c r="H127" s="29">
        <f t="shared" ca="1" si="378"/>
        <v>0</v>
      </c>
      <c r="I127" s="29">
        <f t="shared" ca="1" si="378"/>
        <v>0</v>
      </c>
      <c r="J127" s="29">
        <f t="shared" ca="1" si="378"/>
        <v>0</v>
      </c>
      <c r="K127" s="29">
        <f t="shared" ca="1" si="378"/>
        <v>0</v>
      </c>
      <c r="L127" s="29">
        <f t="shared" ca="1" si="378"/>
        <v>0</v>
      </c>
      <c r="M127" s="29">
        <f t="shared" ca="1" si="378"/>
        <v>0</v>
      </c>
      <c r="N127" s="29">
        <f t="shared" ca="1" si="378"/>
        <v>0</v>
      </c>
      <c r="O127" s="29">
        <f t="shared" ca="1" si="378"/>
        <v>0</v>
      </c>
      <c r="P127" s="29">
        <f t="shared" ca="1" si="378"/>
        <v>0</v>
      </c>
      <c r="Q127" s="29">
        <f t="shared" ca="1" si="378"/>
        <v>0</v>
      </c>
      <c r="R127" s="29">
        <f t="shared" ca="1" si="378"/>
        <v>0</v>
      </c>
      <c r="S127" s="29">
        <f t="shared" ca="1" si="378"/>
        <v>0</v>
      </c>
      <c r="T127" s="29">
        <f t="shared" ca="1" si="378"/>
        <v>0</v>
      </c>
      <c r="U127" s="29">
        <f t="shared" ca="1" si="378"/>
        <v>0</v>
      </c>
      <c r="V127" s="29">
        <f t="shared" ca="1" si="378"/>
        <v>0</v>
      </c>
      <c r="W127" s="29">
        <f t="shared" ca="1" si="378"/>
        <v>0</v>
      </c>
      <c r="X127" s="29">
        <f t="shared" ca="1" si="378"/>
        <v>0</v>
      </c>
      <c r="Y127" s="29">
        <f t="shared" ca="1" si="378"/>
        <v>0</v>
      </c>
      <c r="Z127" s="29">
        <f t="shared" ca="1" si="378"/>
        <v>0</v>
      </c>
      <c r="AA127" s="29">
        <f t="shared" ca="1" si="378"/>
        <v>0</v>
      </c>
      <c r="AB127" s="29">
        <f t="shared" ca="1" si="378"/>
        <v>0</v>
      </c>
      <c r="AC127" s="29">
        <f t="shared" ca="1" si="378"/>
        <v>0</v>
      </c>
      <c r="AD127" s="29">
        <f t="shared" ca="1" si="378"/>
        <v>0</v>
      </c>
      <c r="AE127" s="126">
        <f t="shared" ca="1" si="234"/>
        <v>0</v>
      </c>
      <c r="AF127" s="25" t="str">
        <f>'PLANTILLA V6'!$D233</f>
        <v>pza</v>
      </c>
      <c r="AG127" s="37">
        <f t="shared" ref="AG127:BE127" ca="1" si="379">IF(OR(AG$3="",ISNA(INDEX(INDIRECT(RIGHT(AG$2,LEN(AG$2)-4)&amp;"!$J:$J"),MATCH($B127,INDIRECT(RIGHT(AG$2,LEN(AG$2)-4)&amp;"!$B:$B"),0),1)), ISERR(INDEX(INDIRECT(RIGHT(AG$2,LEN(AG$2)-4)&amp;"!$J:$J"),MATCH($B127,INDIRECT(RIGHT(AG$2,LEN(AG$2)-4)&amp;"!$B:$B"),0),1))),0,INDEX(INDIRECT(RIGHT(AG$2,LEN(AG$2)-4)&amp;"!$J:$J"),MATCH($B127,INDIRECT(RIGHT(AG$2,LEN(AG$2)-4)&amp;"!$B:$B"),0),1))</f>
        <v>0</v>
      </c>
      <c r="AH127" s="37">
        <f t="shared" ca="1" si="379"/>
        <v>0</v>
      </c>
      <c r="AI127" s="37">
        <f t="shared" ca="1" si="379"/>
        <v>0</v>
      </c>
      <c r="AJ127" s="37">
        <f t="shared" ca="1" si="379"/>
        <v>0</v>
      </c>
      <c r="AK127" s="37">
        <f t="shared" ca="1" si="379"/>
        <v>0</v>
      </c>
      <c r="AL127" s="37">
        <f t="shared" ca="1" si="379"/>
        <v>0</v>
      </c>
      <c r="AM127" s="37">
        <f t="shared" ca="1" si="379"/>
        <v>0</v>
      </c>
      <c r="AN127" s="37">
        <f t="shared" ca="1" si="379"/>
        <v>0</v>
      </c>
      <c r="AO127" s="37">
        <f t="shared" ca="1" si="379"/>
        <v>0</v>
      </c>
      <c r="AP127" s="37">
        <f t="shared" ca="1" si="379"/>
        <v>0</v>
      </c>
      <c r="AQ127" s="37">
        <f t="shared" ca="1" si="379"/>
        <v>0</v>
      </c>
      <c r="AR127" s="37">
        <f t="shared" ca="1" si="379"/>
        <v>0</v>
      </c>
      <c r="AS127" s="37">
        <f t="shared" ca="1" si="379"/>
        <v>0</v>
      </c>
      <c r="AT127" s="37">
        <f t="shared" ca="1" si="379"/>
        <v>0</v>
      </c>
      <c r="AU127" s="37">
        <f t="shared" ca="1" si="379"/>
        <v>0</v>
      </c>
      <c r="AV127" s="37">
        <f t="shared" ca="1" si="379"/>
        <v>0</v>
      </c>
      <c r="AW127" s="37">
        <f t="shared" ca="1" si="379"/>
        <v>0</v>
      </c>
      <c r="AX127" s="37">
        <f t="shared" ca="1" si="379"/>
        <v>0</v>
      </c>
      <c r="AY127" s="37">
        <f t="shared" ca="1" si="379"/>
        <v>0</v>
      </c>
      <c r="AZ127" s="37">
        <f t="shared" ca="1" si="379"/>
        <v>0</v>
      </c>
      <c r="BA127" s="37">
        <f t="shared" ca="1" si="379"/>
        <v>0</v>
      </c>
      <c r="BB127" s="37">
        <f t="shared" ca="1" si="379"/>
        <v>0</v>
      </c>
      <c r="BC127" s="37">
        <f t="shared" ca="1" si="379"/>
        <v>0</v>
      </c>
      <c r="BD127" s="37">
        <f t="shared" ca="1" si="379"/>
        <v>0</v>
      </c>
      <c r="BE127" s="37">
        <f t="shared" ca="1" si="379"/>
        <v>0</v>
      </c>
      <c r="BF127" s="126">
        <f t="shared" ca="1" si="236"/>
        <v>12.5</v>
      </c>
      <c r="BG127" s="135" t="str">
        <f>'PLANTILLA V6'!$D233</f>
        <v>pza</v>
      </c>
      <c r="BH127" s="41">
        <f t="shared" ref="BH127:CF127" ca="1" si="380">IF(OR(BH$3="",ISNA(INDEX(INDIRECT(RIGHT(BH$2,LEN(BH$2)-4)&amp;"!$J:$J"),MATCH($B127,INDIRECT(RIGHT(BH$2,LEN(BH$2)-4)&amp;"!$B:$B"),0),1)), ISERR(INDEX(INDIRECT(RIGHT(BH$2,LEN(BH$2)-4)&amp;"!$J:$J"),MATCH($B127,INDIRECT(RIGHT(BH$2,LEN(BH$2)-4)&amp;"!$B:$B"),0),1))),0,INDEX(INDIRECT(RIGHT(BH$2,LEN(BH$2)-4)&amp;"!$J:$J"),MATCH($B127,INDIRECT(RIGHT(BH$2,LEN(BH$2)-4)&amp;"!$B:$B"),0),1))</f>
        <v>0</v>
      </c>
      <c r="BI127" s="41">
        <f t="shared" ca="1" si="380"/>
        <v>0</v>
      </c>
      <c r="BJ127" s="41">
        <f t="shared" ca="1" si="380"/>
        <v>0</v>
      </c>
      <c r="BK127" s="41">
        <f t="shared" ca="1" si="380"/>
        <v>0</v>
      </c>
      <c r="BL127" s="41">
        <f t="shared" ca="1" si="380"/>
        <v>0</v>
      </c>
      <c r="BM127" s="41">
        <f t="shared" ca="1" si="380"/>
        <v>0</v>
      </c>
      <c r="BN127" s="41">
        <f t="shared" ca="1" si="380"/>
        <v>0</v>
      </c>
      <c r="BO127" s="41">
        <f t="shared" ca="1" si="380"/>
        <v>0</v>
      </c>
      <c r="BP127" s="41">
        <f t="shared" ca="1" si="380"/>
        <v>0</v>
      </c>
      <c r="BQ127" s="41">
        <f t="shared" ca="1" si="380"/>
        <v>0</v>
      </c>
      <c r="BR127" s="41">
        <f t="shared" ca="1" si="380"/>
        <v>0</v>
      </c>
      <c r="BS127" s="41">
        <f t="shared" ca="1" si="380"/>
        <v>12.5</v>
      </c>
      <c r="BT127" s="41">
        <f t="shared" ca="1" si="380"/>
        <v>0</v>
      </c>
      <c r="BU127" s="41">
        <f t="shared" ca="1" si="380"/>
        <v>0</v>
      </c>
      <c r="BV127" s="41">
        <f t="shared" ca="1" si="380"/>
        <v>0</v>
      </c>
      <c r="BW127" s="41">
        <f t="shared" ca="1" si="380"/>
        <v>0</v>
      </c>
      <c r="BX127" s="41">
        <f t="shared" ca="1" si="380"/>
        <v>0</v>
      </c>
      <c r="BY127" s="41">
        <f t="shared" ca="1" si="380"/>
        <v>0</v>
      </c>
      <c r="BZ127" s="41">
        <f t="shared" ca="1" si="380"/>
        <v>0</v>
      </c>
      <c r="CA127" s="41">
        <f t="shared" ca="1" si="380"/>
        <v>0</v>
      </c>
      <c r="CB127" s="41">
        <f t="shared" ca="1" si="380"/>
        <v>0</v>
      </c>
      <c r="CC127" s="41">
        <f t="shared" ca="1" si="380"/>
        <v>0</v>
      </c>
      <c r="CD127" s="41">
        <f t="shared" ca="1" si="380"/>
        <v>0</v>
      </c>
      <c r="CE127" s="41">
        <f t="shared" ca="1" si="380"/>
        <v>0</v>
      </c>
      <c r="CF127" s="41">
        <f t="shared" ca="1" si="380"/>
        <v>0</v>
      </c>
      <c r="CG127" s="126">
        <f t="shared" ca="1" si="335"/>
        <v>12.5</v>
      </c>
      <c r="CH127" s="25" t="str">
        <f>'PLANTILLA V6'!$D233</f>
        <v>pza</v>
      </c>
    </row>
    <row r="128" spans="1:86" ht="16.5" x14ac:dyDescent="0.45">
      <c r="A128" s="36" t="s">
        <v>198</v>
      </c>
      <c r="B128" s="35" t="s">
        <v>247</v>
      </c>
      <c r="C128" s="28"/>
      <c r="D128" s="126">
        <f t="shared" ca="1" si="232"/>
        <v>0</v>
      </c>
      <c r="E128" s="25" t="str">
        <f>'PLANTILLA V6'!$D234</f>
        <v>pza</v>
      </c>
      <c r="F128" s="29">
        <f t="shared" ref="F128:AD128" ca="1" si="381">IF(OR(F$3="", ISNA(INDEX(INDIRECT(RIGHT(F$2,LEN(F$2)-4)&amp;"!$J:$J"),MATCH($B128,INDIRECT(RIGHT(F$2,LEN(F$2)-4)&amp;"!$B:$B"),0),1)),ISERR(INDEX(INDIRECT(RIGHT(F$2,LEN(F$2)-4)&amp;"!$J:$J"),MATCH($B128,INDIRECT(RIGHT(F$2,LEN(F$2)-4)&amp;"!$B:$B"),0),1))),0,INDEX(INDIRECT(RIGHT(F$2,LEN(F$2)-4)&amp;"!$J:$J"),MATCH($B128,INDIRECT(RIGHT(F$2,LEN(F$2)-4)&amp;"!$B:$B"),0),1))</f>
        <v>0</v>
      </c>
      <c r="G128" s="29">
        <f t="shared" ca="1" si="381"/>
        <v>0</v>
      </c>
      <c r="H128" s="29">
        <f t="shared" ca="1" si="381"/>
        <v>0</v>
      </c>
      <c r="I128" s="29">
        <f t="shared" ca="1" si="381"/>
        <v>0</v>
      </c>
      <c r="J128" s="29">
        <f t="shared" ca="1" si="381"/>
        <v>0</v>
      </c>
      <c r="K128" s="29">
        <f t="shared" ca="1" si="381"/>
        <v>0</v>
      </c>
      <c r="L128" s="29">
        <f t="shared" ca="1" si="381"/>
        <v>0</v>
      </c>
      <c r="M128" s="29">
        <f t="shared" ca="1" si="381"/>
        <v>0</v>
      </c>
      <c r="N128" s="29">
        <f t="shared" ca="1" si="381"/>
        <v>0</v>
      </c>
      <c r="O128" s="29">
        <f t="shared" ca="1" si="381"/>
        <v>0</v>
      </c>
      <c r="P128" s="29">
        <f t="shared" ca="1" si="381"/>
        <v>0</v>
      </c>
      <c r="Q128" s="29">
        <f t="shared" ca="1" si="381"/>
        <v>0</v>
      </c>
      <c r="R128" s="29">
        <f t="shared" ca="1" si="381"/>
        <v>0</v>
      </c>
      <c r="S128" s="29">
        <f t="shared" ca="1" si="381"/>
        <v>0</v>
      </c>
      <c r="T128" s="29">
        <f t="shared" ca="1" si="381"/>
        <v>0</v>
      </c>
      <c r="U128" s="29">
        <f t="shared" ca="1" si="381"/>
        <v>0</v>
      </c>
      <c r="V128" s="29">
        <f t="shared" ca="1" si="381"/>
        <v>0</v>
      </c>
      <c r="W128" s="29">
        <f t="shared" ca="1" si="381"/>
        <v>0</v>
      </c>
      <c r="X128" s="29">
        <f t="shared" ca="1" si="381"/>
        <v>0</v>
      </c>
      <c r="Y128" s="29">
        <f t="shared" ca="1" si="381"/>
        <v>0</v>
      </c>
      <c r="Z128" s="29">
        <f t="shared" ca="1" si="381"/>
        <v>0</v>
      </c>
      <c r="AA128" s="29">
        <f t="shared" ca="1" si="381"/>
        <v>0</v>
      </c>
      <c r="AB128" s="29">
        <f t="shared" ca="1" si="381"/>
        <v>0</v>
      </c>
      <c r="AC128" s="29">
        <f t="shared" ca="1" si="381"/>
        <v>0</v>
      </c>
      <c r="AD128" s="29">
        <f t="shared" ca="1" si="381"/>
        <v>0</v>
      </c>
      <c r="AE128" s="126">
        <f t="shared" ca="1" si="234"/>
        <v>0</v>
      </c>
      <c r="AF128" s="25" t="str">
        <f>'PLANTILLA V6'!$D234</f>
        <v>pza</v>
      </c>
      <c r="AG128" s="37">
        <f t="shared" ref="AG128:BE128" ca="1" si="382">IF(OR(AG$3="",ISNA(INDEX(INDIRECT(RIGHT(AG$2,LEN(AG$2)-4)&amp;"!$J:$J"),MATCH($B128,INDIRECT(RIGHT(AG$2,LEN(AG$2)-4)&amp;"!$B:$B"),0),1)), ISERR(INDEX(INDIRECT(RIGHT(AG$2,LEN(AG$2)-4)&amp;"!$J:$J"),MATCH($B128,INDIRECT(RIGHT(AG$2,LEN(AG$2)-4)&amp;"!$B:$B"),0),1))),0,INDEX(INDIRECT(RIGHT(AG$2,LEN(AG$2)-4)&amp;"!$J:$J"),MATCH($B128,INDIRECT(RIGHT(AG$2,LEN(AG$2)-4)&amp;"!$B:$B"),0),1))</f>
        <v>0</v>
      </c>
      <c r="AH128" s="37">
        <f t="shared" ca="1" si="382"/>
        <v>0</v>
      </c>
      <c r="AI128" s="37">
        <f t="shared" ca="1" si="382"/>
        <v>0</v>
      </c>
      <c r="AJ128" s="37">
        <f t="shared" ca="1" si="382"/>
        <v>0</v>
      </c>
      <c r="AK128" s="37">
        <f t="shared" ca="1" si="382"/>
        <v>0</v>
      </c>
      <c r="AL128" s="37">
        <f t="shared" ca="1" si="382"/>
        <v>0</v>
      </c>
      <c r="AM128" s="37">
        <f t="shared" ca="1" si="382"/>
        <v>0</v>
      </c>
      <c r="AN128" s="37">
        <f t="shared" ca="1" si="382"/>
        <v>0</v>
      </c>
      <c r="AO128" s="37">
        <f t="shared" ca="1" si="382"/>
        <v>0</v>
      </c>
      <c r="AP128" s="37">
        <f t="shared" ca="1" si="382"/>
        <v>0</v>
      </c>
      <c r="AQ128" s="37">
        <f t="shared" ca="1" si="382"/>
        <v>0</v>
      </c>
      <c r="AR128" s="37">
        <f t="shared" ca="1" si="382"/>
        <v>0</v>
      </c>
      <c r="AS128" s="37">
        <f t="shared" ca="1" si="382"/>
        <v>0</v>
      </c>
      <c r="AT128" s="37">
        <f t="shared" ca="1" si="382"/>
        <v>0</v>
      </c>
      <c r="AU128" s="37">
        <f t="shared" ca="1" si="382"/>
        <v>0</v>
      </c>
      <c r="AV128" s="37">
        <f t="shared" ca="1" si="382"/>
        <v>0</v>
      </c>
      <c r="AW128" s="37">
        <f t="shared" ca="1" si="382"/>
        <v>0</v>
      </c>
      <c r="AX128" s="37">
        <f t="shared" ca="1" si="382"/>
        <v>0</v>
      </c>
      <c r="AY128" s="37">
        <f t="shared" ca="1" si="382"/>
        <v>0</v>
      </c>
      <c r="AZ128" s="37">
        <f t="shared" ca="1" si="382"/>
        <v>0</v>
      </c>
      <c r="BA128" s="37">
        <f t="shared" ca="1" si="382"/>
        <v>0</v>
      </c>
      <c r="BB128" s="37">
        <f t="shared" ca="1" si="382"/>
        <v>0</v>
      </c>
      <c r="BC128" s="37">
        <f t="shared" ca="1" si="382"/>
        <v>0</v>
      </c>
      <c r="BD128" s="37">
        <f t="shared" ca="1" si="382"/>
        <v>0</v>
      </c>
      <c r="BE128" s="37">
        <f t="shared" ca="1" si="382"/>
        <v>0</v>
      </c>
      <c r="BF128" s="126">
        <f t="shared" ca="1" si="236"/>
        <v>12.5</v>
      </c>
      <c r="BG128" s="135" t="str">
        <f>'PLANTILLA V6'!$D234</f>
        <v>pza</v>
      </c>
      <c r="BH128" s="41">
        <f t="shared" ref="BH128:CF128" ca="1" si="383">IF(OR(BH$3="",ISNA(INDEX(INDIRECT(RIGHT(BH$2,LEN(BH$2)-4)&amp;"!$J:$J"),MATCH($B128,INDIRECT(RIGHT(BH$2,LEN(BH$2)-4)&amp;"!$B:$B"),0),1)), ISERR(INDEX(INDIRECT(RIGHT(BH$2,LEN(BH$2)-4)&amp;"!$J:$J"),MATCH($B128,INDIRECT(RIGHT(BH$2,LEN(BH$2)-4)&amp;"!$B:$B"),0),1))),0,INDEX(INDIRECT(RIGHT(BH$2,LEN(BH$2)-4)&amp;"!$J:$J"),MATCH($B128,INDIRECT(RIGHT(BH$2,LEN(BH$2)-4)&amp;"!$B:$B"),0),1))</f>
        <v>0</v>
      </c>
      <c r="BI128" s="41">
        <f t="shared" ca="1" si="383"/>
        <v>0</v>
      </c>
      <c r="BJ128" s="41">
        <f t="shared" ca="1" si="383"/>
        <v>0</v>
      </c>
      <c r="BK128" s="41">
        <f t="shared" ca="1" si="383"/>
        <v>0</v>
      </c>
      <c r="BL128" s="41">
        <f t="shared" ca="1" si="383"/>
        <v>0</v>
      </c>
      <c r="BM128" s="41">
        <f t="shared" ca="1" si="383"/>
        <v>0</v>
      </c>
      <c r="BN128" s="41">
        <f t="shared" ca="1" si="383"/>
        <v>0</v>
      </c>
      <c r="BO128" s="41">
        <f t="shared" ca="1" si="383"/>
        <v>0</v>
      </c>
      <c r="BP128" s="41">
        <f t="shared" ca="1" si="383"/>
        <v>0</v>
      </c>
      <c r="BQ128" s="41">
        <f t="shared" ca="1" si="383"/>
        <v>0</v>
      </c>
      <c r="BR128" s="41">
        <f t="shared" ca="1" si="383"/>
        <v>0</v>
      </c>
      <c r="BS128" s="41">
        <f t="shared" ca="1" si="383"/>
        <v>12.5</v>
      </c>
      <c r="BT128" s="41">
        <f t="shared" ca="1" si="383"/>
        <v>0</v>
      </c>
      <c r="BU128" s="41">
        <f t="shared" ca="1" si="383"/>
        <v>0</v>
      </c>
      <c r="BV128" s="41">
        <f t="shared" ca="1" si="383"/>
        <v>0</v>
      </c>
      <c r="BW128" s="41">
        <f t="shared" ca="1" si="383"/>
        <v>0</v>
      </c>
      <c r="BX128" s="41">
        <f t="shared" ca="1" si="383"/>
        <v>0</v>
      </c>
      <c r="BY128" s="41">
        <f t="shared" ca="1" si="383"/>
        <v>0</v>
      </c>
      <c r="BZ128" s="41">
        <f t="shared" ca="1" si="383"/>
        <v>0</v>
      </c>
      <c r="CA128" s="41">
        <f t="shared" ca="1" si="383"/>
        <v>0</v>
      </c>
      <c r="CB128" s="41">
        <f t="shared" ca="1" si="383"/>
        <v>0</v>
      </c>
      <c r="CC128" s="41">
        <f t="shared" ca="1" si="383"/>
        <v>0</v>
      </c>
      <c r="CD128" s="41">
        <f t="shared" ca="1" si="383"/>
        <v>0</v>
      </c>
      <c r="CE128" s="41">
        <f t="shared" ca="1" si="383"/>
        <v>0</v>
      </c>
      <c r="CF128" s="41">
        <f t="shared" ca="1" si="383"/>
        <v>0</v>
      </c>
      <c r="CG128" s="126">
        <f t="shared" ca="1" si="335"/>
        <v>12.5</v>
      </c>
      <c r="CH128" s="25" t="str">
        <f>'PLANTILLA V6'!$D234</f>
        <v>pza</v>
      </c>
    </row>
    <row r="129" spans="1:86" ht="16.5" x14ac:dyDescent="0.45">
      <c r="A129" s="40"/>
      <c r="B129" s="39"/>
      <c r="C129" s="32"/>
      <c r="D129" s="22"/>
      <c r="E129" s="25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"/>
      <c r="AF129" s="25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126"/>
      <c r="BG129" s="135"/>
      <c r="BH129" s="41">
        <f t="shared" ref="BH129:CF129" ca="1" si="384">IF(OR(BH$3="",ISNA(INDEX(INDIRECT(RIGHT(BH$2,LEN(BH$2)-4)&amp;"!$J:$J"),MATCH($B129,INDIRECT(RIGHT(BH$2,LEN(BH$2)-4)&amp;"!$B:$B"),0),1)), ISERR(INDEX(INDIRECT(RIGHT(BH$2,LEN(BH$2)-4)&amp;"!$J:$J"),MATCH($B129,INDIRECT(RIGHT(BH$2,LEN(BH$2)-4)&amp;"!$B:$B"),0),1))),0,INDEX(INDIRECT(RIGHT(BH$2,LEN(BH$2)-4)&amp;"!$J:$J"),MATCH($B129,INDIRECT(RIGHT(BH$2,LEN(BH$2)-4)&amp;"!$B:$B"),0),1))</f>
        <v>0</v>
      </c>
      <c r="BI129" s="41">
        <f t="shared" ca="1" si="384"/>
        <v>0</v>
      </c>
      <c r="BJ129" s="41">
        <f t="shared" ca="1" si="384"/>
        <v>0</v>
      </c>
      <c r="BK129" s="41">
        <f t="shared" ca="1" si="384"/>
        <v>0</v>
      </c>
      <c r="BL129" s="41">
        <f t="shared" ca="1" si="384"/>
        <v>0</v>
      </c>
      <c r="BM129" s="41">
        <f t="shared" ca="1" si="384"/>
        <v>0</v>
      </c>
      <c r="BN129" s="41">
        <f t="shared" ca="1" si="384"/>
        <v>0</v>
      </c>
      <c r="BO129" s="41">
        <f t="shared" ca="1" si="384"/>
        <v>0</v>
      </c>
      <c r="BP129" s="41">
        <f t="shared" ca="1" si="384"/>
        <v>50</v>
      </c>
      <c r="BQ129" s="41">
        <f t="shared" ca="1" si="384"/>
        <v>0</v>
      </c>
      <c r="BR129" s="41">
        <f t="shared" ca="1" si="384"/>
        <v>0</v>
      </c>
      <c r="BS129" s="41">
        <f t="shared" ca="1" si="384"/>
        <v>50</v>
      </c>
      <c r="BT129" s="41">
        <f t="shared" ca="1" si="384"/>
        <v>0</v>
      </c>
      <c r="BU129" s="41">
        <f t="shared" ca="1" si="384"/>
        <v>0</v>
      </c>
      <c r="BV129" s="41">
        <f t="shared" ca="1" si="384"/>
        <v>0</v>
      </c>
      <c r="BW129" s="41">
        <f t="shared" ca="1" si="384"/>
        <v>0</v>
      </c>
      <c r="BX129" s="41">
        <f t="shared" ca="1" si="384"/>
        <v>0</v>
      </c>
      <c r="BY129" s="41">
        <f t="shared" ca="1" si="384"/>
        <v>0</v>
      </c>
      <c r="BZ129" s="41">
        <f t="shared" ca="1" si="384"/>
        <v>0</v>
      </c>
      <c r="CA129" s="41">
        <f t="shared" ca="1" si="384"/>
        <v>0</v>
      </c>
      <c r="CB129" s="41">
        <f t="shared" ca="1" si="384"/>
        <v>0</v>
      </c>
      <c r="CC129" s="41">
        <f t="shared" ca="1" si="384"/>
        <v>0</v>
      </c>
      <c r="CD129" s="41">
        <f t="shared" ca="1" si="384"/>
        <v>0</v>
      </c>
      <c r="CE129" s="41">
        <f t="shared" ca="1" si="384"/>
        <v>0</v>
      </c>
      <c r="CF129" s="41">
        <f t="shared" ca="1" si="384"/>
        <v>0</v>
      </c>
      <c r="CG129" s="22"/>
      <c r="CH129" s="25"/>
    </row>
    <row r="130" spans="1:86" ht="16.5" x14ac:dyDescent="0.45">
      <c r="A130" s="181" t="str">
        <f>'PLANTILLA V6'!A270</f>
        <v>Materiales de Reuso</v>
      </c>
      <c r="B130" s="167"/>
      <c r="C130" s="28"/>
      <c r="D130" s="22"/>
      <c r="E130" s="25"/>
      <c r="F130" s="29">
        <f t="shared" ref="F130:AD130" ca="1" si="385">IF(OR(F$3="", ISNA(INDEX(INDIRECT(RIGHT(F$2,LEN(F$2)-4)&amp;"!$J:$J"),MATCH($B130,INDIRECT(RIGHT(F$2,LEN(F$2)-4)&amp;"!$B:$B"),0),1)),ISERR(INDEX(INDIRECT(RIGHT(F$2,LEN(F$2)-4)&amp;"!$J:$J"),MATCH($B130,INDIRECT(RIGHT(F$2,LEN(F$2)-4)&amp;"!$B:$B"),0),1))),0,INDEX(INDIRECT(RIGHT(F$2,LEN(F$2)-4)&amp;"!$J:$J"),MATCH($B130,INDIRECT(RIGHT(F$2,LEN(F$2)-4)&amp;"!$B:$B"),0),1))</f>
        <v>0</v>
      </c>
      <c r="G130" s="29">
        <f t="shared" ca="1" si="385"/>
        <v>0</v>
      </c>
      <c r="H130" s="29">
        <f t="shared" ca="1" si="385"/>
        <v>0</v>
      </c>
      <c r="I130" s="29">
        <f t="shared" ca="1" si="385"/>
        <v>0</v>
      </c>
      <c r="J130" s="29">
        <f t="shared" ca="1" si="385"/>
        <v>0</v>
      </c>
      <c r="K130" s="29">
        <f t="shared" ca="1" si="385"/>
        <v>50</v>
      </c>
      <c r="L130" s="29">
        <f t="shared" ca="1" si="385"/>
        <v>0</v>
      </c>
      <c r="M130" s="29">
        <f t="shared" ca="1" si="385"/>
        <v>0</v>
      </c>
      <c r="N130" s="29">
        <f t="shared" ca="1" si="385"/>
        <v>0</v>
      </c>
      <c r="O130" s="29">
        <f t="shared" ca="1" si="385"/>
        <v>50</v>
      </c>
      <c r="P130" s="29">
        <f t="shared" ca="1" si="385"/>
        <v>0</v>
      </c>
      <c r="Q130" s="29">
        <f t="shared" ca="1" si="385"/>
        <v>0</v>
      </c>
      <c r="R130" s="29">
        <f t="shared" ca="1" si="385"/>
        <v>0</v>
      </c>
      <c r="S130" s="29">
        <f t="shared" ca="1" si="385"/>
        <v>0</v>
      </c>
      <c r="T130" s="29">
        <f t="shared" ca="1" si="385"/>
        <v>0</v>
      </c>
      <c r="U130" s="29">
        <f t="shared" ca="1" si="385"/>
        <v>50</v>
      </c>
      <c r="V130" s="29">
        <f t="shared" ca="1" si="385"/>
        <v>0</v>
      </c>
      <c r="W130" s="29">
        <f t="shared" ca="1" si="385"/>
        <v>0</v>
      </c>
      <c r="X130" s="29">
        <f t="shared" ca="1" si="385"/>
        <v>0</v>
      </c>
      <c r="Y130" s="29">
        <f t="shared" ca="1" si="385"/>
        <v>0</v>
      </c>
      <c r="Z130" s="29">
        <f t="shared" ca="1" si="385"/>
        <v>0</v>
      </c>
      <c r="AA130" s="29">
        <f t="shared" ca="1" si="385"/>
        <v>0</v>
      </c>
      <c r="AB130" s="29">
        <f t="shared" ca="1" si="385"/>
        <v>0</v>
      </c>
      <c r="AC130" s="29">
        <f t="shared" ca="1" si="385"/>
        <v>0</v>
      </c>
      <c r="AD130" s="29">
        <f t="shared" ca="1" si="385"/>
        <v>0</v>
      </c>
      <c r="AE130" s="2"/>
      <c r="AF130" s="25"/>
      <c r="AG130" s="37">
        <f t="shared" ref="AG130:BE130" ca="1" si="386">IF(OR(AG$3="",ISNA(INDEX(INDIRECT(RIGHT(AG$2,LEN(AG$2)-4)&amp;"!$J:$J"),MATCH($B130,INDIRECT(RIGHT(AG$2,LEN(AG$2)-4)&amp;"!$B:$B"),0),1)), ISERR(INDEX(INDIRECT(RIGHT(AG$2,LEN(AG$2)-4)&amp;"!$J:$J"),MATCH($B130,INDIRECT(RIGHT(AG$2,LEN(AG$2)-4)&amp;"!$B:$B"),0),1))),0,INDEX(INDIRECT(RIGHT(AG$2,LEN(AG$2)-4)&amp;"!$J:$J"),MATCH($B130,INDIRECT(RIGHT(AG$2,LEN(AG$2)-4)&amp;"!$B:$B"),0),1))</f>
        <v>0</v>
      </c>
      <c r="AH130" s="37">
        <f t="shared" ca="1" si="386"/>
        <v>0</v>
      </c>
      <c r="AI130" s="37">
        <f t="shared" ca="1" si="386"/>
        <v>0</v>
      </c>
      <c r="AJ130" s="37">
        <f t="shared" ca="1" si="386"/>
        <v>0</v>
      </c>
      <c r="AK130" s="37">
        <f t="shared" ca="1" si="386"/>
        <v>0</v>
      </c>
      <c r="AL130" s="37">
        <f t="shared" ca="1" si="386"/>
        <v>0</v>
      </c>
      <c r="AM130" s="37">
        <f t="shared" ca="1" si="386"/>
        <v>0</v>
      </c>
      <c r="AN130" s="37">
        <f t="shared" ca="1" si="386"/>
        <v>0</v>
      </c>
      <c r="AO130" s="37">
        <f t="shared" ca="1" si="386"/>
        <v>0</v>
      </c>
      <c r="AP130" s="37">
        <f t="shared" ca="1" si="386"/>
        <v>0</v>
      </c>
      <c r="AQ130" s="37">
        <f t="shared" ca="1" si="386"/>
        <v>50</v>
      </c>
      <c r="AR130" s="37">
        <f t="shared" ca="1" si="386"/>
        <v>0</v>
      </c>
      <c r="AS130" s="37">
        <f t="shared" ca="1" si="386"/>
        <v>0</v>
      </c>
      <c r="AT130" s="37">
        <f t="shared" ca="1" si="386"/>
        <v>0</v>
      </c>
      <c r="AU130" s="37">
        <f t="shared" ca="1" si="386"/>
        <v>50</v>
      </c>
      <c r="AV130" s="37">
        <f t="shared" ca="1" si="386"/>
        <v>0</v>
      </c>
      <c r="AW130" s="37">
        <f t="shared" ca="1" si="386"/>
        <v>20</v>
      </c>
      <c r="AX130" s="37">
        <f t="shared" ca="1" si="386"/>
        <v>0</v>
      </c>
      <c r="AY130" s="37">
        <f t="shared" ca="1" si="386"/>
        <v>0</v>
      </c>
      <c r="AZ130" s="37">
        <f t="shared" ca="1" si="386"/>
        <v>0</v>
      </c>
      <c r="BA130" s="37">
        <f t="shared" ca="1" si="386"/>
        <v>0</v>
      </c>
      <c r="BB130" s="37">
        <f t="shared" ca="1" si="386"/>
        <v>0</v>
      </c>
      <c r="BC130" s="37">
        <f t="shared" ca="1" si="386"/>
        <v>0</v>
      </c>
      <c r="BD130" s="37">
        <f t="shared" ca="1" si="386"/>
        <v>0</v>
      </c>
      <c r="BE130" s="37">
        <f t="shared" ca="1" si="386"/>
        <v>0</v>
      </c>
      <c r="BF130" s="126"/>
      <c r="BG130" s="135"/>
      <c r="BH130" s="41">
        <f t="shared" ref="BH130:CF130" ca="1" si="387">IF(OR(BH$3="",ISNA(INDEX(INDIRECT(RIGHT(BH$2,LEN(BH$2)-4)&amp;"!$J:$J"),MATCH($B130,INDIRECT(RIGHT(BH$2,LEN(BH$2)-4)&amp;"!$B:$B"),0),1)), ISERR(INDEX(INDIRECT(RIGHT(BH$2,LEN(BH$2)-4)&amp;"!$J:$J"),MATCH($B130,INDIRECT(RIGHT(BH$2,LEN(BH$2)-4)&amp;"!$B:$B"),0),1))),0,INDEX(INDIRECT(RIGHT(BH$2,LEN(BH$2)-4)&amp;"!$J:$J"),MATCH($B130,INDIRECT(RIGHT(BH$2,LEN(BH$2)-4)&amp;"!$B:$B"),0),1))</f>
        <v>0</v>
      </c>
      <c r="BI130" s="41">
        <f t="shared" ca="1" si="387"/>
        <v>0</v>
      </c>
      <c r="BJ130" s="41">
        <f t="shared" ca="1" si="387"/>
        <v>0</v>
      </c>
      <c r="BK130" s="41">
        <f t="shared" ca="1" si="387"/>
        <v>0</v>
      </c>
      <c r="BL130" s="41">
        <f t="shared" ca="1" si="387"/>
        <v>0</v>
      </c>
      <c r="BM130" s="41">
        <f t="shared" ca="1" si="387"/>
        <v>0</v>
      </c>
      <c r="BN130" s="41">
        <f t="shared" ca="1" si="387"/>
        <v>0</v>
      </c>
      <c r="BO130" s="41">
        <f t="shared" ca="1" si="387"/>
        <v>0</v>
      </c>
      <c r="BP130" s="41">
        <f t="shared" ca="1" si="387"/>
        <v>50</v>
      </c>
      <c r="BQ130" s="41">
        <f t="shared" ca="1" si="387"/>
        <v>0</v>
      </c>
      <c r="BR130" s="41">
        <f t="shared" ca="1" si="387"/>
        <v>0</v>
      </c>
      <c r="BS130" s="41">
        <f t="shared" ca="1" si="387"/>
        <v>50</v>
      </c>
      <c r="BT130" s="41">
        <f t="shared" ca="1" si="387"/>
        <v>0</v>
      </c>
      <c r="BU130" s="41">
        <f t="shared" ca="1" si="387"/>
        <v>0</v>
      </c>
      <c r="BV130" s="41">
        <f t="shared" ca="1" si="387"/>
        <v>0</v>
      </c>
      <c r="BW130" s="41">
        <f t="shared" ca="1" si="387"/>
        <v>0</v>
      </c>
      <c r="BX130" s="41">
        <f t="shared" ca="1" si="387"/>
        <v>0</v>
      </c>
      <c r="BY130" s="41">
        <f t="shared" ca="1" si="387"/>
        <v>0</v>
      </c>
      <c r="BZ130" s="41">
        <f t="shared" ca="1" si="387"/>
        <v>0</v>
      </c>
      <c r="CA130" s="41">
        <f t="shared" ca="1" si="387"/>
        <v>0</v>
      </c>
      <c r="CB130" s="41">
        <f t="shared" ca="1" si="387"/>
        <v>0</v>
      </c>
      <c r="CC130" s="41">
        <f t="shared" ca="1" si="387"/>
        <v>0</v>
      </c>
      <c r="CD130" s="41">
        <f t="shared" ca="1" si="387"/>
        <v>0</v>
      </c>
      <c r="CE130" s="41">
        <f t="shared" ca="1" si="387"/>
        <v>0</v>
      </c>
      <c r="CF130" s="41">
        <f t="shared" ca="1" si="387"/>
        <v>0</v>
      </c>
      <c r="CG130" s="139"/>
      <c r="CH130" s="25"/>
    </row>
    <row r="131" spans="1:86" ht="16.5" x14ac:dyDescent="0.45">
      <c r="A131" s="40" t="s">
        <v>248</v>
      </c>
      <c r="B131" s="40" t="s">
        <v>249</v>
      </c>
      <c r="C131" s="32">
        <f>'PLANTILLA V6'!C271</f>
        <v>1</v>
      </c>
      <c r="D131" s="126">
        <f t="shared" ref="D131:D150" ca="1" si="388">SUM(F131:AD131)</f>
        <v>0</v>
      </c>
      <c r="E131" s="25" t="str">
        <f>'PLANTILLA V6'!$D271</f>
        <v>pza</v>
      </c>
      <c r="F131" s="29">
        <f t="shared" ref="F131:AD131" ca="1" si="389">IF(OR(F$3="", ISNA(INDEX(INDIRECT(RIGHT(F$2,LEN(F$2)-4)&amp;"!$J:$J"),MATCH($B131,INDIRECT(RIGHT(F$2,LEN(F$2)-4)&amp;"!$B:$B"),0),1)),ISERR(INDEX(INDIRECT(RIGHT(F$2,LEN(F$2)-4)&amp;"!$J:$J"),MATCH($B131,INDIRECT(RIGHT(F$2,LEN(F$2)-4)&amp;"!$B:$B"),0),1))),0,INDEX(INDIRECT(RIGHT(F$2,LEN(F$2)-4)&amp;"!$J:$J"),MATCH($B131,INDIRECT(RIGHT(F$2,LEN(F$2)-4)&amp;"!$B:$B"),0),1))</f>
        <v>0</v>
      </c>
      <c r="G131" s="29">
        <f t="shared" ca="1" si="389"/>
        <v>0</v>
      </c>
      <c r="H131" s="29">
        <f t="shared" ca="1" si="389"/>
        <v>0</v>
      </c>
      <c r="I131" s="29">
        <f t="shared" ca="1" si="389"/>
        <v>0</v>
      </c>
      <c r="J131" s="29">
        <f t="shared" ca="1" si="389"/>
        <v>0</v>
      </c>
      <c r="K131" s="29">
        <f t="shared" ca="1" si="389"/>
        <v>0</v>
      </c>
      <c r="L131" s="29">
        <f t="shared" ca="1" si="389"/>
        <v>0</v>
      </c>
      <c r="M131" s="29">
        <f t="shared" ca="1" si="389"/>
        <v>0</v>
      </c>
      <c r="N131" s="29">
        <f t="shared" ca="1" si="389"/>
        <v>0</v>
      </c>
      <c r="O131" s="29">
        <f t="shared" ca="1" si="389"/>
        <v>0</v>
      </c>
      <c r="P131" s="29">
        <f t="shared" ca="1" si="389"/>
        <v>0</v>
      </c>
      <c r="Q131" s="29">
        <f t="shared" ca="1" si="389"/>
        <v>0</v>
      </c>
      <c r="R131" s="29">
        <f t="shared" ca="1" si="389"/>
        <v>0</v>
      </c>
      <c r="S131" s="29">
        <f t="shared" ca="1" si="389"/>
        <v>0</v>
      </c>
      <c r="T131" s="29">
        <f t="shared" ca="1" si="389"/>
        <v>0</v>
      </c>
      <c r="U131" s="29">
        <f t="shared" ca="1" si="389"/>
        <v>0</v>
      </c>
      <c r="V131" s="29">
        <f t="shared" ca="1" si="389"/>
        <v>0</v>
      </c>
      <c r="W131" s="29">
        <f t="shared" ca="1" si="389"/>
        <v>0</v>
      </c>
      <c r="X131" s="29">
        <f t="shared" ca="1" si="389"/>
        <v>0</v>
      </c>
      <c r="Y131" s="29">
        <f t="shared" ca="1" si="389"/>
        <v>0</v>
      </c>
      <c r="Z131" s="29">
        <f t="shared" ca="1" si="389"/>
        <v>0</v>
      </c>
      <c r="AA131" s="29">
        <f t="shared" ca="1" si="389"/>
        <v>0</v>
      </c>
      <c r="AB131" s="29">
        <f t="shared" ca="1" si="389"/>
        <v>0</v>
      </c>
      <c r="AC131" s="29">
        <f t="shared" ca="1" si="389"/>
        <v>0</v>
      </c>
      <c r="AD131" s="29">
        <f t="shared" ca="1" si="389"/>
        <v>0</v>
      </c>
      <c r="AE131" s="126">
        <f t="shared" ref="AE131:AE150" ca="1" si="390">SUM(AG131:BE131)</f>
        <v>12.5</v>
      </c>
      <c r="AF131" s="25" t="str">
        <f>'PLANTILLA V6'!$D271</f>
        <v>pza</v>
      </c>
      <c r="AG131" s="37">
        <f t="shared" ref="AG131:BE131" ca="1" si="391">IF(OR(AG$3="",ISNA(INDEX(INDIRECT(RIGHT(AG$2,LEN(AG$2)-4)&amp;"!$J:$J"),MATCH($B131,INDIRECT(RIGHT(AG$2,LEN(AG$2)-4)&amp;"!$B:$B"),0),1)), ISERR(INDEX(INDIRECT(RIGHT(AG$2,LEN(AG$2)-4)&amp;"!$J:$J"),MATCH($B131,INDIRECT(RIGHT(AG$2,LEN(AG$2)-4)&amp;"!$B:$B"),0),1))),0,INDEX(INDIRECT(RIGHT(AG$2,LEN(AG$2)-4)&amp;"!$J:$J"),MATCH($B131,INDIRECT(RIGHT(AG$2,LEN(AG$2)-4)&amp;"!$B:$B"),0),1))</f>
        <v>0</v>
      </c>
      <c r="AH131" s="37">
        <f t="shared" ca="1" si="391"/>
        <v>0</v>
      </c>
      <c r="AI131" s="37">
        <f t="shared" ca="1" si="391"/>
        <v>0</v>
      </c>
      <c r="AJ131" s="37">
        <f t="shared" ca="1" si="391"/>
        <v>0</v>
      </c>
      <c r="AK131" s="37">
        <f t="shared" ca="1" si="391"/>
        <v>0</v>
      </c>
      <c r="AL131" s="37">
        <f t="shared" ca="1" si="391"/>
        <v>0</v>
      </c>
      <c r="AM131" s="37">
        <f t="shared" ca="1" si="391"/>
        <v>0</v>
      </c>
      <c r="AN131" s="37">
        <f t="shared" ca="1" si="391"/>
        <v>0</v>
      </c>
      <c r="AO131" s="37">
        <f t="shared" ca="1" si="391"/>
        <v>0</v>
      </c>
      <c r="AP131" s="37">
        <f t="shared" ca="1" si="391"/>
        <v>0</v>
      </c>
      <c r="AQ131" s="37">
        <f t="shared" ca="1" si="391"/>
        <v>0</v>
      </c>
      <c r="AR131" s="37">
        <f t="shared" ca="1" si="391"/>
        <v>0</v>
      </c>
      <c r="AS131" s="37">
        <f t="shared" ca="1" si="391"/>
        <v>0</v>
      </c>
      <c r="AT131" s="37">
        <f t="shared" ca="1" si="391"/>
        <v>0</v>
      </c>
      <c r="AU131" s="37">
        <f t="shared" ca="1" si="391"/>
        <v>0</v>
      </c>
      <c r="AV131" s="37">
        <f t="shared" ca="1" si="391"/>
        <v>0</v>
      </c>
      <c r="AW131" s="37">
        <f t="shared" ca="1" si="391"/>
        <v>12.5</v>
      </c>
      <c r="AX131" s="37">
        <f t="shared" ca="1" si="391"/>
        <v>0</v>
      </c>
      <c r="AY131" s="37">
        <f t="shared" ca="1" si="391"/>
        <v>0</v>
      </c>
      <c r="AZ131" s="37">
        <f t="shared" ca="1" si="391"/>
        <v>0</v>
      </c>
      <c r="BA131" s="37">
        <f t="shared" ca="1" si="391"/>
        <v>0</v>
      </c>
      <c r="BB131" s="37">
        <f t="shared" ca="1" si="391"/>
        <v>0</v>
      </c>
      <c r="BC131" s="37">
        <f t="shared" ca="1" si="391"/>
        <v>0</v>
      </c>
      <c r="BD131" s="37">
        <f t="shared" ca="1" si="391"/>
        <v>0</v>
      </c>
      <c r="BE131" s="37">
        <f t="shared" ca="1" si="391"/>
        <v>0</v>
      </c>
      <c r="BF131" s="126">
        <f t="shared" ca="1" si="236"/>
        <v>0</v>
      </c>
      <c r="BG131" s="135" t="str">
        <f>'PLANTILLA V6'!$D237</f>
        <v>pza</v>
      </c>
      <c r="BH131" s="41">
        <f t="shared" ref="BH131:CF131" ca="1" si="392">IF(OR(BH$3="",ISNA(INDEX(INDIRECT(RIGHT(BH$2,LEN(BH$2)-4)&amp;"!$J:$J"),MATCH($B131,INDIRECT(RIGHT(BH$2,LEN(BH$2)-4)&amp;"!$B:$B"),0),1)), ISERR(INDEX(INDIRECT(RIGHT(BH$2,LEN(BH$2)-4)&amp;"!$J:$J"),MATCH($B131,INDIRECT(RIGHT(BH$2,LEN(BH$2)-4)&amp;"!$B:$B"),0),1))),0,INDEX(INDIRECT(RIGHT(BH$2,LEN(BH$2)-4)&amp;"!$J:$J"),MATCH($B131,INDIRECT(RIGHT(BH$2,LEN(BH$2)-4)&amp;"!$B:$B"),0),1))</f>
        <v>0</v>
      </c>
      <c r="BI131" s="41">
        <f t="shared" ca="1" si="392"/>
        <v>0</v>
      </c>
      <c r="BJ131" s="41">
        <f t="shared" ca="1" si="392"/>
        <v>0</v>
      </c>
      <c r="BK131" s="41">
        <f t="shared" ca="1" si="392"/>
        <v>0</v>
      </c>
      <c r="BL131" s="41">
        <f t="shared" ca="1" si="392"/>
        <v>0</v>
      </c>
      <c r="BM131" s="41">
        <f t="shared" ca="1" si="392"/>
        <v>0</v>
      </c>
      <c r="BN131" s="41">
        <f t="shared" ca="1" si="392"/>
        <v>0</v>
      </c>
      <c r="BO131" s="41">
        <f t="shared" ca="1" si="392"/>
        <v>0</v>
      </c>
      <c r="BP131" s="41">
        <f t="shared" ca="1" si="392"/>
        <v>0</v>
      </c>
      <c r="BQ131" s="41">
        <f t="shared" ca="1" si="392"/>
        <v>0</v>
      </c>
      <c r="BR131" s="41">
        <f t="shared" ca="1" si="392"/>
        <v>0</v>
      </c>
      <c r="BS131" s="41">
        <f t="shared" ca="1" si="392"/>
        <v>0</v>
      </c>
      <c r="BT131" s="41">
        <f t="shared" ca="1" si="392"/>
        <v>0</v>
      </c>
      <c r="BU131" s="41">
        <f t="shared" ca="1" si="392"/>
        <v>0</v>
      </c>
      <c r="BV131" s="41">
        <f t="shared" ca="1" si="392"/>
        <v>0</v>
      </c>
      <c r="BW131" s="41">
        <f t="shared" ca="1" si="392"/>
        <v>0</v>
      </c>
      <c r="BX131" s="41">
        <f t="shared" ca="1" si="392"/>
        <v>0</v>
      </c>
      <c r="BY131" s="41">
        <f t="shared" ca="1" si="392"/>
        <v>0</v>
      </c>
      <c r="BZ131" s="41">
        <f t="shared" ca="1" si="392"/>
        <v>0</v>
      </c>
      <c r="CA131" s="41">
        <f t="shared" ca="1" si="392"/>
        <v>0</v>
      </c>
      <c r="CB131" s="41">
        <f t="shared" ca="1" si="392"/>
        <v>0</v>
      </c>
      <c r="CC131" s="41">
        <f t="shared" ca="1" si="392"/>
        <v>0</v>
      </c>
      <c r="CD131" s="41">
        <f t="shared" ca="1" si="392"/>
        <v>0</v>
      </c>
      <c r="CE131" s="41">
        <f t="shared" ca="1" si="392"/>
        <v>0</v>
      </c>
      <c r="CF131" s="41">
        <f t="shared" ca="1" si="392"/>
        <v>0</v>
      </c>
      <c r="CG131" s="126">
        <f t="shared" ref="CG131:CG150" ca="1" si="393">SUM(D131,AE131,BF131)</f>
        <v>12.5</v>
      </c>
      <c r="CH131" s="25" t="str">
        <f>'PLANTILLA V6'!$D271</f>
        <v>pza</v>
      </c>
    </row>
    <row r="132" spans="1:86" ht="16.5" x14ac:dyDescent="0.45">
      <c r="A132" s="36" t="s">
        <v>248</v>
      </c>
      <c r="B132" s="36" t="s">
        <v>250</v>
      </c>
      <c r="C132" s="28">
        <f>'PLANTILLA V6'!C272</f>
        <v>1</v>
      </c>
      <c r="D132" s="126">
        <f t="shared" ca="1" si="388"/>
        <v>0</v>
      </c>
      <c r="E132" s="25" t="str">
        <f>'PLANTILLA V6'!$D272</f>
        <v>pza</v>
      </c>
      <c r="F132" s="29">
        <f t="shared" ref="F132:AD132" ca="1" si="394">IF(OR(F$3="", ISNA(INDEX(INDIRECT(RIGHT(F$2,LEN(F$2)-4)&amp;"!$J:$J"),MATCH($B132,INDIRECT(RIGHT(F$2,LEN(F$2)-4)&amp;"!$B:$B"),0),1)),ISERR(INDEX(INDIRECT(RIGHT(F$2,LEN(F$2)-4)&amp;"!$J:$J"),MATCH($B132,INDIRECT(RIGHT(F$2,LEN(F$2)-4)&amp;"!$B:$B"),0),1))),0,INDEX(INDIRECT(RIGHT(F$2,LEN(F$2)-4)&amp;"!$J:$J"),MATCH($B132,INDIRECT(RIGHT(F$2,LEN(F$2)-4)&amp;"!$B:$B"),0),1))</f>
        <v>0</v>
      </c>
      <c r="G132" s="29">
        <f t="shared" ca="1" si="394"/>
        <v>0</v>
      </c>
      <c r="H132" s="29">
        <f t="shared" ca="1" si="394"/>
        <v>0</v>
      </c>
      <c r="I132" s="29">
        <f t="shared" ca="1" si="394"/>
        <v>0</v>
      </c>
      <c r="J132" s="29">
        <f t="shared" ca="1" si="394"/>
        <v>0</v>
      </c>
      <c r="K132" s="29">
        <f t="shared" ca="1" si="394"/>
        <v>0</v>
      </c>
      <c r="L132" s="29">
        <f t="shared" ca="1" si="394"/>
        <v>0</v>
      </c>
      <c r="M132" s="29">
        <f t="shared" ca="1" si="394"/>
        <v>0</v>
      </c>
      <c r="N132" s="29">
        <f t="shared" ca="1" si="394"/>
        <v>0</v>
      </c>
      <c r="O132" s="29">
        <f t="shared" ca="1" si="394"/>
        <v>0</v>
      </c>
      <c r="P132" s="29">
        <f t="shared" ca="1" si="394"/>
        <v>0</v>
      </c>
      <c r="Q132" s="29">
        <f t="shared" ca="1" si="394"/>
        <v>0</v>
      </c>
      <c r="R132" s="29">
        <f t="shared" ca="1" si="394"/>
        <v>0</v>
      </c>
      <c r="S132" s="29">
        <f t="shared" ca="1" si="394"/>
        <v>0</v>
      </c>
      <c r="T132" s="29">
        <f t="shared" ca="1" si="394"/>
        <v>0</v>
      </c>
      <c r="U132" s="29">
        <f t="shared" ca="1" si="394"/>
        <v>0</v>
      </c>
      <c r="V132" s="29">
        <f t="shared" ca="1" si="394"/>
        <v>0</v>
      </c>
      <c r="W132" s="29">
        <f t="shared" ca="1" si="394"/>
        <v>0</v>
      </c>
      <c r="X132" s="29">
        <f t="shared" ca="1" si="394"/>
        <v>0</v>
      </c>
      <c r="Y132" s="29">
        <f t="shared" ca="1" si="394"/>
        <v>0</v>
      </c>
      <c r="Z132" s="29">
        <f t="shared" ca="1" si="394"/>
        <v>0</v>
      </c>
      <c r="AA132" s="29">
        <f t="shared" ca="1" si="394"/>
        <v>0</v>
      </c>
      <c r="AB132" s="29">
        <f t="shared" ca="1" si="394"/>
        <v>0</v>
      </c>
      <c r="AC132" s="29">
        <f t="shared" ca="1" si="394"/>
        <v>0</v>
      </c>
      <c r="AD132" s="29">
        <f t="shared" ca="1" si="394"/>
        <v>0</v>
      </c>
      <c r="AE132" s="126">
        <f t="shared" ca="1" si="390"/>
        <v>0</v>
      </c>
      <c r="AF132" s="25" t="str">
        <f>'PLANTILLA V6'!$D272</f>
        <v>pza</v>
      </c>
      <c r="AG132" s="37">
        <f t="shared" ref="AG132:BE132" ca="1" si="395">IF(OR(AG$3="",ISNA(INDEX(INDIRECT(RIGHT(AG$2,LEN(AG$2)-4)&amp;"!$J:$J"),MATCH($B132,INDIRECT(RIGHT(AG$2,LEN(AG$2)-4)&amp;"!$B:$B"),0),1)), ISERR(INDEX(INDIRECT(RIGHT(AG$2,LEN(AG$2)-4)&amp;"!$J:$J"),MATCH($B132,INDIRECT(RIGHT(AG$2,LEN(AG$2)-4)&amp;"!$B:$B"),0),1))),0,INDEX(INDIRECT(RIGHT(AG$2,LEN(AG$2)-4)&amp;"!$J:$J"),MATCH($B132,INDIRECT(RIGHT(AG$2,LEN(AG$2)-4)&amp;"!$B:$B"),0),1))</f>
        <v>0</v>
      </c>
      <c r="AH132" s="37">
        <f t="shared" ca="1" si="395"/>
        <v>0</v>
      </c>
      <c r="AI132" s="37">
        <f t="shared" ca="1" si="395"/>
        <v>0</v>
      </c>
      <c r="AJ132" s="37">
        <f t="shared" ca="1" si="395"/>
        <v>0</v>
      </c>
      <c r="AK132" s="37">
        <f t="shared" ca="1" si="395"/>
        <v>0</v>
      </c>
      <c r="AL132" s="37">
        <f t="shared" ca="1" si="395"/>
        <v>0</v>
      </c>
      <c r="AM132" s="37">
        <f t="shared" ca="1" si="395"/>
        <v>0</v>
      </c>
      <c r="AN132" s="37">
        <f t="shared" ca="1" si="395"/>
        <v>0</v>
      </c>
      <c r="AO132" s="37">
        <f t="shared" ca="1" si="395"/>
        <v>0</v>
      </c>
      <c r="AP132" s="37">
        <f t="shared" ca="1" si="395"/>
        <v>0</v>
      </c>
      <c r="AQ132" s="37">
        <f t="shared" ca="1" si="395"/>
        <v>0</v>
      </c>
      <c r="AR132" s="37">
        <f t="shared" ca="1" si="395"/>
        <v>0</v>
      </c>
      <c r="AS132" s="37">
        <f t="shared" ca="1" si="395"/>
        <v>0</v>
      </c>
      <c r="AT132" s="37">
        <f t="shared" ca="1" si="395"/>
        <v>0</v>
      </c>
      <c r="AU132" s="37">
        <f t="shared" ca="1" si="395"/>
        <v>0</v>
      </c>
      <c r="AV132" s="37">
        <f t="shared" ca="1" si="395"/>
        <v>0</v>
      </c>
      <c r="AW132" s="37">
        <f t="shared" ca="1" si="395"/>
        <v>0</v>
      </c>
      <c r="AX132" s="37">
        <f t="shared" ca="1" si="395"/>
        <v>0</v>
      </c>
      <c r="AY132" s="37">
        <f t="shared" ca="1" si="395"/>
        <v>0</v>
      </c>
      <c r="AZ132" s="37">
        <f t="shared" ca="1" si="395"/>
        <v>0</v>
      </c>
      <c r="BA132" s="37">
        <f t="shared" ca="1" si="395"/>
        <v>0</v>
      </c>
      <c r="BB132" s="37">
        <f t="shared" ca="1" si="395"/>
        <v>0</v>
      </c>
      <c r="BC132" s="37">
        <f t="shared" ca="1" si="395"/>
        <v>0</v>
      </c>
      <c r="BD132" s="37">
        <f t="shared" ca="1" si="395"/>
        <v>0</v>
      </c>
      <c r="BE132" s="37">
        <f t="shared" ca="1" si="395"/>
        <v>0</v>
      </c>
      <c r="BF132" s="126">
        <f t="shared" ca="1" si="236"/>
        <v>0</v>
      </c>
      <c r="BG132" s="135" t="str">
        <f>'PLANTILLA V6'!$D238</f>
        <v>pza</v>
      </c>
      <c r="BH132" s="41">
        <f t="shared" ref="BH132:CF132" ca="1" si="396">IF(OR(BH$3="",ISNA(INDEX(INDIRECT(RIGHT(BH$2,LEN(BH$2)-4)&amp;"!$J:$J"),MATCH($B132,INDIRECT(RIGHT(BH$2,LEN(BH$2)-4)&amp;"!$B:$B"),0),1)), ISERR(INDEX(INDIRECT(RIGHT(BH$2,LEN(BH$2)-4)&amp;"!$J:$J"),MATCH($B132,INDIRECT(RIGHT(BH$2,LEN(BH$2)-4)&amp;"!$B:$B"),0),1))),0,INDEX(INDIRECT(RIGHT(BH$2,LEN(BH$2)-4)&amp;"!$J:$J"),MATCH($B132,INDIRECT(RIGHT(BH$2,LEN(BH$2)-4)&amp;"!$B:$B"),0),1))</f>
        <v>0</v>
      </c>
      <c r="BI132" s="41">
        <f t="shared" ca="1" si="396"/>
        <v>0</v>
      </c>
      <c r="BJ132" s="41">
        <f t="shared" ca="1" si="396"/>
        <v>0</v>
      </c>
      <c r="BK132" s="41">
        <f t="shared" ca="1" si="396"/>
        <v>0</v>
      </c>
      <c r="BL132" s="41">
        <f t="shared" ca="1" si="396"/>
        <v>0</v>
      </c>
      <c r="BM132" s="41">
        <f t="shared" ca="1" si="396"/>
        <v>0</v>
      </c>
      <c r="BN132" s="41">
        <f t="shared" ca="1" si="396"/>
        <v>0</v>
      </c>
      <c r="BO132" s="41">
        <f t="shared" ca="1" si="396"/>
        <v>0</v>
      </c>
      <c r="BP132" s="41">
        <f t="shared" ca="1" si="396"/>
        <v>0</v>
      </c>
      <c r="BQ132" s="41">
        <f t="shared" ca="1" si="396"/>
        <v>0</v>
      </c>
      <c r="BR132" s="41">
        <f t="shared" ca="1" si="396"/>
        <v>0</v>
      </c>
      <c r="BS132" s="41">
        <f t="shared" ca="1" si="396"/>
        <v>0</v>
      </c>
      <c r="BT132" s="41">
        <f t="shared" ca="1" si="396"/>
        <v>0</v>
      </c>
      <c r="BU132" s="41">
        <f t="shared" ca="1" si="396"/>
        <v>0</v>
      </c>
      <c r="BV132" s="41">
        <f t="shared" ca="1" si="396"/>
        <v>0</v>
      </c>
      <c r="BW132" s="41">
        <f t="shared" ca="1" si="396"/>
        <v>0</v>
      </c>
      <c r="BX132" s="41">
        <f t="shared" ca="1" si="396"/>
        <v>0</v>
      </c>
      <c r="BY132" s="41">
        <f t="shared" ca="1" si="396"/>
        <v>0</v>
      </c>
      <c r="BZ132" s="41">
        <f t="shared" ca="1" si="396"/>
        <v>0</v>
      </c>
      <c r="CA132" s="41">
        <f t="shared" ca="1" si="396"/>
        <v>0</v>
      </c>
      <c r="CB132" s="41">
        <f t="shared" ca="1" si="396"/>
        <v>0</v>
      </c>
      <c r="CC132" s="41">
        <f t="shared" ca="1" si="396"/>
        <v>0</v>
      </c>
      <c r="CD132" s="41">
        <f t="shared" ca="1" si="396"/>
        <v>0</v>
      </c>
      <c r="CE132" s="41">
        <f t="shared" ca="1" si="396"/>
        <v>0</v>
      </c>
      <c r="CF132" s="41">
        <f t="shared" ca="1" si="396"/>
        <v>0</v>
      </c>
      <c r="CG132" s="126">
        <f t="shared" ca="1" si="393"/>
        <v>0</v>
      </c>
      <c r="CH132" s="25" t="str">
        <f>'PLANTILLA V6'!$D272</f>
        <v>pza</v>
      </c>
    </row>
    <row r="133" spans="1:86" ht="16.5" x14ac:dyDescent="0.45">
      <c r="A133" s="40" t="s">
        <v>248</v>
      </c>
      <c r="B133" s="40" t="s">
        <v>251</v>
      </c>
      <c r="C133" s="32">
        <f>'PLANTILLA V6'!C273</f>
        <v>1</v>
      </c>
      <c r="D133" s="126">
        <f t="shared" ca="1" si="388"/>
        <v>0</v>
      </c>
      <c r="E133" s="25" t="str">
        <f>'PLANTILLA V6'!$D273</f>
        <v>pza</v>
      </c>
      <c r="F133" s="29">
        <f t="shared" ref="F133:AD133" ca="1" si="397">IF(OR(F$3="", ISNA(INDEX(INDIRECT(RIGHT(F$2,LEN(F$2)-4)&amp;"!$J:$J"),MATCH($B133,INDIRECT(RIGHT(F$2,LEN(F$2)-4)&amp;"!$B:$B"),0),1)),ISERR(INDEX(INDIRECT(RIGHT(F$2,LEN(F$2)-4)&amp;"!$J:$J"),MATCH($B133,INDIRECT(RIGHT(F$2,LEN(F$2)-4)&amp;"!$B:$B"),0),1))),0,INDEX(INDIRECT(RIGHT(F$2,LEN(F$2)-4)&amp;"!$J:$J"),MATCH($B133,INDIRECT(RIGHT(F$2,LEN(F$2)-4)&amp;"!$B:$B"),0),1))</f>
        <v>0</v>
      </c>
      <c r="G133" s="29">
        <f t="shared" ca="1" si="397"/>
        <v>0</v>
      </c>
      <c r="H133" s="29">
        <f t="shared" ca="1" si="397"/>
        <v>0</v>
      </c>
      <c r="I133" s="29">
        <f t="shared" ca="1" si="397"/>
        <v>0</v>
      </c>
      <c r="J133" s="29">
        <f t="shared" ca="1" si="397"/>
        <v>0</v>
      </c>
      <c r="K133" s="29">
        <f t="shared" ca="1" si="397"/>
        <v>0</v>
      </c>
      <c r="L133" s="29">
        <f t="shared" ca="1" si="397"/>
        <v>0</v>
      </c>
      <c r="M133" s="29">
        <f t="shared" ca="1" si="397"/>
        <v>0</v>
      </c>
      <c r="N133" s="29">
        <f t="shared" ca="1" si="397"/>
        <v>0</v>
      </c>
      <c r="O133" s="29">
        <f t="shared" ca="1" si="397"/>
        <v>0</v>
      </c>
      <c r="P133" s="29">
        <f t="shared" ca="1" si="397"/>
        <v>0</v>
      </c>
      <c r="Q133" s="29">
        <f t="shared" ca="1" si="397"/>
        <v>0</v>
      </c>
      <c r="R133" s="29">
        <f t="shared" ca="1" si="397"/>
        <v>0</v>
      </c>
      <c r="S133" s="29">
        <f t="shared" ca="1" si="397"/>
        <v>0</v>
      </c>
      <c r="T133" s="29">
        <f t="shared" ca="1" si="397"/>
        <v>0</v>
      </c>
      <c r="U133" s="29">
        <f t="shared" ca="1" si="397"/>
        <v>0</v>
      </c>
      <c r="V133" s="29">
        <f t="shared" ca="1" si="397"/>
        <v>0</v>
      </c>
      <c r="W133" s="29">
        <f t="shared" ca="1" si="397"/>
        <v>0</v>
      </c>
      <c r="X133" s="29">
        <f t="shared" ca="1" si="397"/>
        <v>0</v>
      </c>
      <c r="Y133" s="29">
        <f t="shared" ca="1" si="397"/>
        <v>0</v>
      </c>
      <c r="Z133" s="29">
        <f t="shared" ca="1" si="397"/>
        <v>0</v>
      </c>
      <c r="AA133" s="29">
        <f t="shared" ca="1" si="397"/>
        <v>0</v>
      </c>
      <c r="AB133" s="29">
        <f t="shared" ca="1" si="397"/>
        <v>0</v>
      </c>
      <c r="AC133" s="29">
        <f t="shared" ca="1" si="397"/>
        <v>0</v>
      </c>
      <c r="AD133" s="29">
        <f t="shared" ca="1" si="397"/>
        <v>0</v>
      </c>
      <c r="AE133" s="126">
        <f t="shared" ca="1" si="390"/>
        <v>0</v>
      </c>
      <c r="AF133" s="25" t="str">
        <f>'PLANTILLA V6'!$D273</f>
        <v>pza</v>
      </c>
      <c r="AG133" s="37">
        <f t="shared" ref="AG133:BE133" ca="1" si="398">IF(OR(AG$3="",ISNA(INDEX(INDIRECT(RIGHT(AG$2,LEN(AG$2)-4)&amp;"!$J:$J"),MATCH($B133,INDIRECT(RIGHT(AG$2,LEN(AG$2)-4)&amp;"!$B:$B"),0),1)), ISERR(INDEX(INDIRECT(RIGHT(AG$2,LEN(AG$2)-4)&amp;"!$J:$J"),MATCH($B133,INDIRECT(RIGHT(AG$2,LEN(AG$2)-4)&amp;"!$B:$B"),0),1))),0,INDEX(INDIRECT(RIGHT(AG$2,LEN(AG$2)-4)&amp;"!$J:$J"),MATCH($B133,INDIRECT(RIGHT(AG$2,LEN(AG$2)-4)&amp;"!$B:$B"),0),1))</f>
        <v>0</v>
      </c>
      <c r="AH133" s="37">
        <f t="shared" ca="1" si="398"/>
        <v>0</v>
      </c>
      <c r="AI133" s="37">
        <f t="shared" ca="1" si="398"/>
        <v>0</v>
      </c>
      <c r="AJ133" s="37">
        <f t="shared" ca="1" si="398"/>
        <v>0</v>
      </c>
      <c r="AK133" s="37">
        <f t="shared" ca="1" si="398"/>
        <v>0</v>
      </c>
      <c r="AL133" s="37">
        <f t="shared" ca="1" si="398"/>
        <v>0</v>
      </c>
      <c r="AM133" s="37">
        <f t="shared" ca="1" si="398"/>
        <v>0</v>
      </c>
      <c r="AN133" s="37">
        <f t="shared" ca="1" si="398"/>
        <v>0</v>
      </c>
      <c r="AO133" s="37">
        <f t="shared" ca="1" si="398"/>
        <v>0</v>
      </c>
      <c r="AP133" s="37">
        <f t="shared" ca="1" si="398"/>
        <v>0</v>
      </c>
      <c r="AQ133" s="37">
        <f t="shared" ca="1" si="398"/>
        <v>0</v>
      </c>
      <c r="AR133" s="37">
        <f t="shared" ca="1" si="398"/>
        <v>0</v>
      </c>
      <c r="AS133" s="37">
        <f t="shared" ca="1" si="398"/>
        <v>0</v>
      </c>
      <c r="AT133" s="37">
        <f t="shared" ca="1" si="398"/>
        <v>0</v>
      </c>
      <c r="AU133" s="37">
        <f t="shared" ca="1" si="398"/>
        <v>0</v>
      </c>
      <c r="AV133" s="37">
        <f t="shared" ca="1" si="398"/>
        <v>0</v>
      </c>
      <c r="AW133" s="37">
        <f t="shared" ca="1" si="398"/>
        <v>0</v>
      </c>
      <c r="AX133" s="37">
        <f t="shared" ca="1" si="398"/>
        <v>0</v>
      </c>
      <c r="AY133" s="37">
        <f t="shared" ca="1" si="398"/>
        <v>0</v>
      </c>
      <c r="AZ133" s="37">
        <f t="shared" ca="1" si="398"/>
        <v>0</v>
      </c>
      <c r="BA133" s="37">
        <f t="shared" ca="1" si="398"/>
        <v>0</v>
      </c>
      <c r="BB133" s="37">
        <f t="shared" ca="1" si="398"/>
        <v>0</v>
      </c>
      <c r="BC133" s="37">
        <f t="shared" ca="1" si="398"/>
        <v>0</v>
      </c>
      <c r="BD133" s="37">
        <f t="shared" ca="1" si="398"/>
        <v>0</v>
      </c>
      <c r="BE133" s="37">
        <f t="shared" ca="1" si="398"/>
        <v>0</v>
      </c>
      <c r="BF133" s="126">
        <f t="shared" ca="1" si="236"/>
        <v>0</v>
      </c>
      <c r="BG133" s="135" t="str">
        <f>'PLANTILLA V6'!$D239</f>
        <v>pza</v>
      </c>
      <c r="BH133" s="41">
        <f t="shared" ref="BH133:CF133" ca="1" si="399">IF(OR(BH$3="",ISNA(INDEX(INDIRECT(RIGHT(BH$2,LEN(BH$2)-4)&amp;"!$J:$J"),MATCH($B133,INDIRECT(RIGHT(BH$2,LEN(BH$2)-4)&amp;"!$B:$B"),0),1)), ISERR(INDEX(INDIRECT(RIGHT(BH$2,LEN(BH$2)-4)&amp;"!$J:$J"),MATCH($B133,INDIRECT(RIGHT(BH$2,LEN(BH$2)-4)&amp;"!$B:$B"),0),1))),0,INDEX(INDIRECT(RIGHT(BH$2,LEN(BH$2)-4)&amp;"!$J:$J"),MATCH($B133,INDIRECT(RIGHT(BH$2,LEN(BH$2)-4)&amp;"!$B:$B"),0),1))</f>
        <v>0</v>
      </c>
      <c r="BI133" s="41">
        <f t="shared" ca="1" si="399"/>
        <v>0</v>
      </c>
      <c r="BJ133" s="41">
        <f t="shared" ca="1" si="399"/>
        <v>0</v>
      </c>
      <c r="BK133" s="41">
        <f t="shared" ca="1" si="399"/>
        <v>0</v>
      </c>
      <c r="BL133" s="41">
        <f t="shared" ca="1" si="399"/>
        <v>0</v>
      </c>
      <c r="BM133" s="41">
        <f t="shared" ca="1" si="399"/>
        <v>0</v>
      </c>
      <c r="BN133" s="41">
        <f t="shared" ca="1" si="399"/>
        <v>0</v>
      </c>
      <c r="BO133" s="41">
        <f t="shared" ca="1" si="399"/>
        <v>0</v>
      </c>
      <c r="BP133" s="41">
        <f t="shared" ca="1" si="399"/>
        <v>0</v>
      </c>
      <c r="BQ133" s="41">
        <f t="shared" ca="1" si="399"/>
        <v>0</v>
      </c>
      <c r="BR133" s="41">
        <f t="shared" ca="1" si="399"/>
        <v>0</v>
      </c>
      <c r="BS133" s="41">
        <f t="shared" ca="1" si="399"/>
        <v>0</v>
      </c>
      <c r="BT133" s="41">
        <f t="shared" ca="1" si="399"/>
        <v>0</v>
      </c>
      <c r="BU133" s="41">
        <f t="shared" ca="1" si="399"/>
        <v>0</v>
      </c>
      <c r="BV133" s="41">
        <f t="shared" ca="1" si="399"/>
        <v>0</v>
      </c>
      <c r="BW133" s="41">
        <f t="shared" ca="1" si="399"/>
        <v>0</v>
      </c>
      <c r="BX133" s="41">
        <f t="shared" ca="1" si="399"/>
        <v>0</v>
      </c>
      <c r="BY133" s="41">
        <f t="shared" ca="1" si="399"/>
        <v>0</v>
      </c>
      <c r="BZ133" s="41">
        <f t="shared" ca="1" si="399"/>
        <v>0</v>
      </c>
      <c r="CA133" s="41">
        <f t="shared" ca="1" si="399"/>
        <v>0</v>
      </c>
      <c r="CB133" s="41">
        <f t="shared" ca="1" si="399"/>
        <v>0</v>
      </c>
      <c r="CC133" s="41">
        <f t="shared" ca="1" si="399"/>
        <v>0</v>
      </c>
      <c r="CD133" s="41">
        <f t="shared" ca="1" si="399"/>
        <v>0</v>
      </c>
      <c r="CE133" s="41">
        <f t="shared" ca="1" si="399"/>
        <v>0</v>
      </c>
      <c r="CF133" s="41">
        <f t="shared" ca="1" si="399"/>
        <v>0</v>
      </c>
      <c r="CG133" s="126">
        <f t="shared" ca="1" si="393"/>
        <v>0</v>
      </c>
      <c r="CH133" s="25" t="str">
        <f>'PLANTILLA V6'!$D273</f>
        <v>pza</v>
      </c>
    </row>
    <row r="134" spans="1:86" ht="16.5" x14ac:dyDescent="0.45">
      <c r="A134" s="36" t="s">
        <v>248</v>
      </c>
      <c r="B134" s="36" t="s">
        <v>252</v>
      </c>
      <c r="C134" s="28">
        <f>'PLANTILLA V6'!C274</f>
        <v>1</v>
      </c>
      <c r="D134" s="126">
        <f t="shared" ca="1" si="388"/>
        <v>0</v>
      </c>
      <c r="E134" s="25" t="str">
        <f>'PLANTILLA V6'!$D274</f>
        <v>pza</v>
      </c>
      <c r="F134" s="29">
        <f t="shared" ref="F134:AD134" ca="1" si="400">IF(OR(F$3="", ISNA(INDEX(INDIRECT(RIGHT(F$2,LEN(F$2)-4)&amp;"!$J:$J"),MATCH($B134,INDIRECT(RIGHT(F$2,LEN(F$2)-4)&amp;"!$B:$B"),0),1)),ISERR(INDEX(INDIRECT(RIGHT(F$2,LEN(F$2)-4)&amp;"!$J:$J"),MATCH($B134,INDIRECT(RIGHT(F$2,LEN(F$2)-4)&amp;"!$B:$B"),0),1))),0,INDEX(INDIRECT(RIGHT(F$2,LEN(F$2)-4)&amp;"!$J:$J"),MATCH($B134,INDIRECT(RIGHT(F$2,LEN(F$2)-4)&amp;"!$B:$B"),0),1))</f>
        <v>0</v>
      </c>
      <c r="G134" s="29">
        <f t="shared" ca="1" si="400"/>
        <v>0</v>
      </c>
      <c r="H134" s="29">
        <f t="shared" ca="1" si="400"/>
        <v>0</v>
      </c>
      <c r="I134" s="29">
        <f t="shared" ca="1" si="400"/>
        <v>0</v>
      </c>
      <c r="J134" s="29">
        <f t="shared" ca="1" si="400"/>
        <v>0</v>
      </c>
      <c r="K134" s="29">
        <f t="shared" ca="1" si="400"/>
        <v>0</v>
      </c>
      <c r="L134" s="29">
        <f t="shared" ca="1" si="400"/>
        <v>0</v>
      </c>
      <c r="M134" s="29">
        <f t="shared" ca="1" si="400"/>
        <v>0</v>
      </c>
      <c r="N134" s="29">
        <f t="shared" ca="1" si="400"/>
        <v>0</v>
      </c>
      <c r="O134" s="29">
        <f t="shared" ca="1" si="400"/>
        <v>0</v>
      </c>
      <c r="P134" s="29">
        <f t="shared" ca="1" si="400"/>
        <v>0</v>
      </c>
      <c r="Q134" s="29">
        <f t="shared" ca="1" si="400"/>
        <v>0</v>
      </c>
      <c r="R134" s="29">
        <f t="shared" ca="1" si="400"/>
        <v>0</v>
      </c>
      <c r="S134" s="29">
        <f t="shared" ca="1" si="400"/>
        <v>0</v>
      </c>
      <c r="T134" s="29">
        <f t="shared" ca="1" si="400"/>
        <v>0</v>
      </c>
      <c r="U134" s="29">
        <f t="shared" ca="1" si="400"/>
        <v>0</v>
      </c>
      <c r="V134" s="29">
        <f t="shared" ca="1" si="400"/>
        <v>0</v>
      </c>
      <c r="W134" s="29">
        <f t="shared" ca="1" si="400"/>
        <v>0</v>
      </c>
      <c r="X134" s="29">
        <f t="shared" ca="1" si="400"/>
        <v>0</v>
      </c>
      <c r="Y134" s="29">
        <f t="shared" ca="1" si="400"/>
        <v>0</v>
      </c>
      <c r="Z134" s="29">
        <f t="shared" ca="1" si="400"/>
        <v>0</v>
      </c>
      <c r="AA134" s="29">
        <f t="shared" ca="1" si="400"/>
        <v>0</v>
      </c>
      <c r="AB134" s="29">
        <f t="shared" ca="1" si="400"/>
        <v>0</v>
      </c>
      <c r="AC134" s="29">
        <f t="shared" ca="1" si="400"/>
        <v>0</v>
      </c>
      <c r="AD134" s="29">
        <f t="shared" ca="1" si="400"/>
        <v>0</v>
      </c>
      <c r="AE134" s="126">
        <f t="shared" ca="1" si="390"/>
        <v>0</v>
      </c>
      <c r="AF134" s="25" t="str">
        <f>'PLANTILLA V6'!$D274</f>
        <v>pza</v>
      </c>
      <c r="AG134" s="37">
        <f t="shared" ref="AG134:BE134" ca="1" si="401">IF(OR(AG$3="",ISNA(INDEX(INDIRECT(RIGHT(AG$2,LEN(AG$2)-4)&amp;"!$J:$J"),MATCH($B134,INDIRECT(RIGHT(AG$2,LEN(AG$2)-4)&amp;"!$B:$B"),0),1)), ISERR(INDEX(INDIRECT(RIGHT(AG$2,LEN(AG$2)-4)&amp;"!$J:$J"),MATCH($B134,INDIRECT(RIGHT(AG$2,LEN(AG$2)-4)&amp;"!$B:$B"),0),1))),0,INDEX(INDIRECT(RIGHT(AG$2,LEN(AG$2)-4)&amp;"!$J:$J"),MATCH($B134,INDIRECT(RIGHT(AG$2,LEN(AG$2)-4)&amp;"!$B:$B"),0),1))</f>
        <v>0</v>
      </c>
      <c r="AH134" s="37">
        <f t="shared" ca="1" si="401"/>
        <v>0</v>
      </c>
      <c r="AI134" s="37">
        <f t="shared" ca="1" si="401"/>
        <v>0</v>
      </c>
      <c r="AJ134" s="37">
        <f t="shared" ca="1" si="401"/>
        <v>0</v>
      </c>
      <c r="AK134" s="37">
        <f t="shared" ca="1" si="401"/>
        <v>0</v>
      </c>
      <c r="AL134" s="37">
        <f t="shared" ca="1" si="401"/>
        <v>0</v>
      </c>
      <c r="AM134" s="37">
        <f t="shared" ca="1" si="401"/>
        <v>0</v>
      </c>
      <c r="AN134" s="37">
        <f t="shared" ca="1" si="401"/>
        <v>0</v>
      </c>
      <c r="AO134" s="37">
        <f t="shared" ca="1" si="401"/>
        <v>0</v>
      </c>
      <c r="AP134" s="37">
        <f t="shared" ca="1" si="401"/>
        <v>0</v>
      </c>
      <c r="AQ134" s="37">
        <f t="shared" ca="1" si="401"/>
        <v>0</v>
      </c>
      <c r="AR134" s="37">
        <f t="shared" ca="1" si="401"/>
        <v>0</v>
      </c>
      <c r="AS134" s="37">
        <f t="shared" ca="1" si="401"/>
        <v>0</v>
      </c>
      <c r="AT134" s="37">
        <f t="shared" ca="1" si="401"/>
        <v>0</v>
      </c>
      <c r="AU134" s="37">
        <f t="shared" ca="1" si="401"/>
        <v>0</v>
      </c>
      <c r="AV134" s="37">
        <f t="shared" ca="1" si="401"/>
        <v>0</v>
      </c>
      <c r="AW134" s="37">
        <f t="shared" ca="1" si="401"/>
        <v>0</v>
      </c>
      <c r="AX134" s="37">
        <f t="shared" ca="1" si="401"/>
        <v>0</v>
      </c>
      <c r="AY134" s="37">
        <f t="shared" ca="1" si="401"/>
        <v>0</v>
      </c>
      <c r="AZ134" s="37">
        <f t="shared" ca="1" si="401"/>
        <v>0</v>
      </c>
      <c r="BA134" s="37">
        <f t="shared" ca="1" si="401"/>
        <v>0</v>
      </c>
      <c r="BB134" s="37">
        <f t="shared" ca="1" si="401"/>
        <v>0</v>
      </c>
      <c r="BC134" s="37">
        <f t="shared" ca="1" si="401"/>
        <v>0</v>
      </c>
      <c r="BD134" s="37">
        <f t="shared" ca="1" si="401"/>
        <v>0</v>
      </c>
      <c r="BE134" s="37">
        <f t="shared" ca="1" si="401"/>
        <v>0</v>
      </c>
      <c r="BF134" s="126">
        <f t="shared" ca="1" si="236"/>
        <v>0</v>
      </c>
      <c r="BG134" s="135" t="str">
        <f>'PLANTILLA V6'!$D240</f>
        <v>pza</v>
      </c>
      <c r="BH134" s="41">
        <f t="shared" ref="BH134:CF134" ca="1" si="402">IF(OR(BH$3="",ISNA(INDEX(INDIRECT(RIGHT(BH$2,LEN(BH$2)-4)&amp;"!$J:$J"),MATCH($B134,INDIRECT(RIGHT(BH$2,LEN(BH$2)-4)&amp;"!$B:$B"),0),1)), ISERR(INDEX(INDIRECT(RIGHT(BH$2,LEN(BH$2)-4)&amp;"!$J:$J"),MATCH($B134,INDIRECT(RIGHT(BH$2,LEN(BH$2)-4)&amp;"!$B:$B"),0),1))),0,INDEX(INDIRECT(RIGHT(BH$2,LEN(BH$2)-4)&amp;"!$J:$J"),MATCH($B134,INDIRECT(RIGHT(BH$2,LEN(BH$2)-4)&amp;"!$B:$B"),0),1))</f>
        <v>0</v>
      </c>
      <c r="BI134" s="41">
        <f t="shared" ca="1" si="402"/>
        <v>0</v>
      </c>
      <c r="BJ134" s="41">
        <f t="shared" ca="1" si="402"/>
        <v>0</v>
      </c>
      <c r="BK134" s="41">
        <f t="shared" ca="1" si="402"/>
        <v>0</v>
      </c>
      <c r="BL134" s="41">
        <f t="shared" ca="1" si="402"/>
        <v>0</v>
      </c>
      <c r="BM134" s="41">
        <f t="shared" ca="1" si="402"/>
        <v>0</v>
      </c>
      <c r="BN134" s="41">
        <f t="shared" ca="1" si="402"/>
        <v>0</v>
      </c>
      <c r="BO134" s="41">
        <f t="shared" ca="1" si="402"/>
        <v>0</v>
      </c>
      <c r="BP134" s="41">
        <f t="shared" ca="1" si="402"/>
        <v>0</v>
      </c>
      <c r="BQ134" s="41">
        <f t="shared" ca="1" si="402"/>
        <v>0</v>
      </c>
      <c r="BR134" s="41">
        <f t="shared" ca="1" si="402"/>
        <v>0</v>
      </c>
      <c r="BS134" s="41">
        <f t="shared" ca="1" si="402"/>
        <v>0</v>
      </c>
      <c r="BT134" s="41">
        <f t="shared" ca="1" si="402"/>
        <v>0</v>
      </c>
      <c r="BU134" s="41">
        <f t="shared" ca="1" si="402"/>
        <v>0</v>
      </c>
      <c r="BV134" s="41">
        <f t="shared" ca="1" si="402"/>
        <v>0</v>
      </c>
      <c r="BW134" s="41">
        <f t="shared" ca="1" si="402"/>
        <v>0</v>
      </c>
      <c r="BX134" s="41">
        <f t="shared" ca="1" si="402"/>
        <v>0</v>
      </c>
      <c r="BY134" s="41">
        <f t="shared" ca="1" si="402"/>
        <v>0</v>
      </c>
      <c r="BZ134" s="41">
        <f t="shared" ca="1" si="402"/>
        <v>0</v>
      </c>
      <c r="CA134" s="41">
        <f t="shared" ca="1" si="402"/>
        <v>0</v>
      </c>
      <c r="CB134" s="41">
        <f t="shared" ca="1" si="402"/>
        <v>0</v>
      </c>
      <c r="CC134" s="41">
        <f t="shared" ca="1" si="402"/>
        <v>0</v>
      </c>
      <c r="CD134" s="41">
        <f t="shared" ca="1" si="402"/>
        <v>0</v>
      </c>
      <c r="CE134" s="41">
        <f t="shared" ca="1" si="402"/>
        <v>0</v>
      </c>
      <c r="CF134" s="41">
        <f t="shared" ca="1" si="402"/>
        <v>0</v>
      </c>
      <c r="CG134" s="126">
        <f t="shared" ca="1" si="393"/>
        <v>0</v>
      </c>
      <c r="CH134" s="25" t="str">
        <f>'PLANTILLA V6'!$D274</f>
        <v>pza</v>
      </c>
    </row>
    <row r="135" spans="1:86" ht="16.5" x14ac:dyDescent="0.45">
      <c r="A135" s="40" t="s">
        <v>248</v>
      </c>
      <c r="B135" s="40" t="s">
        <v>253</v>
      </c>
      <c r="C135" s="32">
        <f>'PLANTILLA V6'!C275</f>
        <v>1</v>
      </c>
      <c r="D135" s="126">
        <f t="shared" ca="1" si="388"/>
        <v>0</v>
      </c>
      <c r="E135" s="25" t="str">
        <f>'PLANTILLA V6'!$D275</f>
        <v>pza</v>
      </c>
      <c r="F135" s="29">
        <f t="shared" ref="F135:AD135" ca="1" si="403">IF(OR(F$3="", ISNA(INDEX(INDIRECT(RIGHT(F$2,LEN(F$2)-4)&amp;"!$J:$J"),MATCH($B135,INDIRECT(RIGHT(F$2,LEN(F$2)-4)&amp;"!$B:$B"),0),1)),ISERR(INDEX(INDIRECT(RIGHT(F$2,LEN(F$2)-4)&amp;"!$J:$J"),MATCH($B135,INDIRECT(RIGHT(F$2,LEN(F$2)-4)&amp;"!$B:$B"),0),1))),0,INDEX(INDIRECT(RIGHT(F$2,LEN(F$2)-4)&amp;"!$J:$J"),MATCH($B135,INDIRECT(RIGHT(F$2,LEN(F$2)-4)&amp;"!$B:$B"),0),1))</f>
        <v>0</v>
      </c>
      <c r="G135" s="29">
        <f t="shared" ca="1" si="403"/>
        <v>0</v>
      </c>
      <c r="H135" s="29">
        <f t="shared" ca="1" si="403"/>
        <v>0</v>
      </c>
      <c r="I135" s="29">
        <f t="shared" ca="1" si="403"/>
        <v>0</v>
      </c>
      <c r="J135" s="29">
        <f t="shared" ca="1" si="403"/>
        <v>0</v>
      </c>
      <c r="K135" s="29">
        <f t="shared" ca="1" si="403"/>
        <v>0</v>
      </c>
      <c r="L135" s="29">
        <f t="shared" ca="1" si="403"/>
        <v>0</v>
      </c>
      <c r="M135" s="29">
        <f t="shared" ca="1" si="403"/>
        <v>0</v>
      </c>
      <c r="N135" s="29">
        <f t="shared" ca="1" si="403"/>
        <v>0</v>
      </c>
      <c r="O135" s="29">
        <f t="shared" ca="1" si="403"/>
        <v>0</v>
      </c>
      <c r="P135" s="29">
        <f t="shared" ca="1" si="403"/>
        <v>0</v>
      </c>
      <c r="Q135" s="29">
        <f t="shared" ca="1" si="403"/>
        <v>0</v>
      </c>
      <c r="R135" s="29">
        <f t="shared" ca="1" si="403"/>
        <v>0</v>
      </c>
      <c r="S135" s="29">
        <f t="shared" ca="1" si="403"/>
        <v>0</v>
      </c>
      <c r="T135" s="29">
        <f t="shared" ca="1" si="403"/>
        <v>0</v>
      </c>
      <c r="U135" s="29">
        <f t="shared" ca="1" si="403"/>
        <v>0</v>
      </c>
      <c r="V135" s="29">
        <f t="shared" ca="1" si="403"/>
        <v>0</v>
      </c>
      <c r="W135" s="29">
        <f t="shared" ca="1" si="403"/>
        <v>0</v>
      </c>
      <c r="X135" s="29">
        <f t="shared" ca="1" si="403"/>
        <v>0</v>
      </c>
      <c r="Y135" s="29">
        <f t="shared" ca="1" si="403"/>
        <v>0</v>
      </c>
      <c r="Z135" s="29">
        <f t="shared" ca="1" si="403"/>
        <v>0</v>
      </c>
      <c r="AA135" s="29">
        <f t="shared" ca="1" si="403"/>
        <v>0</v>
      </c>
      <c r="AB135" s="29">
        <f t="shared" ca="1" si="403"/>
        <v>0</v>
      </c>
      <c r="AC135" s="29">
        <f t="shared" ca="1" si="403"/>
        <v>0</v>
      </c>
      <c r="AD135" s="29">
        <f t="shared" ca="1" si="403"/>
        <v>0</v>
      </c>
      <c r="AE135" s="126">
        <f t="shared" ca="1" si="390"/>
        <v>25</v>
      </c>
      <c r="AF135" s="25" t="str">
        <f>'PLANTILLA V6'!$D275</f>
        <v>pza</v>
      </c>
      <c r="AG135" s="37">
        <f t="shared" ref="AG135:BE135" ca="1" si="404">IF(OR(AG$3="",ISNA(INDEX(INDIRECT(RIGHT(AG$2,LEN(AG$2)-4)&amp;"!$J:$J"),MATCH($B135,INDIRECT(RIGHT(AG$2,LEN(AG$2)-4)&amp;"!$B:$B"),0),1)), ISERR(INDEX(INDIRECT(RIGHT(AG$2,LEN(AG$2)-4)&amp;"!$J:$J"),MATCH($B135,INDIRECT(RIGHT(AG$2,LEN(AG$2)-4)&amp;"!$B:$B"),0),1))),0,INDEX(INDIRECT(RIGHT(AG$2,LEN(AG$2)-4)&amp;"!$J:$J"),MATCH($B135,INDIRECT(RIGHT(AG$2,LEN(AG$2)-4)&amp;"!$B:$B"),0),1))</f>
        <v>0</v>
      </c>
      <c r="AH135" s="37">
        <f t="shared" ca="1" si="404"/>
        <v>0</v>
      </c>
      <c r="AI135" s="37">
        <f t="shared" ca="1" si="404"/>
        <v>0</v>
      </c>
      <c r="AJ135" s="37">
        <f t="shared" ca="1" si="404"/>
        <v>0</v>
      </c>
      <c r="AK135" s="37">
        <f t="shared" ca="1" si="404"/>
        <v>0</v>
      </c>
      <c r="AL135" s="37">
        <f t="shared" ca="1" si="404"/>
        <v>0</v>
      </c>
      <c r="AM135" s="37">
        <f t="shared" ca="1" si="404"/>
        <v>0</v>
      </c>
      <c r="AN135" s="37">
        <f t="shared" ca="1" si="404"/>
        <v>0</v>
      </c>
      <c r="AO135" s="37">
        <f t="shared" ca="1" si="404"/>
        <v>0</v>
      </c>
      <c r="AP135" s="37">
        <f t="shared" ca="1" si="404"/>
        <v>0</v>
      </c>
      <c r="AQ135" s="37">
        <f t="shared" ca="1" si="404"/>
        <v>0</v>
      </c>
      <c r="AR135" s="37">
        <f t="shared" ca="1" si="404"/>
        <v>0</v>
      </c>
      <c r="AS135" s="37">
        <f t="shared" ca="1" si="404"/>
        <v>0</v>
      </c>
      <c r="AT135" s="37">
        <f t="shared" ca="1" si="404"/>
        <v>0</v>
      </c>
      <c r="AU135" s="37">
        <f t="shared" ca="1" si="404"/>
        <v>25</v>
      </c>
      <c r="AV135" s="37">
        <f t="shared" ca="1" si="404"/>
        <v>0</v>
      </c>
      <c r="AW135" s="37">
        <f t="shared" ca="1" si="404"/>
        <v>0</v>
      </c>
      <c r="AX135" s="37">
        <f t="shared" ca="1" si="404"/>
        <v>0</v>
      </c>
      <c r="AY135" s="37">
        <f t="shared" ca="1" si="404"/>
        <v>0</v>
      </c>
      <c r="AZ135" s="37">
        <f t="shared" ca="1" si="404"/>
        <v>0</v>
      </c>
      <c r="BA135" s="37">
        <f t="shared" ca="1" si="404"/>
        <v>0</v>
      </c>
      <c r="BB135" s="37">
        <f t="shared" ca="1" si="404"/>
        <v>0</v>
      </c>
      <c r="BC135" s="37">
        <f t="shared" ca="1" si="404"/>
        <v>0</v>
      </c>
      <c r="BD135" s="37">
        <f t="shared" ca="1" si="404"/>
        <v>0</v>
      </c>
      <c r="BE135" s="37">
        <f t="shared" ca="1" si="404"/>
        <v>0</v>
      </c>
      <c r="BF135" s="126">
        <f t="shared" ca="1" si="236"/>
        <v>0</v>
      </c>
      <c r="BG135" s="135" t="str">
        <f>'PLANTILLA V6'!$D241</f>
        <v>pza</v>
      </c>
      <c r="BH135" s="41">
        <f t="shared" ref="BH135:CF135" ca="1" si="405">IF(OR(BH$3="",ISNA(INDEX(INDIRECT(RIGHT(BH$2,LEN(BH$2)-4)&amp;"!$J:$J"),MATCH($B135,INDIRECT(RIGHT(BH$2,LEN(BH$2)-4)&amp;"!$B:$B"),0),1)), ISERR(INDEX(INDIRECT(RIGHT(BH$2,LEN(BH$2)-4)&amp;"!$J:$J"),MATCH($B135,INDIRECT(RIGHT(BH$2,LEN(BH$2)-4)&amp;"!$B:$B"),0),1))),0,INDEX(INDIRECT(RIGHT(BH$2,LEN(BH$2)-4)&amp;"!$J:$J"),MATCH($B135,INDIRECT(RIGHT(BH$2,LEN(BH$2)-4)&amp;"!$B:$B"),0),1))</f>
        <v>0</v>
      </c>
      <c r="BI135" s="41">
        <f t="shared" ca="1" si="405"/>
        <v>0</v>
      </c>
      <c r="BJ135" s="41">
        <f t="shared" ca="1" si="405"/>
        <v>0</v>
      </c>
      <c r="BK135" s="41">
        <f t="shared" ca="1" si="405"/>
        <v>0</v>
      </c>
      <c r="BL135" s="41">
        <f t="shared" ca="1" si="405"/>
        <v>0</v>
      </c>
      <c r="BM135" s="41">
        <f t="shared" ca="1" si="405"/>
        <v>0</v>
      </c>
      <c r="BN135" s="41">
        <f t="shared" ca="1" si="405"/>
        <v>0</v>
      </c>
      <c r="BO135" s="41">
        <f t="shared" ca="1" si="405"/>
        <v>0</v>
      </c>
      <c r="BP135" s="41">
        <f t="shared" ca="1" si="405"/>
        <v>0</v>
      </c>
      <c r="BQ135" s="41">
        <f t="shared" ca="1" si="405"/>
        <v>0</v>
      </c>
      <c r="BR135" s="41">
        <f t="shared" ca="1" si="405"/>
        <v>0</v>
      </c>
      <c r="BS135" s="41">
        <f t="shared" ca="1" si="405"/>
        <v>0</v>
      </c>
      <c r="BT135" s="41">
        <f t="shared" ca="1" si="405"/>
        <v>0</v>
      </c>
      <c r="BU135" s="41">
        <f t="shared" ca="1" si="405"/>
        <v>0</v>
      </c>
      <c r="BV135" s="41">
        <f t="shared" ca="1" si="405"/>
        <v>0</v>
      </c>
      <c r="BW135" s="41">
        <f t="shared" ca="1" si="405"/>
        <v>0</v>
      </c>
      <c r="BX135" s="41">
        <f t="shared" ca="1" si="405"/>
        <v>0</v>
      </c>
      <c r="BY135" s="41">
        <f t="shared" ca="1" si="405"/>
        <v>0</v>
      </c>
      <c r="BZ135" s="41">
        <f t="shared" ca="1" si="405"/>
        <v>0</v>
      </c>
      <c r="CA135" s="41">
        <f t="shared" ca="1" si="405"/>
        <v>0</v>
      </c>
      <c r="CB135" s="41">
        <f t="shared" ca="1" si="405"/>
        <v>0</v>
      </c>
      <c r="CC135" s="41">
        <f t="shared" ca="1" si="405"/>
        <v>0</v>
      </c>
      <c r="CD135" s="41">
        <f t="shared" ca="1" si="405"/>
        <v>0</v>
      </c>
      <c r="CE135" s="41">
        <f t="shared" ca="1" si="405"/>
        <v>0</v>
      </c>
      <c r="CF135" s="41">
        <f t="shared" ca="1" si="405"/>
        <v>0</v>
      </c>
      <c r="CG135" s="126">
        <f t="shared" ca="1" si="393"/>
        <v>25</v>
      </c>
      <c r="CH135" s="25" t="str">
        <f>'PLANTILLA V6'!$D275</f>
        <v>pza</v>
      </c>
    </row>
    <row r="136" spans="1:86" ht="16.5" x14ac:dyDescent="0.45">
      <c r="A136" s="36" t="s">
        <v>248</v>
      </c>
      <c r="B136" s="36" t="s">
        <v>254</v>
      </c>
      <c r="C136" s="28">
        <f>'PLANTILLA V6'!C276</f>
        <v>1</v>
      </c>
      <c r="D136" s="126">
        <f t="shared" ca="1" si="388"/>
        <v>0</v>
      </c>
      <c r="E136" s="25" t="str">
        <f>'PLANTILLA V6'!$D276</f>
        <v>pza</v>
      </c>
      <c r="F136" s="29">
        <f t="shared" ref="F136:AD136" ca="1" si="406">IF(OR(F$3="", ISNA(INDEX(INDIRECT(RIGHT(F$2,LEN(F$2)-4)&amp;"!$J:$J"),MATCH($B136,INDIRECT(RIGHT(F$2,LEN(F$2)-4)&amp;"!$B:$B"),0),1)),ISERR(INDEX(INDIRECT(RIGHT(F$2,LEN(F$2)-4)&amp;"!$J:$J"),MATCH($B136,INDIRECT(RIGHT(F$2,LEN(F$2)-4)&amp;"!$B:$B"),0),1))),0,INDEX(INDIRECT(RIGHT(F$2,LEN(F$2)-4)&amp;"!$J:$J"),MATCH($B136,INDIRECT(RIGHT(F$2,LEN(F$2)-4)&amp;"!$B:$B"),0),1))</f>
        <v>0</v>
      </c>
      <c r="G136" s="29">
        <f t="shared" ca="1" si="406"/>
        <v>0</v>
      </c>
      <c r="H136" s="29">
        <f t="shared" ca="1" si="406"/>
        <v>0</v>
      </c>
      <c r="I136" s="29">
        <f t="shared" ca="1" si="406"/>
        <v>0</v>
      </c>
      <c r="J136" s="29">
        <f t="shared" ca="1" si="406"/>
        <v>0</v>
      </c>
      <c r="K136" s="29">
        <f t="shared" ca="1" si="406"/>
        <v>0</v>
      </c>
      <c r="L136" s="29">
        <f t="shared" ca="1" si="406"/>
        <v>0</v>
      </c>
      <c r="M136" s="29">
        <f t="shared" ca="1" si="406"/>
        <v>0</v>
      </c>
      <c r="N136" s="29">
        <f t="shared" ca="1" si="406"/>
        <v>0</v>
      </c>
      <c r="O136" s="29">
        <f t="shared" ca="1" si="406"/>
        <v>0</v>
      </c>
      <c r="P136" s="29">
        <f t="shared" ca="1" si="406"/>
        <v>0</v>
      </c>
      <c r="Q136" s="29">
        <f t="shared" ca="1" si="406"/>
        <v>0</v>
      </c>
      <c r="R136" s="29">
        <f t="shared" ca="1" si="406"/>
        <v>0</v>
      </c>
      <c r="S136" s="29">
        <f t="shared" ca="1" si="406"/>
        <v>0</v>
      </c>
      <c r="T136" s="29">
        <f t="shared" ca="1" si="406"/>
        <v>0</v>
      </c>
      <c r="U136" s="29">
        <f t="shared" ca="1" si="406"/>
        <v>0</v>
      </c>
      <c r="V136" s="29">
        <f t="shared" ca="1" si="406"/>
        <v>0</v>
      </c>
      <c r="W136" s="29">
        <f t="shared" ca="1" si="406"/>
        <v>0</v>
      </c>
      <c r="X136" s="29">
        <f t="shared" ca="1" si="406"/>
        <v>0</v>
      </c>
      <c r="Y136" s="29">
        <f t="shared" ca="1" si="406"/>
        <v>0</v>
      </c>
      <c r="Z136" s="29">
        <f t="shared" ca="1" si="406"/>
        <v>0</v>
      </c>
      <c r="AA136" s="29">
        <f t="shared" ca="1" si="406"/>
        <v>0</v>
      </c>
      <c r="AB136" s="29">
        <f t="shared" ca="1" si="406"/>
        <v>0</v>
      </c>
      <c r="AC136" s="29">
        <f t="shared" ca="1" si="406"/>
        <v>0</v>
      </c>
      <c r="AD136" s="29">
        <f t="shared" ca="1" si="406"/>
        <v>0</v>
      </c>
      <c r="AE136" s="126">
        <f t="shared" ca="1" si="390"/>
        <v>0</v>
      </c>
      <c r="AF136" s="25" t="str">
        <f>'PLANTILLA V6'!$D276</f>
        <v>pza</v>
      </c>
      <c r="AG136" s="37">
        <f t="shared" ref="AG136:BE136" ca="1" si="407">IF(OR(AG$3="",ISNA(INDEX(INDIRECT(RIGHT(AG$2,LEN(AG$2)-4)&amp;"!$J:$J"),MATCH($B136,INDIRECT(RIGHT(AG$2,LEN(AG$2)-4)&amp;"!$B:$B"),0),1)), ISERR(INDEX(INDIRECT(RIGHT(AG$2,LEN(AG$2)-4)&amp;"!$J:$J"),MATCH($B136,INDIRECT(RIGHT(AG$2,LEN(AG$2)-4)&amp;"!$B:$B"),0),1))),0,INDEX(INDIRECT(RIGHT(AG$2,LEN(AG$2)-4)&amp;"!$J:$J"),MATCH($B136,INDIRECT(RIGHT(AG$2,LEN(AG$2)-4)&amp;"!$B:$B"),0),1))</f>
        <v>0</v>
      </c>
      <c r="AH136" s="37">
        <f t="shared" ca="1" si="407"/>
        <v>0</v>
      </c>
      <c r="AI136" s="37">
        <f t="shared" ca="1" si="407"/>
        <v>0</v>
      </c>
      <c r="AJ136" s="37">
        <f t="shared" ca="1" si="407"/>
        <v>0</v>
      </c>
      <c r="AK136" s="37">
        <f t="shared" ca="1" si="407"/>
        <v>0</v>
      </c>
      <c r="AL136" s="37">
        <f t="shared" ca="1" si="407"/>
        <v>0</v>
      </c>
      <c r="AM136" s="37">
        <f t="shared" ca="1" si="407"/>
        <v>0</v>
      </c>
      <c r="AN136" s="37">
        <f t="shared" ca="1" si="407"/>
        <v>0</v>
      </c>
      <c r="AO136" s="37">
        <f t="shared" ca="1" si="407"/>
        <v>0</v>
      </c>
      <c r="AP136" s="37">
        <f t="shared" ca="1" si="407"/>
        <v>0</v>
      </c>
      <c r="AQ136" s="37">
        <f t="shared" ca="1" si="407"/>
        <v>0</v>
      </c>
      <c r="AR136" s="37">
        <f t="shared" ca="1" si="407"/>
        <v>0</v>
      </c>
      <c r="AS136" s="37">
        <f t="shared" ca="1" si="407"/>
        <v>0</v>
      </c>
      <c r="AT136" s="37">
        <f t="shared" ca="1" si="407"/>
        <v>0</v>
      </c>
      <c r="AU136" s="37">
        <f t="shared" ca="1" si="407"/>
        <v>0</v>
      </c>
      <c r="AV136" s="37">
        <f t="shared" ca="1" si="407"/>
        <v>0</v>
      </c>
      <c r="AW136" s="37">
        <f t="shared" ca="1" si="407"/>
        <v>0</v>
      </c>
      <c r="AX136" s="37">
        <f t="shared" ca="1" si="407"/>
        <v>0</v>
      </c>
      <c r="AY136" s="37">
        <f t="shared" ca="1" si="407"/>
        <v>0</v>
      </c>
      <c r="AZ136" s="37">
        <f t="shared" ca="1" si="407"/>
        <v>0</v>
      </c>
      <c r="BA136" s="37">
        <f t="shared" ca="1" si="407"/>
        <v>0</v>
      </c>
      <c r="BB136" s="37">
        <f t="shared" ca="1" si="407"/>
        <v>0</v>
      </c>
      <c r="BC136" s="37">
        <f t="shared" ca="1" si="407"/>
        <v>0</v>
      </c>
      <c r="BD136" s="37">
        <f t="shared" ca="1" si="407"/>
        <v>0</v>
      </c>
      <c r="BE136" s="37">
        <f t="shared" ca="1" si="407"/>
        <v>0</v>
      </c>
      <c r="BF136" s="126">
        <f t="shared" ca="1" si="236"/>
        <v>0</v>
      </c>
      <c r="BG136" s="135" t="str">
        <f>'PLANTILLA V6'!$D242</f>
        <v>pza</v>
      </c>
      <c r="BH136" s="41">
        <f t="shared" ref="BH136:CF136" ca="1" si="408">IF(OR(BH$3="",ISNA(INDEX(INDIRECT(RIGHT(BH$2,LEN(BH$2)-4)&amp;"!$J:$J"),MATCH($B136,INDIRECT(RIGHT(BH$2,LEN(BH$2)-4)&amp;"!$B:$B"),0),1)), ISERR(INDEX(INDIRECT(RIGHT(BH$2,LEN(BH$2)-4)&amp;"!$J:$J"),MATCH($B136,INDIRECT(RIGHT(BH$2,LEN(BH$2)-4)&amp;"!$B:$B"),0),1))),0,INDEX(INDIRECT(RIGHT(BH$2,LEN(BH$2)-4)&amp;"!$J:$J"),MATCH($B136,INDIRECT(RIGHT(BH$2,LEN(BH$2)-4)&amp;"!$B:$B"),0),1))</f>
        <v>0</v>
      </c>
      <c r="BI136" s="41">
        <f t="shared" ca="1" si="408"/>
        <v>0</v>
      </c>
      <c r="BJ136" s="41">
        <f t="shared" ca="1" si="408"/>
        <v>0</v>
      </c>
      <c r="BK136" s="41">
        <f t="shared" ca="1" si="408"/>
        <v>0</v>
      </c>
      <c r="BL136" s="41">
        <f t="shared" ca="1" si="408"/>
        <v>0</v>
      </c>
      <c r="BM136" s="41">
        <f t="shared" ca="1" si="408"/>
        <v>0</v>
      </c>
      <c r="BN136" s="41">
        <f t="shared" ca="1" si="408"/>
        <v>0</v>
      </c>
      <c r="BO136" s="41">
        <f t="shared" ca="1" si="408"/>
        <v>0</v>
      </c>
      <c r="BP136" s="41">
        <f t="shared" ca="1" si="408"/>
        <v>0</v>
      </c>
      <c r="BQ136" s="41">
        <f t="shared" ca="1" si="408"/>
        <v>0</v>
      </c>
      <c r="BR136" s="41">
        <f t="shared" ca="1" si="408"/>
        <v>0</v>
      </c>
      <c r="BS136" s="41">
        <f t="shared" ca="1" si="408"/>
        <v>0</v>
      </c>
      <c r="BT136" s="41">
        <f t="shared" ca="1" si="408"/>
        <v>0</v>
      </c>
      <c r="BU136" s="41">
        <f t="shared" ca="1" si="408"/>
        <v>0</v>
      </c>
      <c r="BV136" s="41">
        <f t="shared" ca="1" si="408"/>
        <v>0</v>
      </c>
      <c r="BW136" s="41">
        <f t="shared" ca="1" si="408"/>
        <v>0</v>
      </c>
      <c r="BX136" s="41">
        <f t="shared" ca="1" si="408"/>
        <v>0</v>
      </c>
      <c r="BY136" s="41">
        <f t="shared" ca="1" si="408"/>
        <v>0</v>
      </c>
      <c r="BZ136" s="41">
        <f t="shared" ca="1" si="408"/>
        <v>0</v>
      </c>
      <c r="CA136" s="41">
        <f t="shared" ca="1" si="408"/>
        <v>0</v>
      </c>
      <c r="CB136" s="41">
        <f t="shared" ca="1" si="408"/>
        <v>0</v>
      </c>
      <c r="CC136" s="41">
        <f t="shared" ca="1" si="408"/>
        <v>0</v>
      </c>
      <c r="CD136" s="41">
        <f t="shared" ca="1" si="408"/>
        <v>0</v>
      </c>
      <c r="CE136" s="41">
        <f t="shared" ca="1" si="408"/>
        <v>0</v>
      </c>
      <c r="CF136" s="41">
        <f t="shared" ca="1" si="408"/>
        <v>0</v>
      </c>
      <c r="CG136" s="126">
        <f t="shared" ca="1" si="393"/>
        <v>0</v>
      </c>
      <c r="CH136" s="25" t="str">
        <f>'PLANTILLA V6'!$D276</f>
        <v>pza</v>
      </c>
    </row>
    <row r="137" spans="1:86" ht="16.5" x14ac:dyDescent="0.45">
      <c r="A137" s="40" t="s">
        <v>248</v>
      </c>
      <c r="B137" s="50" t="s">
        <v>255</v>
      </c>
      <c r="C137" s="32">
        <f>'PLANTILLA V6'!C277</f>
        <v>1</v>
      </c>
      <c r="D137" s="126">
        <f t="shared" ca="1" si="388"/>
        <v>12.5</v>
      </c>
      <c r="E137" s="25" t="str">
        <f>'PLANTILLA V6'!$D277</f>
        <v>pza</v>
      </c>
      <c r="F137" s="29">
        <f t="shared" ref="F137:AD137" ca="1" si="409">IF(OR(F$3="", ISNA(INDEX(INDIRECT(RIGHT(F$2,LEN(F$2)-4)&amp;"!$J:$J"),MATCH($B137,INDIRECT(RIGHT(F$2,LEN(F$2)-4)&amp;"!$B:$B"),0),1)),ISERR(INDEX(INDIRECT(RIGHT(F$2,LEN(F$2)-4)&amp;"!$J:$J"),MATCH($B137,INDIRECT(RIGHT(F$2,LEN(F$2)-4)&amp;"!$B:$B"),0),1))),0,INDEX(INDIRECT(RIGHT(F$2,LEN(F$2)-4)&amp;"!$J:$J"),MATCH($B137,INDIRECT(RIGHT(F$2,LEN(F$2)-4)&amp;"!$B:$B"),0),1))</f>
        <v>0</v>
      </c>
      <c r="G137" s="29">
        <f t="shared" ca="1" si="409"/>
        <v>0</v>
      </c>
      <c r="H137" s="29">
        <f t="shared" ca="1" si="409"/>
        <v>0</v>
      </c>
      <c r="I137" s="29">
        <f t="shared" ca="1" si="409"/>
        <v>0</v>
      </c>
      <c r="J137" s="29">
        <f t="shared" ca="1" si="409"/>
        <v>0</v>
      </c>
      <c r="K137" s="29">
        <f t="shared" ca="1" si="409"/>
        <v>0</v>
      </c>
      <c r="L137" s="29">
        <f t="shared" ca="1" si="409"/>
        <v>0</v>
      </c>
      <c r="M137" s="29">
        <f t="shared" ca="1" si="409"/>
        <v>0</v>
      </c>
      <c r="N137" s="29">
        <f t="shared" ca="1" si="409"/>
        <v>0</v>
      </c>
      <c r="O137" s="29">
        <f t="shared" ca="1" si="409"/>
        <v>0</v>
      </c>
      <c r="P137" s="29">
        <f t="shared" ca="1" si="409"/>
        <v>0</v>
      </c>
      <c r="Q137" s="29">
        <f t="shared" ca="1" si="409"/>
        <v>0</v>
      </c>
      <c r="R137" s="29">
        <f t="shared" ca="1" si="409"/>
        <v>0</v>
      </c>
      <c r="S137" s="29">
        <f t="shared" ca="1" si="409"/>
        <v>0</v>
      </c>
      <c r="T137" s="29">
        <f t="shared" ca="1" si="409"/>
        <v>0</v>
      </c>
      <c r="U137" s="29">
        <f t="shared" ca="1" si="409"/>
        <v>12.5</v>
      </c>
      <c r="V137" s="29">
        <f t="shared" ca="1" si="409"/>
        <v>0</v>
      </c>
      <c r="W137" s="29">
        <f t="shared" ca="1" si="409"/>
        <v>0</v>
      </c>
      <c r="X137" s="29">
        <f t="shared" ca="1" si="409"/>
        <v>0</v>
      </c>
      <c r="Y137" s="29">
        <f t="shared" ca="1" si="409"/>
        <v>0</v>
      </c>
      <c r="Z137" s="29">
        <f t="shared" ca="1" si="409"/>
        <v>0</v>
      </c>
      <c r="AA137" s="29">
        <f t="shared" ca="1" si="409"/>
        <v>0</v>
      </c>
      <c r="AB137" s="29">
        <f t="shared" ca="1" si="409"/>
        <v>0</v>
      </c>
      <c r="AC137" s="29">
        <f t="shared" ca="1" si="409"/>
        <v>0</v>
      </c>
      <c r="AD137" s="29">
        <f t="shared" ca="1" si="409"/>
        <v>0</v>
      </c>
      <c r="AE137" s="126">
        <f t="shared" ca="1" si="390"/>
        <v>0</v>
      </c>
      <c r="AF137" s="25" t="str">
        <f>'PLANTILLA V6'!$D277</f>
        <v>pza</v>
      </c>
      <c r="AG137" s="37">
        <f t="shared" ref="AG137:BE137" ca="1" si="410">IF(OR(AG$3="",ISNA(INDEX(INDIRECT(RIGHT(AG$2,LEN(AG$2)-4)&amp;"!$J:$J"),MATCH($B137,INDIRECT(RIGHT(AG$2,LEN(AG$2)-4)&amp;"!$B:$B"),0),1)), ISERR(INDEX(INDIRECT(RIGHT(AG$2,LEN(AG$2)-4)&amp;"!$J:$J"),MATCH($B137,INDIRECT(RIGHT(AG$2,LEN(AG$2)-4)&amp;"!$B:$B"),0),1))),0,INDEX(INDIRECT(RIGHT(AG$2,LEN(AG$2)-4)&amp;"!$J:$J"),MATCH($B137,INDIRECT(RIGHT(AG$2,LEN(AG$2)-4)&amp;"!$B:$B"),0),1))</f>
        <v>0</v>
      </c>
      <c r="AH137" s="37">
        <f t="shared" ca="1" si="410"/>
        <v>0</v>
      </c>
      <c r="AI137" s="37">
        <f t="shared" ca="1" si="410"/>
        <v>0</v>
      </c>
      <c r="AJ137" s="37">
        <f t="shared" ca="1" si="410"/>
        <v>0</v>
      </c>
      <c r="AK137" s="37">
        <f t="shared" ca="1" si="410"/>
        <v>0</v>
      </c>
      <c r="AL137" s="37">
        <f t="shared" ca="1" si="410"/>
        <v>0</v>
      </c>
      <c r="AM137" s="37">
        <f t="shared" ca="1" si="410"/>
        <v>0</v>
      </c>
      <c r="AN137" s="37">
        <f t="shared" ca="1" si="410"/>
        <v>0</v>
      </c>
      <c r="AO137" s="37">
        <f t="shared" ca="1" si="410"/>
        <v>0</v>
      </c>
      <c r="AP137" s="37">
        <f t="shared" ca="1" si="410"/>
        <v>0</v>
      </c>
      <c r="AQ137" s="37">
        <f t="shared" ca="1" si="410"/>
        <v>0</v>
      </c>
      <c r="AR137" s="37">
        <f t="shared" ca="1" si="410"/>
        <v>0</v>
      </c>
      <c r="AS137" s="37">
        <f t="shared" ca="1" si="410"/>
        <v>0</v>
      </c>
      <c r="AT137" s="37">
        <f t="shared" ca="1" si="410"/>
        <v>0</v>
      </c>
      <c r="AU137" s="37">
        <f t="shared" ca="1" si="410"/>
        <v>0</v>
      </c>
      <c r="AV137" s="37">
        <f t="shared" ca="1" si="410"/>
        <v>0</v>
      </c>
      <c r="AW137" s="37">
        <f t="shared" ca="1" si="410"/>
        <v>0</v>
      </c>
      <c r="AX137" s="37">
        <f t="shared" ca="1" si="410"/>
        <v>0</v>
      </c>
      <c r="AY137" s="37">
        <f t="shared" ca="1" si="410"/>
        <v>0</v>
      </c>
      <c r="AZ137" s="37">
        <f t="shared" ca="1" si="410"/>
        <v>0</v>
      </c>
      <c r="BA137" s="37">
        <f t="shared" ca="1" si="410"/>
        <v>0</v>
      </c>
      <c r="BB137" s="37">
        <f t="shared" ca="1" si="410"/>
        <v>0</v>
      </c>
      <c r="BC137" s="37">
        <f t="shared" ca="1" si="410"/>
        <v>0</v>
      </c>
      <c r="BD137" s="37">
        <f t="shared" ca="1" si="410"/>
        <v>0</v>
      </c>
      <c r="BE137" s="37">
        <f t="shared" ca="1" si="410"/>
        <v>0</v>
      </c>
      <c r="BF137" s="126">
        <f t="shared" ca="1" si="236"/>
        <v>0</v>
      </c>
      <c r="BG137" s="135" t="str">
        <f>'PLANTILLA V6'!$D243</f>
        <v>pza</v>
      </c>
      <c r="BH137" s="41">
        <f t="shared" ref="BH137:CF137" ca="1" si="411">IF(OR(BH$3="",ISNA(INDEX(INDIRECT(RIGHT(BH$2,LEN(BH$2)-4)&amp;"!$J:$J"),MATCH($B137,INDIRECT(RIGHT(BH$2,LEN(BH$2)-4)&amp;"!$B:$B"),0),1)), ISERR(INDEX(INDIRECT(RIGHT(BH$2,LEN(BH$2)-4)&amp;"!$J:$J"),MATCH($B137,INDIRECT(RIGHT(BH$2,LEN(BH$2)-4)&amp;"!$B:$B"),0),1))),0,INDEX(INDIRECT(RIGHT(BH$2,LEN(BH$2)-4)&amp;"!$J:$J"),MATCH($B137,INDIRECT(RIGHT(BH$2,LEN(BH$2)-4)&amp;"!$B:$B"),0),1))</f>
        <v>0</v>
      </c>
      <c r="BI137" s="41">
        <f t="shared" ca="1" si="411"/>
        <v>0</v>
      </c>
      <c r="BJ137" s="41">
        <f t="shared" ca="1" si="411"/>
        <v>0</v>
      </c>
      <c r="BK137" s="41">
        <f t="shared" ca="1" si="411"/>
        <v>0</v>
      </c>
      <c r="BL137" s="41">
        <f t="shared" ca="1" si="411"/>
        <v>0</v>
      </c>
      <c r="BM137" s="41">
        <f t="shared" ca="1" si="411"/>
        <v>0</v>
      </c>
      <c r="BN137" s="41">
        <f t="shared" ca="1" si="411"/>
        <v>0</v>
      </c>
      <c r="BO137" s="41">
        <f t="shared" ca="1" si="411"/>
        <v>0</v>
      </c>
      <c r="BP137" s="41">
        <f t="shared" ca="1" si="411"/>
        <v>0</v>
      </c>
      <c r="BQ137" s="41">
        <f t="shared" ca="1" si="411"/>
        <v>0</v>
      </c>
      <c r="BR137" s="41">
        <f t="shared" ca="1" si="411"/>
        <v>0</v>
      </c>
      <c r="BS137" s="41">
        <f t="shared" ca="1" si="411"/>
        <v>0</v>
      </c>
      <c r="BT137" s="41">
        <f t="shared" ca="1" si="411"/>
        <v>0</v>
      </c>
      <c r="BU137" s="41">
        <f t="shared" ca="1" si="411"/>
        <v>0</v>
      </c>
      <c r="BV137" s="41">
        <f t="shared" ca="1" si="411"/>
        <v>0</v>
      </c>
      <c r="BW137" s="41">
        <f t="shared" ca="1" si="411"/>
        <v>0</v>
      </c>
      <c r="BX137" s="41">
        <f t="shared" ca="1" si="411"/>
        <v>0</v>
      </c>
      <c r="BY137" s="41">
        <f t="shared" ca="1" si="411"/>
        <v>0</v>
      </c>
      <c r="BZ137" s="41">
        <f t="shared" ca="1" si="411"/>
        <v>0</v>
      </c>
      <c r="CA137" s="41">
        <f t="shared" ca="1" si="411"/>
        <v>0</v>
      </c>
      <c r="CB137" s="41">
        <f t="shared" ca="1" si="411"/>
        <v>0</v>
      </c>
      <c r="CC137" s="41">
        <f t="shared" ca="1" si="411"/>
        <v>0</v>
      </c>
      <c r="CD137" s="41">
        <f t="shared" ca="1" si="411"/>
        <v>0</v>
      </c>
      <c r="CE137" s="41">
        <f t="shared" ca="1" si="411"/>
        <v>0</v>
      </c>
      <c r="CF137" s="41">
        <f t="shared" ca="1" si="411"/>
        <v>0</v>
      </c>
      <c r="CG137" s="126">
        <f t="shared" ca="1" si="393"/>
        <v>12.5</v>
      </c>
      <c r="CH137" s="25" t="str">
        <f>'PLANTILLA V6'!$D277</f>
        <v>pza</v>
      </c>
    </row>
    <row r="138" spans="1:86" ht="16.5" x14ac:dyDescent="0.45">
      <c r="A138" s="36" t="s">
        <v>248</v>
      </c>
      <c r="B138" s="36" t="s">
        <v>256</v>
      </c>
      <c r="C138" s="28">
        <f>'PLANTILLA V6'!C278</f>
        <v>1</v>
      </c>
      <c r="D138" s="126">
        <f t="shared" ca="1" si="388"/>
        <v>0</v>
      </c>
      <c r="E138" s="25" t="str">
        <f>'PLANTILLA V6'!$D278</f>
        <v>pza</v>
      </c>
      <c r="F138" s="29">
        <f t="shared" ref="F138:AD138" ca="1" si="412">IF(OR(F$3="", ISNA(INDEX(INDIRECT(RIGHT(F$2,LEN(F$2)-4)&amp;"!$J:$J"),MATCH($B138,INDIRECT(RIGHT(F$2,LEN(F$2)-4)&amp;"!$B:$B"),0),1)),ISERR(INDEX(INDIRECT(RIGHT(F$2,LEN(F$2)-4)&amp;"!$J:$J"),MATCH($B138,INDIRECT(RIGHT(F$2,LEN(F$2)-4)&amp;"!$B:$B"),0),1))),0,INDEX(INDIRECT(RIGHT(F$2,LEN(F$2)-4)&amp;"!$J:$J"),MATCH($B138,INDIRECT(RIGHT(F$2,LEN(F$2)-4)&amp;"!$B:$B"),0),1))</f>
        <v>0</v>
      </c>
      <c r="G138" s="29">
        <f t="shared" ca="1" si="412"/>
        <v>0</v>
      </c>
      <c r="H138" s="29">
        <f t="shared" ca="1" si="412"/>
        <v>0</v>
      </c>
      <c r="I138" s="29">
        <f t="shared" ca="1" si="412"/>
        <v>0</v>
      </c>
      <c r="J138" s="29">
        <f t="shared" ca="1" si="412"/>
        <v>0</v>
      </c>
      <c r="K138" s="29">
        <f t="shared" ca="1" si="412"/>
        <v>0</v>
      </c>
      <c r="L138" s="29">
        <f t="shared" ca="1" si="412"/>
        <v>0</v>
      </c>
      <c r="M138" s="29">
        <f t="shared" ca="1" si="412"/>
        <v>0</v>
      </c>
      <c r="N138" s="29">
        <f t="shared" ca="1" si="412"/>
        <v>0</v>
      </c>
      <c r="O138" s="29">
        <f t="shared" ca="1" si="412"/>
        <v>0</v>
      </c>
      <c r="P138" s="29">
        <f t="shared" ca="1" si="412"/>
        <v>0</v>
      </c>
      <c r="Q138" s="29">
        <f t="shared" ca="1" si="412"/>
        <v>0</v>
      </c>
      <c r="R138" s="29">
        <f t="shared" ca="1" si="412"/>
        <v>0</v>
      </c>
      <c r="S138" s="29">
        <f t="shared" ca="1" si="412"/>
        <v>0</v>
      </c>
      <c r="T138" s="29">
        <f t="shared" ca="1" si="412"/>
        <v>0</v>
      </c>
      <c r="U138" s="29">
        <f t="shared" ca="1" si="412"/>
        <v>0</v>
      </c>
      <c r="V138" s="29">
        <f t="shared" ca="1" si="412"/>
        <v>0</v>
      </c>
      <c r="W138" s="29">
        <f t="shared" ca="1" si="412"/>
        <v>0</v>
      </c>
      <c r="X138" s="29">
        <f t="shared" ca="1" si="412"/>
        <v>0</v>
      </c>
      <c r="Y138" s="29">
        <f t="shared" ca="1" si="412"/>
        <v>0</v>
      </c>
      <c r="Z138" s="29">
        <f t="shared" ca="1" si="412"/>
        <v>0</v>
      </c>
      <c r="AA138" s="29">
        <f t="shared" ca="1" si="412"/>
        <v>0</v>
      </c>
      <c r="AB138" s="29">
        <f t="shared" ca="1" si="412"/>
        <v>0</v>
      </c>
      <c r="AC138" s="29">
        <f t="shared" ca="1" si="412"/>
        <v>0</v>
      </c>
      <c r="AD138" s="29">
        <f t="shared" ca="1" si="412"/>
        <v>0</v>
      </c>
      <c r="AE138" s="126">
        <f t="shared" ca="1" si="390"/>
        <v>0</v>
      </c>
      <c r="AF138" s="25" t="str">
        <f>'PLANTILLA V6'!$D278</f>
        <v>pza</v>
      </c>
      <c r="AG138" s="37">
        <f t="shared" ref="AG138:BE138" ca="1" si="413">IF(OR(AG$3="",ISNA(INDEX(INDIRECT(RIGHT(AG$2,LEN(AG$2)-4)&amp;"!$J:$J"),MATCH($B138,INDIRECT(RIGHT(AG$2,LEN(AG$2)-4)&amp;"!$B:$B"),0),1)), ISERR(INDEX(INDIRECT(RIGHT(AG$2,LEN(AG$2)-4)&amp;"!$J:$J"),MATCH($B138,INDIRECT(RIGHT(AG$2,LEN(AG$2)-4)&amp;"!$B:$B"),0),1))),0,INDEX(INDIRECT(RIGHT(AG$2,LEN(AG$2)-4)&amp;"!$J:$J"),MATCH($B138,INDIRECT(RIGHT(AG$2,LEN(AG$2)-4)&amp;"!$B:$B"),0),1))</f>
        <v>0</v>
      </c>
      <c r="AH138" s="37">
        <f t="shared" ca="1" si="413"/>
        <v>0</v>
      </c>
      <c r="AI138" s="37">
        <f t="shared" ca="1" si="413"/>
        <v>0</v>
      </c>
      <c r="AJ138" s="37">
        <f t="shared" ca="1" si="413"/>
        <v>0</v>
      </c>
      <c r="AK138" s="37">
        <f t="shared" ca="1" si="413"/>
        <v>0</v>
      </c>
      <c r="AL138" s="37">
        <f t="shared" ca="1" si="413"/>
        <v>0</v>
      </c>
      <c r="AM138" s="37">
        <f t="shared" ca="1" si="413"/>
        <v>0</v>
      </c>
      <c r="AN138" s="37">
        <f t="shared" ca="1" si="413"/>
        <v>0</v>
      </c>
      <c r="AO138" s="37">
        <f t="shared" ca="1" si="413"/>
        <v>0</v>
      </c>
      <c r="AP138" s="37">
        <f t="shared" ca="1" si="413"/>
        <v>0</v>
      </c>
      <c r="AQ138" s="37">
        <f t="shared" ca="1" si="413"/>
        <v>0</v>
      </c>
      <c r="AR138" s="37">
        <f t="shared" ca="1" si="413"/>
        <v>0</v>
      </c>
      <c r="AS138" s="37">
        <f t="shared" ca="1" si="413"/>
        <v>0</v>
      </c>
      <c r="AT138" s="37">
        <f t="shared" ca="1" si="413"/>
        <v>0</v>
      </c>
      <c r="AU138" s="37">
        <f t="shared" ca="1" si="413"/>
        <v>0</v>
      </c>
      <c r="AV138" s="37">
        <f t="shared" ca="1" si="413"/>
        <v>0</v>
      </c>
      <c r="AW138" s="37">
        <f t="shared" ca="1" si="413"/>
        <v>0</v>
      </c>
      <c r="AX138" s="37">
        <f t="shared" ca="1" si="413"/>
        <v>0</v>
      </c>
      <c r="AY138" s="37">
        <f t="shared" ca="1" si="413"/>
        <v>0</v>
      </c>
      <c r="AZ138" s="37">
        <f t="shared" ca="1" si="413"/>
        <v>0</v>
      </c>
      <c r="BA138" s="37">
        <f t="shared" ca="1" si="413"/>
        <v>0</v>
      </c>
      <c r="BB138" s="37">
        <f t="shared" ca="1" si="413"/>
        <v>0</v>
      </c>
      <c r="BC138" s="37">
        <f t="shared" ca="1" si="413"/>
        <v>0</v>
      </c>
      <c r="BD138" s="37">
        <f t="shared" ca="1" si="413"/>
        <v>0</v>
      </c>
      <c r="BE138" s="37">
        <f t="shared" ca="1" si="413"/>
        <v>0</v>
      </c>
      <c r="BF138" s="126">
        <f t="shared" ca="1" si="236"/>
        <v>0</v>
      </c>
      <c r="BG138" s="135" t="str">
        <f>'PLANTILLA V6'!$D244</f>
        <v>pza</v>
      </c>
      <c r="BH138" s="41">
        <f t="shared" ref="BH138:CF138" ca="1" si="414">IF(OR(BH$3="",ISNA(INDEX(INDIRECT(RIGHT(BH$2,LEN(BH$2)-4)&amp;"!$J:$J"),MATCH($B138,INDIRECT(RIGHT(BH$2,LEN(BH$2)-4)&amp;"!$B:$B"),0),1)), ISERR(INDEX(INDIRECT(RIGHT(BH$2,LEN(BH$2)-4)&amp;"!$J:$J"),MATCH($B138,INDIRECT(RIGHT(BH$2,LEN(BH$2)-4)&amp;"!$B:$B"),0),1))),0,INDEX(INDIRECT(RIGHT(BH$2,LEN(BH$2)-4)&amp;"!$J:$J"),MATCH($B138,INDIRECT(RIGHT(BH$2,LEN(BH$2)-4)&amp;"!$B:$B"),0),1))</f>
        <v>0</v>
      </c>
      <c r="BI138" s="41">
        <f t="shared" ca="1" si="414"/>
        <v>0</v>
      </c>
      <c r="BJ138" s="41">
        <f t="shared" ca="1" si="414"/>
        <v>0</v>
      </c>
      <c r="BK138" s="41">
        <f t="shared" ca="1" si="414"/>
        <v>0</v>
      </c>
      <c r="BL138" s="41">
        <f t="shared" ca="1" si="414"/>
        <v>0</v>
      </c>
      <c r="BM138" s="41">
        <f t="shared" ca="1" si="414"/>
        <v>0</v>
      </c>
      <c r="BN138" s="41">
        <f t="shared" ca="1" si="414"/>
        <v>0</v>
      </c>
      <c r="BO138" s="41">
        <f t="shared" ca="1" si="414"/>
        <v>0</v>
      </c>
      <c r="BP138" s="41">
        <f t="shared" ca="1" si="414"/>
        <v>0</v>
      </c>
      <c r="BQ138" s="41">
        <f t="shared" ca="1" si="414"/>
        <v>0</v>
      </c>
      <c r="BR138" s="41">
        <f t="shared" ca="1" si="414"/>
        <v>0</v>
      </c>
      <c r="BS138" s="41">
        <f t="shared" ca="1" si="414"/>
        <v>0</v>
      </c>
      <c r="BT138" s="41">
        <f t="shared" ca="1" si="414"/>
        <v>0</v>
      </c>
      <c r="BU138" s="41">
        <f t="shared" ca="1" si="414"/>
        <v>0</v>
      </c>
      <c r="BV138" s="41">
        <f t="shared" ca="1" si="414"/>
        <v>0</v>
      </c>
      <c r="BW138" s="41">
        <f t="shared" ca="1" si="414"/>
        <v>0</v>
      </c>
      <c r="BX138" s="41">
        <f t="shared" ca="1" si="414"/>
        <v>0</v>
      </c>
      <c r="BY138" s="41">
        <f t="shared" ca="1" si="414"/>
        <v>0</v>
      </c>
      <c r="BZ138" s="41">
        <f t="shared" ca="1" si="414"/>
        <v>0</v>
      </c>
      <c r="CA138" s="41">
        <f t="shared" ca="1" si="414"/>
        <v>0</v>
      </c>
      <c r="CB138" s="41">
        <f t="shared" ca="1" si="414"/>
        <v>0</v>
      </c>
      <c r="CC138" s="41">
        <f t="shared" ca="1" si="414"/>
        <v>0</v>
      </c>
      <c r="CD138" s="41">
        <f t="shared" ca="1" si="414"/>
        <v>0</v>
      </c>
      <c r="CE138" s="41">
        <f t="shared" ca="1" si="414"/>
        <v>0</v>
      </c>
      <c r="CF138" s="41">
        <f t="shared" ca="1" si="414"/>
        <v>0</v>
      </c>
      <c r="CG138" s="126">
        <f t="shared" ca="1" si="393"/>
        <v>0</v>
      </c>
      <c r="CH138" s="25" t="str">
        <f>'PLANTILLA V6'!$D278</f>
        <v>pza</v>
      </c>
    </row>
    <row r="139" spans="1:86" ht="16.5" x14ac:dyDescent="0.45">
      <c r="A139" s="40" t="s">
        <v>248</v>
      </c>
      <c r="B139" s="40" t="s">
        <v>257</v>
      </c>
      <c r="C139" s="32">
        <f>'PLANTILLA V6'!C279</f>
        <v>1</v>
      </c>
      <c r="D139" s="126">
        <f t="shared" ca="1" si="388"/>
        <v>0</v>
      </c>
      <c r="E139" s="25" t="str">
        <f>'PLANTILLA V6'!$D279</f>
        <v>pza</v>
      </c>
      <c r="F139" s="29">
        <f t="shared" ref="F139:AD139" ca="1" si="415">IF(OR(F$3="", ISNA(INDEX(INDIRECT(RIGHT(F$2,LEN(F$2)-4)&amp;"!$J:$J"),MATCH($B139,INDIRECT(RIGHT(F$2,LEN(F$2)-4)&amp;"!$B:$B"),0),1)),ISERR(INDEX(INDIRECT(RIGHT(F$2,LEN(F$2)-4)&amp;"!$J:$J"),MATCH($B139,INDIRECT(RIGHT(F$2,LEN(F$2)-4)&amp;"!$B:$B"),0),1))),0,INDEX(INDIRECT(RIGHT(F$2,LEN(F$2)-4)&amp;"!$J:$J"),MATCH($B139,INDIRECT(RIGHT(F$2,LEN(F$2)-4)&amp;"!$B:$B"),0),1))</f>
        <v>0</v>
      </c>
      <c r="G139" s="29">
        <f t="shared" ca="1" si="415"/>
        <v>0</v>
      </c>
      <c r="H139" s="29">
        <f t="shared" ca="1" si="415"/>
        <v>0</v>
      </c>
      <c r="I139" s="29">
        <f t="shared" ca="1" si="415"/>
        <v>0</v>
      </c>
      <c r="J139" s="29">
        <f t="shared" ca="1" si="415"/>
        <v>0</v>
      </c>
      <c r="K139" s="29">
        <f t="shared" ca="1" si="415"/>
        <v>0</v>
      </c>
      <c r="L139" s="29">
        <f t="shared" ca="1" si="415"/>
        <v>0</v>
      </c>
      <c r="M139" s="29">
        <f t="shared" ca="1" si="415"/>
        <v>0</v>
      </c>
      <c r="N139" s="29">
        <f t="shared" ca="1" si="415"/>
        <v>0</v>
      </c>
      <c r="O139" s="29">
        <f t="shared" ca="1" si="415"/>
        <v>0</v>
      </c>
      <c r="P139" s="29">
        <f t="shared" ca="1" si="415"/>
        <v>0</v>
      </c>
      <c r="Q139" s="29">
        <f t="shared" ca="1" si="415"/>
        <v>0</v>
      </c>
      <c r="R139" s="29">
        <f t="shared" ca="1" si="415"/>
        <v>0</v>
      </c>
      <c r="S139" s="29">
        <f t="shared" ca="1" si="415"/>
        <v>0</v>
      </c>
      <c r="T139" s="29">
        <f t="shared" ca="1" si="415"/>
        <v>0</v>
      </c>
      <c r="U139" s="29">
        <f t="shared" ca="1" si="415"/>
        <v>0</v>
      </c>
      <c r="V139" s="29">
        <f t="shared" ca="1" si="415"/>
        <v>0</v>
      </c>
      <c r="W139" s="29">
        <f t="shared" ca="1" si="415"/>
        <v>0</v>
      </c>
      <c r="X139" s="29">
        <f t="shared" ca="1" si="415"/>
        <v>0</v>
      </c>
      <c r="Y139" s="29">
        <f t="shared" ca="1" si="415"/>
        <v>0</v>
      </c>
      <c r="Z139" s="29">
        <f t="shared" ca="1" si="415"/>
        <v>0</v>
      </c>
      <c r="AA139" s="29">
        <f t="shared" ca="1" si="415"/>
        <v>0</v>
      </c>
      <c r="AB139" s="29">
        <f t="shared" ca="1" si="415"/>
        <v>0</v>
      </c>
      <c r="AC139" s="29">
        <f t="shared" ca="1" si="415"/>
        <v>0</v>
      </c>
      <c r="AD139" s="29">
        <f t="shared" ca="1" si="415"/>
        <v>0</v>
      </c>
      <c r="AE139" s="126">
        <f t="shared" ca="1" si="390"/>
        <v>0</v>
      </c>
      <c r="AF139" s="25" t="str">
        <f>'PLANTILLA V6'!$D279</f>
        <v>pza</v>
      </c>
      <c r="AG139" s="37">
        <f t="shared" ref="AG139:BE139" ca="1" si="416">IF(OR(AG$3="",ISNA(INDEX(INDIRECT(RIGHT(AG$2,LEN(AG$2)-4)&amp;"!$J:$J"),MATCH($B139,INDIRECT(RIGHT(AG$2,LEN(AG$2)-4)&amp;"!$B:$B"),0),1)), ISERR(INDEX(INDIRECT(RIGHT(AG$2,LEN(AG$2)-4)&amp;"!$J:$J"),MATCH($B139,INDIRECT(RIGHT(AG$2,LEN(AG$2)-4)&amp;"!$B:$B"),0),1))),0,INDEX(INDIRECT(RIGHT(AG$2,LEN(AG$2)-4)&amp;"!$J:$J"),MATCH($B139,INDIRECT(RIGHT(AG$2,LEN(AG$2)-4)&amp;"!$B:$B"),0),1))</f>
        <v>0</v>
      </c>
      <c r="AH139" s="37">
        <f t="shared" ca="1" si="416"/>
        <v>0</v>
      </c>
      <c r="AI139" s="37">
        <f t="shared" ca="1" si="416"/>
        <v>0</v>
      </c>
      <c r="AJ139" s="37">
        <f t="shared" ca="1" si="416"/>
        <v>0</v>
      </c>
      <c r="AK139" s="37">
        <f t="shared" ca="1" si="416"/>
        <v>0</v>
      </c>
      <c r="AL139" s="37">
        <f t="shared" ca="1" si="416"/>
        <v>0</v>
      </c>
      <c r="AM139" s="37">
        <f t="shared" ca="1" si="416"/>
        <v>0</v>
      </c>
      <c r="AN139" s="37">
        <f t="shared" ca="1" si="416"/>
        <v>0</v>
      </c>
      <c r="AO139" s="37">
        <f t="shared" ca="1" si="416"/>
        <v>0</v>
      </c>
      <c r="AP139" s="37">
        <f t="shared" ca="1" si="416"/>
        <v>0</v>
      </c>
      <c r="AQ139" s="37">
        <f t="shared" ca="1" si="416"/>
        <v>0</v>
      </c>
      <c r="AR139" s="37">
        <f t="shared" ca="1" si="416"/>
        <v>0</v>
      </c>
      <c r="AS139" s="37">
        <f t="shared" ca="1" si="416"/>
        <v>0</v>
      </c>
      <c r="AT139" s="37">
        <f t="shared" ca="1" si="416"/>
        <v>0</v>
      </c>
      <c r="AU139" s="37">
        <f t="shared" ca="1" si="416"/>
        <v>0</v>
      </c>
      <c r="AV139" s="37">
        <f t="shared" ca="1" si="416"/>
        <v>0</v>
      </c>
      <c r="AW139" s="37">
        <f t="shared" ca="1" si="416"/>
        <v>0</v>
      </c>
      <c r="AX139" s="37">
        <f t="shared" ca="1" si="416"/>
        <v>0</v>
      </c>
      <c r="AY139" s="37">
        <f t="shared" ca="1" si="416"/>
        <v>0</v>
      </c>
      <c r="AZ139" s="37">
        <f t="shared" ca="1" si="416"/>
        <v>0</v>
      </c>
      <c r="BA139" s="37">
        <f t="shared" ca="1" si="416"/>
        <v>0</v>
      </c>
      <c r="BB139" s="37">
        <f t="shared" ca="1" si="416"/>
        <v>0</v>
      </c>
      <c r="BC139" s="37">
        <f t="shared" ca="1" si="416"/>
        <v>0</v>
      </c>
      <c r="BD139" s="37">
        <f t="shared" ca="1" si="416"/>
        <v>0</v>
      </c>
      <c r="BE139" s="37">
        <f t="shared" ca="1" si="416"/>
        <v>0</v>
      </c>
      <c r="BF139" s="126">
        <f t="shared" ca="1" si="236"/>
        <v>0</v>
      </c>
      <c r="BG139" s="135" t="str">
        <f>'PLANTILLA V6'!$D245</f>
        <v>pza</v>
      </c>
      <c r="BH139" s="41">
        <f t="shared" ref="BH139:CF139" ca="1" si="417">IF(OR(BH$3="",ISNA(INDEX(INDIRECT(RIGHT(BH$2,LEN(BH$2)-4)&amp;"!$J:$J"),MATCH($B139,INDIRECT(RIGHT(BH$2,LEN(BH$2)-4)&amp;"!$B:$B"),0),1)), ISERR(INDEX(INDIRECT(RIGHT(BH$2,LEN(BH$2)-4)&amp;"!$J:$J"),MATCH($B139,INDIRECT(RIGHT(BH$2,LEN(BH$2)-4)&amp;"!$B:$B"),0),1))),0,INDEX(INDIRECT(RIGHT(BH$2,LEN(BH$2)-4)&amp;"!$J:$J"),MATCH($B139,INDIRECT(RIGHT(BH$2,LEN(BH$2)-4)&amp;"!$B:$B"),0),1))</f>
        <v>0</v>
      </c>
      <c r="BI139" s="41">
        <f t="shared" ca="1" si="417"/>
        <v>0</v>
      </c>
      <c r="BJ139" s="41">
        <f t="shared" ca="1" si="417"/>
        <v>0</v>
      </c>
      <c r="BK139" s="41">
        <f t="shared" ca="1" si="417"/>
        <v>0</v>
      </c>
      <c r="BL139" s="41">
        <f t="shared" ca="1" si="417"/>
        <v>0</v>
      </c>
      <c r="BM139" s="41">
        <f t="shared" ca="1" si="417"/>
        <v>0</v>
      </c>
      <c r="BN139" s="41">
        <f t="shared" ca="1" si="417"/>
        <v>0</v>
      </c>
      <c r="BO139" s="41">
        <f t="shared" ca="1" si="417"/>
        <v>0</v>
      </c>
      <c r="BP139" s="41">
        <f t="shared" ca="1" si="417"/>
        <v>0</v>
      </c>
      <c r="BQ139" s="41">
        <f t="shared" ca="1" si="417"/>
        <v>0</v>
      </c>
      <c r="BR139" s="41">
        <f t="shared" ca="1" si="417"/>
        <v>0</v>
      </c>
      <c r="BS139" s="41">
        <f t="shared" ca="1" si="417"/>
        <v>0</v>
      </c>
      <c r="BT139" s="41">
        <f t="shared" ca="1" si="417"/>
        <v>0</v>
      </c>
      <c r="BU139" s="41">
        <f t="shared" ca="1" si="417"/>
        <v>0</v>
      </c>
      <c r="BV139" s="41">
        <f t="shared" ca="1" si="417"/>
        <v>0</v>
      </c>
      <c r="BW139" s="41">
        <f t="shared" ca="1" si="417"/>
        <v>0</v>
      </c>
      <c r="BX139" s="41">
        <f t="shared" ca="1" si="417"/>
        <v>0</v>
      </c>
      <c r="BY139" s="41">
        <f t="shared" ca="1" si="417"/>
        <v>0</v>
      </c>
      <c r="BZ139" s="41">
        <f t="shared" ca="1" si="417"/>
        <v>0</v>
      </c>
      <c r="CA139" s="41">
        <f t="shared" ca="1" si="417"/>
        <v>0</v>
      </c>
      <c r="CB139" s="41">
        <f t="shared" ca="1" si="417"/>
        <v>0</v>
      </c>
      <c r="CC139" s="41">
        <f t="shared" ca="1" si="417"/>
        <v>0</v>
      </c>
      <c r="CD139" s="41">
        <f t="shared" ca="1" si="417"/>
        <v>0</v>
      </c>
      <c r="CE139" s="41">
        <f t="shared" ca="1" si="417"/>
        <v>0</v>
      </c>
      <c r="CF139" s="41">
        <f t="shared" ca="1" si="417"/>
        <v>0</v>
      </c>
      <c r="CG139" s="126">
        <f t="shared" ca="1" si="393"/>
        <v>0</v>
      </c>
      <c r="CH139" s="25" t="str">
        <f>'PLANTILLA V6'!$D279</f>
        <v>pza</v>
      </c>
    </row>
    <row r="140" spans="1:86" ht="16.5" x14ac:dyDescent="0.45">
      <c r="A140" s="36" t="s">
        <v>248</v>
      </c>
      <c r="B140" s="36" t="s">
        <v>258</v>
      </c>
      <c r="C140" s="28">
        <f>'PLANTILLA V6'!C280</f>
        <v>1</v>
      </c>
      <c r="D140" s="126">
        <f t="shared" ca="1" si="388"/>
        <v>0</v>
      </c>
      <c r="E140" s="25" t="str">
        <f>'PLANTILLA V6'!$D280</f>
        <v>pza</v>
      </c>
      <c r="F140" s="29">
        <f t="shared" ref="F140:AD140" ca="1" si="418">IF(OR(F$3="", ISNA(INDEX(INDIRECT(RIGHT(F$2,LEN(F$2)-4)&amp;"!$J:$J"),MATCH($B140,INDIRECT(RIGHT(F$2,LEN(F$2)-4)&amp;"!$B:$B"),0),1)),ISERR(INDEX(INDIRECT(RIGHT(F$2,LEN(F$2)-4)&amp;"!$J:$J"),MATCH($B140,INDIRECT(RIGHT(F$2,LEN(F$2)-4)&amp;"!$B:$B"),0),1))),0,INDEX(INDIRECT(RIGHT(F$2,LEN(F$2)-4)&amp;"!$J:$J"),MATCH($B140,INDIRECT(RIGHT(F$2,LEN(F$2)-4)&amp;"!$B:$B"),0),1))</f>
        <v>0</v>
      </c>
      <c r="G140" s="29">
        <f t="shared" ca="1" si="418"/>
        <v>0</v>
      </c>
      <c r="H140" s="29">
        <f t="shared" ca="1" si="418"/>
        <v>0</v>
      </c>
      <c r="I140" s="29">
        <f t="shared" ca="1" si="418"/>
        <v>0</v>
      </c>
      <c r="J140" s="29">
        <f t="shared" ca="1" si="418"/>
        <v>0</v>
      </c>
      <c r="K140" s="29">
        <f t="shared" ca="1" si="418"/>
        <v>0</v>
      </c>
      <c r="L140" s="29">
        <f t="shared" ca="1" si="418"/>
        <v>0</v>
      </c>
      <c r="M140" s="29">
        <f t="shared" ca="1" si="418"/>
        <v>0</v>
      </c>
      <c r="N140" s="29">
        <f t="shared" ca="1" si="418"/>
        <v>0</v>
      </c>
      <c r="O140" s="29">
        <f t="shared" ca="1" si="418"/>
        <v>0</v>
      </c>
      <c r="P140" s="29">
        <f t="shared" ca="1" si="418"/>
        <v>0</v>
      </c>
      <c r="Q140" s="29">
        <f t="shared" ca="1" si="418"/>
        <v>0</v>
      </c>
      <c r="R140" s="29">
        <f t="shared" ca="1" si="418"/>
        <v>0</v>
      </c>
      <c r="S140" s="29">
        <f t="shared" ca="1" si="418"/>
        <v>0</v>
      </c>
      <c r="T140" s="29">
        <f t="shared" ca="1" si="418"/>
        <v>0</v>
      </c>
      <c r="U140" s="29">
        <f t="shared" ca="1" si="418"/>
        <v>0</v>
      </c>
      <c r="V140" s="29">
        <f t="shared" ca="1" si="418"/>
        <v>0</v>
      </c>
      <c r="W140" s="29">
        <f t="shared" ca="1" si="418"/>
        <v>0</v>
      </c>
      <c r="X140" s="29">
        <f t="shared" ca="1" si="418"/>
        <v>0</v>
      </c>
      <c r="Y140" s="29">
        <f t="shared" ca="1" si="418"/>
        <v>0</v>
      </c>
      <c r="Z140" s="29">
        <f t="shared" ca="1" si="418"/>
        <v>0</v>
      </c>
      <c r="AA140" s="29">
        <f t="shared" ca="1" si="418"/>
        <v>0</v>
      </c>
      <c r="AB140" s="29">
        <f t="shared" ca="1" si="418"/>
        <v>0</v>
      </c>
      <c r="AC140" s="29">
        <f t="shared" ca="1" si="418"/>
        <v>0</v>
      </c>
      <c r="AD140" s="29">
        <f t="shared" ca="1" si="418"/>
        <v>0</v>
      </c>
      <c r="AE140" s="126">
        <f t="shared" ca="1" si="390"/>
        <v>0</v>
      </c>
      <c r="AF140" s="25" t="str">
        <f>'PLANTILLA V6'!$D280</f>
        <v>pza</v>
      </c>
      <c r="AG140" s="37">
        <f t="shared" ref="AG140:BE140" ca="1" si="419">IF(OR(AG$3="",ISNA(INDEX(INDIRECT(RIGHT(AG$2,LEN(AG$2)-4)&amp;"!$J:$J"),MATCH($B140,INDIRECT(RIGHT(AG$2,LEN(AG$2)-4)&amp;"!$B:$B"),0),1)), ISERR(INDEX(INDIRECT(RIGHT(AG$2,LEN(AG$2)-4)&amp;"!$J:$J"),MATCH($B140,INDIRECT(RIGHT(AG$2,LEN(AG$2)-4)&amp;"!$B:$B"),0),1))),0,INDEX(INDIRECT(RIGHT(AG$2,LEN(AG$2)-4)&amp;"!$J:$J"),MATCH($B140,INDIRECT(RIGHT(AG$2,LEN(AG$2)-4)&amp;"!$B:$B"),0),1))</f>
        <v>0</v>
      </c>
      <c r="AH140" s="37">
        <f t="shared" ca="1" si="419"/>
        <v>0</v>
      </c>
      <c r="AI140" s="37">
        <f t="shared" ca="1" si="419"/>
        <v>0</v>
      </c>
      <c r="AJ140" s="37">
        <f t="shared" ca="1" si="419"/>
        <v>0</v>
      </c>
      <c r="AK140" s="37">
        <f t="shared" ca="1" si="419"/>
        <v>0</v>
      </c>
      <c r="AL140" s="37">
        <f t="shared" ca="1" si="419"/>
        <v>0</v>
      </c>
      <c r="AM140" s="37">
        <f t="shared" ca="1" si="419"/>
        <v>0</v>
      </c>
      <c r="AN140" s="37">
        <f t="shared" ca="1" si="419"/>
        <v>0</v>
      </c>
      <c r="AO140" s="37">
        <f t="shared" ca="1" si="419"/>
        <v>0</v>
      </c>
      <c r="AP140" s="37">
        <f t="shared" ca="1" si="419"/>
        <v>0</v>
      </c>
      <c r="AQ140" s="37">
        <f t="shared" ca="1" si="419"/>
        <v>0</v>
      </c>
      <c r="AR140" s="37">
        <f t="shared" ca="1" si="419"/>
        <v>0</v>
      </c>
      <c r="AS140" s="37">
        <f t="shared" ca="1" si="419"/>
        <v>0</v>
      </c>
      <c r="AT140" s="37">
        <f t="shared" ca="1" si="419"/>
        <v>0</v>
      </c>
      <c r="AU140" s="37">
        <f t="shared" ca="1" si="419"/>
        <v>0</v>
      </c>
      <c r="AV140" s="37">
        <f t="shared" ca="1" si="419"/>
        <v>0</v>
      </c>
      <c r="AW140" s="37">
        <f t="shared" ca="1" si="419"/>
        <v>0</v>
      </c>
      <c r="AX140" s="37">
        <f t="shared" ca="1" si="419"/>
        <v>0</v>
      </c>
      <c r="AY140" s="37">
        <f t="shared" ca="1" si="419"/>
        <v>0</v>
      </c>
      <c r="AZ140" s="37">
        <f t="shared" ca="1" si="419"/>
        <v>0</v>
      </c>
      <c r="BA140" s="37">
        <f t="shared" ca="1" si="419"/>
        <v>0</v>
      </c>
      <c r="BB140" s="37">
        <f t="shared" ca="1" si="419"/>
        <v>0</v>
      </c>
      <c r="BC140" s="37">
        <f t="shared" ca="1" si="419"/>
        <v>0</v>
      </c>
      <c r="BD140" s="37">
        <f t="shared" ca="1" si="419"/>
        <v>0</v>
      </c>
      <c r="BE140" s="37">
        <f t="shared" ca="1" si="419"/>
        <v>0</v>
      </c>
      <c r="BF140" s="126">
        <f t="shared" ca="1" si="236"/>
        <v>0</v>
      </c>
      <c r="BG140" s="135" t="str">
        <f>'PLANTILLA V6'!$D246</f>
        <v>pza</v>
      </c>
      <c r="BH140" s="41">
        <f t="shared" ref="BH140:CF140" ca="1" si="420">IF(OR(BH$3="",ISNA(INDEX(INDIRECT(RIGHT(BH$2,LEN(BH$2)-4)&amp;"!$J:$J"),MATCH($B140,INDIRECT(RIGHT(BH$2,LEN(BH$2)-4)&amp;"!$B:$B"),0),1)), ISERR(INDEX(INDIRECT(RIGHT(BH$2,LEN(BH$2)-4)&amp;"!$J:$J"),MATCH($B140,INDIRECT(RIGHT(BH$2,LEN(BH$2)-4)&amp;"!$B:$B"),0),1))),0,INDEX(INDIRECT(RIGHT(BH$2,LEN(BH$2)-4)&amp;"!$J:$J"),MATCH($B140,INDIRECT(RIGHT(BH$2,LEN(BH$2)-4)&amp;"!$B:$B"),0),1))</f>
        <v>0</v>
      </c>
      <c r="BI140" s="41">
        <f t="shared" ca="1" si="420"/>
        <v>0</v>
      </c>
      <c r="BJ140" s="41">
        <f t="shared" ca="1" si="420"/>
        <v>0</v>
      </c>
      <c r="BK140" s="41">
        <f t="shared" ca="1" si="420"/>
        <v>0</v>
      </c>
      <c r="BL140" s="41">
        <f t="shared" ca="1" si="420"/>
        <v>0</v>
      </c>
      <c r="BM140" s="41">
        <f t="shared" ca="1" si="420"/>
        <v>0</v>
      </c>
      <c r="BN140" s="41">
        <f t="shared" ca="1" si="420"/>
        <v>0</v>
      </c>
      <c r="BO140" s="41">
        <f t="shared" ca="1" si="420"/>
        <v>0</v>
      </c>
      <c r="BP140" s="41">
        <f t="shared" ca="1" si="420"/>
        <v>0</v>
      </c>
      <c r="BQ140" s="41">
        <f t="shared" ca="1" si="420"/>
        <v>0</v>
      </c>
      <c r="BR140" s="41">
        <f t="shared" ca="1" si="420"/>
        <v>0</v>
      </c>
      <c r="BS140" s="41">
        <f t="shared" ca="1" si="420"/>
        <v>0</v>
      </c>
      <c r="BT140" s="41">
        <f t="shared" ca="1" si="420"/>
        <v>0</v>
      </c>
      <c r="BU140" s="41">
        <f t="shared" ca="1" si="420"/>
        <v>0</v>
      </c>
      <c r="BV140" s="41">
        <f t="shared" ca="1" si="420"/>
        <v>0</v>
      </c>
      <c r="BW140" s="41">
        <f t="shared" ca="1" si="420"/>
        <v>0</v>
      </c>
      <c r="BX140" s="41">
        <f t="shared" ca="1" si="420"/>
        <v>0</v>
      </c>
      <c r="BY140" s="41">
        <f t="shared" ca="1" si="420"/>
        <v>0</v>
      </c>
      <c r="BZ140" s="41">
        <f t="shared" ca="1" si="420"/>
        <v>0</v>
      </c>
      <c r="CA140" s="41">
        <f t="shared" ca="1" si="420"/>
        <v>0</v>
      </c>
      <c r="CB140" s="41">
        <f t="shared" ca="1" si="420"/>
        <v>0</v>
      </c>
      <c r="CC140" s="41">
        <f t="shared" ca="1" si="420"/>
        <v>0</v>
      </c>
      <c r="CD140" s="41">
        <f t="shared" ca="1" si="420"/>
        <v>0</v>
      </c>
      <c r="CE140" s="41">
        <f t="shared" ca="1" si="420"/>
        <v>0</v>
      </c>
      <c r="CF140" s="41">
        <f t="shared" ca="1" si="420"/>
        <v>0</v>
      </c>
      <c r="CG140" s="126">
        <f t="shared" ca="1" si="393"/>
        <v>0</v>
      </c>
      <c r="CH140" s="25" t="str">
        <f>'PLANTILLA V6'!$D280</f>
        <v>pza</v>
      </c>
    </row>
    <row r="141" spans="1:86" ht="16.5" x14ac:dyDescent="0.45">
      <c r="A141" s="40" t="s">
        <v>248</v>
      </c>
      <c r="B141" s="40" t="s">
        <v>259</v>
      </c>
      <c r="C141" s="32">
        <f>'PLANTILLA V6'!C281</f>
        <v>1</v>
      </c>
      <c r="D141" s="126">
        <f t="shared" ca="1" si="388"/>
        <v>0</v>
      </c>
      <c r="E141" s="25" t="str">
        <f>'PLANTILLA V6'!$D281</f>
        <v>pza</v>
      </c>
      <c r="F141" s="29">
        <f t="shared" ref="F141:AD141" ca="1" si="421">IF(OR(F$3="", ISNA(INDEX(INDIRECT(RIGHT(F$2,LEN(F$2)-4)&amp;"!$J:$J"),MATCH($B141,INDIRECT(RIGHT(F$2,LEN(F$2)-4)&amp;"!$B:$B"),0),1)),ISERR(INDEX(INDIRECT(RIGHT(F$2,LEN(F$2)-4)&amp;"!$J:$J"),MATCH($B141,INDIRECT(RIGHT(F$2,LEN(F$2)-4)&amp;"!$B:$B"),0),1))),0,INDEX(INDIRECT(RIGHT(F$2,LEN(F$2)-4)&amp;"!$J:$J"),MATCH($B141,INDIRECT(RIGHT(F$2,LEN(F$2)-4)&amp;"!$B:$B"),0),1))</f>
        <v>0</v>
      </c>
      <c r="G141" s="29">
        <f t="shared" ca="1" si="421"/>
        <v>0</v>
      </c>
      <c r="H141" s="29">
        <f t="shared" ca="1" si="421"/>
        <v>0</v>
      </c>
      <c r="I141" s="29">
        <f t="shared" ca="1" si="421"/>
        <v>0</v>
      </c>
      <c r="J141" s="29">
        <f t="shared" ca="1" si="421"/>
        <v>0</v>
      </c>
      <c r="K141" s="29">
        <f t="shared" ca="1" si="421"/>
        <v>0</v>
      </c>
      <c r="L141" s="29">
        <f t="shared" ca="1" si="421"/>
        <v>0</v>
      </c>
      <c r="M141" s="29">
        <f t="shared" ca="1" si="421"/>
        <v>0</v>
      </c>
      <c r="N141" s="29">
        <f t="shared" ca="1" si="421"/>
        <v>0</v>
      </c>
      <c r="O141" s="29">
        <f t="shared" ca="1" si="421"/>
        <v>0</v>
      </c>
      <c r="P141" s="29">
        <f t="shared" ca="1" si="421"/>
        <v>0</v>
      </c>
      <c r="Q141" s="29">
        <f t="shared" ca="1" si="421"/>
        <v>0</v>
      </c>
      <c r="R141" s="29">
        <f t="shared" ca="1" si="421"/>
        <v>0</v>
      </c>
      <c r="S141" s="29">
        <f t="shared" ca="1" si="421"/>
        <v>0</v>
      </c>
      <c r="T141" s="29">
        <f t="shared" ca="1" si="421"/>
        <v>0</v>
      </c>
      <c r="U141" s="29">
        <f t="shared" ca="1" si="421"/>
        <v>0</v>
      </c>
      <c r="V141" s="29">
        <f t="shared" ca="1" si="421"/>
        <v>0</v>
      </c>
      <c r="W141" s="29">
        <f t="shared" ca="1" si="421"/>
        <v>0</v>
      </c>
      <c r="X141" s="29">
        <f t="shared" ca="1" si="421"/>
        <v>0</v>
      </c>
      <c r="Y141" s="29">
        <f t="shared" ca="1" si="421"/>
        <v>0</v>
      </c>
      <c r="Z141" s="29">
        <f t="shared" ca="1" si="421"/>
        <v>0</v>
      </c>
      <c r="AA141" s="29">
        <f t="shared" ca="1" si="421"/>
        <v>0</v>
      </c>
      <c r="AB141" s="29">
        <f t="shared" ca="1" si="421"/>
        <v>0</v>
      </c>
      <c r="AC141" s="29">
        <f t="shared" ca="1" si="421"/>
        <v>0</v>
      </c>
      <c r="AD141" s="29">
        <f t="shared" ca="1" si="421"/>
        <v>0</v>
      </c>
      <c r="AE141" s="126">
        <f t="shared" ca="1" si="390"/>
        <v>0</v>
      </c>
      <c r="AF141" s="25" t="str">
        <f>'PLANTILLA V6'!$D281</f>
        <v>pza</v>
      </c>
      <c r="AG141" s="37">
        <f t="shared" ref="AG141:BE141" ca="1" si="422">IF(OR(AG$3="",ISNA(INDEX(INDIRECT(RIGHT(AG$2,LEN(AG$2)-4)&amp;"!$J:$J"),MATCH($B141,INDIRECT(RIGHT(AG$2,LEN(AG$2)-4)&amp;"!$B:$B"),0),1)), ISERR(INDEX(INDIRECT(RIGHT(AG$2,LEN(AG$2)-4)&amp;"!$J:$J"),MATCH($B141,INDIRECT(RIGHT(AG$2,LEN(AG$2)-4)&amp;"!$B:$B"),0),1))),0,INDEX(INDIRECT(RIGHT(AG$2,LEN(AG$2)-4)&amp;"!$J:$J"),MATCH($B141,INDIRECT(RIGHT(AG$2,LEN(AG$2)-4)&amp;"!$B:$B"),0),1))</f>
        <v>0</v>
      </c>
      <c r="AH141" s="37">
        <f t="shared" ca="1" si="422"/>
        <v>0</v>
      </c>
      <c r="AI141" s="37">
        <f t="shared" ca="1" si="422"/>
        <v>0</v>
      </c>
      <c r="AJ141" s="37">
        <f t="shared" ca="1" si="422"/>
        <v>0</v>
      </c>
      <c r="AK141" s="37">
        <f t="shared" ca="1" si="422"/>
        <v>0</v>
      </c>
      <c r="AL141" s="37">
        <f t="shared" ca="1" si="422"/>
        <v>0</v>
      </c>
      <c r="AM141" s="37">
        <f t="shared" ca="1" si="422"/>
        <v>0</v>
      </c>
      <c r="AN141" s="37">
        <f t="shared" ca="1" si="422"/>
        <v>0</v>
      </c>
      <c r="AO141" s="37">
        <f t="shared" ca="1" si="422"/>
        <v>0</v>
      </c>
      <c r="AP141" s="37">
        <f t="shared" ca="1" si="422"/>
        <v>0</v>
      </c>
      <c r="AQ141" s="37">
        <f t="shared" ca="1" si="422"/>
        <v>0</v>
      </c>
      <c r="AR141" s="37">
        <f t="shared" ca="1" si="422"/>
        <v>0</v>
      </c>
      <c r="AS141" s="37">
        <f t="shared" ca="1" si="422"/>
        <v>0</v>
      </c>
      <c r="AT141" s="37">
        <f t="shared" ca="1" si="422"/>
        <v>0</v>
      </c>
      <c r="AU141" s="37">
        <f t="shared" ca="1" si="422"/>
        <v>0</v>
      </c>
      <c r="AV141" s="37">
        <f t="shared" ca="1" si="422"/>
        <v>0</v>
      </c>
      <c r="AW141" s="37">
        <f t="shared" ca="1" si="422"/>
        <v>0</v>
      </c>
      <c r="AX141" s="37">
        <f t="shared" ca="1" si="422"/>
        <v>0</v>
      </c>
      <c r="AY141" s="37">
        <f t="shared" ca="1" si="422"/>
        <v>0</v>
      </c>
      <c r="AZ141" s="37">
        <f t="shared" ca="1" si="422"/>
        <v>0</v>
      </c>
      <c r="BA141" s="37">
        <f t="shared" ca="1" si="422"/>
        <v>0</v>
      </c>
      <c r="BB141" s="37">
        <f t="shared" ca="1" si="422"/>
        <v>0</v>
      </c>
      <c r="BC141" s="37">
        <f t="shared" ca="1" si="422"/>
        <v>0</v>
      </c>
      <c r="BD141" s="37">
        <f t="shared" ca="1" si="422"/>
        <v>0</v>
      </c>
      <c r="BE141" s="37">
        <f t="shared" ca="1" si="422"/>
        <v>0</v>
      </c>
      <c r="BF141" s="126">
        <f t="shared" ca="1" si="236"/>
        <v>0</v>
      </c>
      <c r="BG141" s="135" t="str">
        <f>'PLANTILLA V6'!$D247</f>
        <v>pza</v>
      </c>
      <c r="BH141" s="41">
        <f t="shared" ref="BH141:CF141" ca="1" si="423">IF(OR(BH$3="",ISNA(INDEX(INDIRECT(RIGHT(BH$2,LEN(BH$2)-4)&amp;"!$J:$J"),MATCH($B141,INDIRECT(RIGHT(BH$2,LEN(BH$2)-4)&amp;"!$B:$B"),0),1)), ISERR(INDEX(INDIRECT(RIGHT(BH$2,LEN(BH$2)-4)&amp;"!$J:$J"),MATCH($B141,INDIRECT(RIGHT(BH$2,LEN(BH$2)-4)&amp;"!$B:$B"),0),1))),0,INDEX(INDIRECT(RIGHT(BH$2,LEN(BH$2)-4)&amp;"!$J:$J"),MATCH($B141,INDIRECT(RIGHT(BH$2,LEN(BH$2)-4)&amp;"!$B:$B"),0),1))</f>
        <v>0</v>
      </c>
      <c r="BI141" s="41">
        <f t="shared" ca="1" si="423"/>
        <v>0</v>
      </c>
      <c r="BJ141" s="41">
        <f t="shared" ca="1" si="423"/>
        <v>0</v>
      </c>
      <c r="BK141" s="41">
        <f t="shared" ca="1" si="423"/>
        <v>0</v>
      </c>
      <c r="BL141" s="41">
        <f t="shared" ca="1" si="423"/>
        <v>0</v>
      </c>
      <c r="BM141" s="41">
        <f t="shared" ca="1" si="423"/>
        <v>0</v>
      </c>
      <c r="BN141" s="41">
        <f t="shared" ca="1" si="423"/>
        <v>0</v>
      </c>
      <c r="BO141" s="41">
        <f t="shared" ca="1" si="423"/>
        <v>0</v>
      </c>
      <c r="BP141" s="41">
        <f t="shared" ca="1" si="423"/>
        <v>0</v>
      </c>
      <c r="BQ141" s="41">
        <f t="shared" ca="1" si="423"/>
        <v>0</v>
      </c>
      <c r="BR141" s="41">
        <f t="shared" ca="1" si="423"/>
        <v>0</v>
      </c>
      <c r="BS141" s="41">
        <f t="shared" ca="1" si="423"/>
        <v>0</v>
      </c>
      <c r="BT141" s="41">
        <f t="shared" ca="1" si="423"/>
        <v>0</v>
      </c>
      <c r="BU141" s="41">
        <f t="shared" ca="1" si="423"/>
        <v>0</v>
      </c>
      <c r="BV141" s="41">
        <f t="shared" ca="1" si="423"/>
        <v>0</v>
      </c>
      <c r="BW141" s="41">
        <f t="shared" ca="1" si="423"/>
        <v>0</v>
      </c>
      <c r="BX141" s="41">
        <f t="shared" ca="1" si="423"/>
        <v>0</v>
      </c>
      <c r="BY141" s="41">
        <f t="shared" ca="1" si="423"/>
        <v>0</v>
      </c>
      <c r="BZ141" s="41">
        <f t="shared" ca="1" si="423"/>
        <v>0</v>
      </c>
      <c r="CA141" s="41">
        <f t="shared" ca="1" si="423"/>
        <v>0</v>
      </c>
      <c r="CB141" s="41">
        <f t="shared" ca="1" si="423"/>
        <v>0</v>
      </c>
      <c r="CC141" s="41">
        <f t="shared" ca="1" si="423"/>
        <v>0</v>
      </c>
      <c r="CD141" s="41">
        <f t="shared" ca="1" si="423"/>
        <v>0</v>
      </c>
      <c r="CE141" s="41">
        <f t="shared" ca="1" si="423"/>
        <v>0</v>
      </c>
      <c r="CF141" s="41">
        <f t="shared" ca="1" si="423"/>
        <v>0</v>
      </c>
      <c r="CG141" s="126">
        <f t="shared" ca="1" si="393"/>
        <v>0</v>
      </c>
      <c r="CH141" s="25" t="str">
        <f>'PLANTILLA V6'!$D281</f>
        <v>pza</v>
      </c>
    </row>
    <row r="142" spans="1:86" ht="16.5" x14ac:dyDescent="0.45">
      <c r="A142" s="36" t="s">
        <v>248</v>
      </c>
      <c r="B142" s="36" t="s">
        <v>260</v>
      </c>
      <c r="C142" s="28">
        <f>'PLANTILLA V6'!C282</f>
        <v>1</v>
      </c>
      <c r="D142" s="126">
        <f t="shared" ca="1" si="388"/>
        <v>0</v>
      </c>
      <c r="E142" s="25" t="str">
        <f>'PLANTILLA V6'!$D282</f>
        <v>pza</v>
      </c>
      <c r="F142" s="29">
        <f t="shared" ref="F142:AD142" ca="1" si="424">IF(OR(F$3="", ISNA(INDEX(INDIRECT(RIGHT(F$2,LEN(F$2)-4)&amp;"!$J:$J"),MATCH($B142,INDIRECT(RIGHT(F$2,LEN(F$2)-4)&amp;"!$B:$B"),0),1)),ISERR(INDEX(INDIRECT(RIGHT(F$2,LEN(F$2)-4)&amp;"!$J:$J"),MATCH($B142,INDIRECT(RIGHT(F$2,LEN(F$2)-4)&amp;"!$B:$B"),0),1))),0,INDEX(INDIRECT(RIGHT(F$2,LEN(F$2)-4)&amp;"!$J:$J"),MATCH($B142,INDIRECT(RIGHT(F$2,LEN(F$2)-4)&amp;"!$B:$B"),0),1))</f>
        <v>0</v>
      </c>
      <c r="G142" s="29">
        <f t="shared" ca="1" si="424"/>
        <v>0</v>
      </c>
      <c r="H142" s="29">
        <f t="shared" ca="1" si="424"/>
        <v>0</v>
      </c>
      <c r="I142" s="29">
        <f t="shared" ca="1" si="424"/>
        <v>0</v>
      </c>
      <c r="J142" s="29">
        <f t="shared" ca="1" si="424"/>
        <v>0</v>
      </c>
      <c r="K142" s="29">
        <f t="shared" ca="1" si="424"/>
        <v>0</v>
      </c>
      <c r="L142" s="29">
        <f t="shared" ca="1" si="424"/>
        <v>0</v>
      </c>
      <c r="M142" s="29">
        <f t="shared" ca="1" si="424"/>
        <v>0</v>
      </c>
      <c r="N142" s="29">
        <f t="shared" ca="1" si="424"/>
        <v>0</v>
      </c>
      <c r="O142" s="29">
        <f t="shared" ca="1" si="424"/>
        <v>0</v>
      </c>
      <c r="P142" s="29">
        <f t="shared" ca="1" si="424"/>
        <v>0</v>
      </c>
      <c r="Q142" s="29">
        <f t="shared" ca="1" si="424"/>
        <v>0</v>
      </c>
      <c r="R142" s="29">
        <f t="shared" ca="1" si="424"/>
        <v>0</v>
      </c>
      <c r="S142" s="29">
        <f t="shared" ca="1" si="424"/>
        <v>0</v>
      </c>
      <c r="T142" s="29">
        <f t="shared" ca="1" si="424"/>
        <v>0</v>
      </c>
      <c r="U142" s="29">
        <f t="shared" ca="1" si="424"/>
        <v>0</v>
      </c>
      <c r="V142" s="29">
        <f t="shared" ca="1" si="424"/>
        <v>0</v>
      </c>
      <c r="W142" s="29">
        <f t="shared" ca="1" si="424"/>
        <v>0</v>
      </c>
      <c r="X142" s="29">
        <f t="shared" ca="1" si="424"/>
        <v>0</v>
      </c>
      <c r="Y142" s="29">
        <f t="shared" ca="1" si="424"/>
        <v>0</v>
      </c>
      <c r="Z142" s="29">
        <f t="shared" ca="1" si="424"/>
        <v>0</v>
      </c>
      <c r="AA142" s="29">
        <f t="shared" ca="1" si="424"/>
        <v>0</v>
      </c>
      <c r="AB142" s="29">
        <f t="shared" ca="1" si="424"/>
        <v>0</v>
      </c>
      <c r="AC142" s="29">
        <f t="shared" ca="1" si="424"/>
        <v>0</v>
      </c>
      <c r="AD142" s="29">
        <f t="shared" ca="1" si="424"/>
        <v>0</v>
      </c>
      <c r="AE142" s="126">
        <f t="shared" ca="1" si="390"/>
        <v>0</v>
      </c>
      <c r="AF142" s="25" t="str">
        <f>'PLANTILLA V6'!$D282</f>
        <v>pza</v>
      </c>
      <c r="AG142" s="37">
        <f t="shared" ref="AG142:BE142" ca="1" si="425">IF(OR(AG$3="",ISNA(INDEX(INDIRECT(RIGHT(AG$2,LEN(AG$2)-4)&amp;"!$J:$J"),MATCH($B142,INDIRECT(RIGHT(AG$2,LEN(AG$2)-4)&amp;"!$B:$B"),0),1)), ISERR(INDEX(INDIRECT(RIGHT(AG$2,LEN(AG$2)-4)&amp;"!$J:$J"),MATCH($B142,INDIRECT(RIGHT(AG$2,LEN(AG$2)-4)&amp;"!$B:$B"),0),1))),0,INDEX(INDIRECT(RIGHT(AG$2,LEN(AG$2)-4)&amp;"!$J:$J"),MATCH($B142,INDIRECT(RIGHT(AG$2,LEN(AG$2)-4)&amp;"!$B:$B"),0),1))</f>
        <v>0</v>
      </c>
      <c r="AH142" s="37">
        <f t="shared" ca="1" si="425"/>
        <v>0</v>
      </c>
      <c r="AI142" s="37">
        <f t="shared" ca="1" si="425"/>
        <v>0</v>
      </c>
      <c r="AJ142" s="37">
        <f t="shared" ca="1" si="425"/>
        <v>0</v>
      </c>
      <c r="AK142" s="37">
        <f t="shared" ca="1" si="425"/>
        <v>0</v>
      </c>
      <c r="AL142" s="37">
        <f t="shared" ca="1" si="425"/>
        <v>0</v>
      </c>
      <c r="AM142" s="37">
        <f t="shared" ca="1" si="425"/>
        <v>0</v>
      </c>
      <c r="AN142" s="37">
        <f t="shared" ca="1" si="425"/>
        <v>0</v>
      </c>
      <c r="AO142" s="37">
        <f t="shared" ca="1" si="425"/>
        <v>0</v>
      </c>
      <c r="AP142" s="37">
        <f t="shared" ca="1" si="425"/>
        <v>0</v>
      </c>
      <c r="AQ142" s="37">
        <f t="shared" ca="1" si="425"/>
        <v>0</v>
      </c>
      <c r="AR142" s="37">
        <f t="shared" ca="1" si="425"/>
        <v>0</v>
      </c>
      <c r="AS142" s="37">
        <f t="shared" ca="1" si="425"/>
        <v>0</v>
      </c>
      <c r="AT142" s="37">
        <f t="shared" ca="1" si="425"/>
        <v>0</v>
      </c>
      <c r="AU142" s="37">
        <f t="shared" ca="1" si="425"/>
        <v>0</v>
      </c>
      <c r="AV142" s="37">
        <f t="shared" ca="1" si="425"/>
        <v>0</v>
      </c>
      <c r="AW142" s="37">
        <f t="shared" ca="1" si="425"/>
        <v>0</v>
      </c>
      <c r="AX142" s="37">
        <f t="shared" ca="1" si="425"/>
        <v>0</v>
      </c>
      <c r="AY142" s="37">
        <f t="shared" ca="1" si="425"/>
        <v>0</v>
      </c>
      <c r="AZ142" s="37">
        <f t="shared" ca="1" si="425"/>
        <v>0</v>
      </c>
      <c r="BA142" s="37">
        <f t="shared" ca="1" si="425"/>
        <v>0</v>
      </c>
      <c r="BB142" s="37">
        <f t="shared" ca="1" si="425"/>
        <v>0</v>
      </c>
      <c r="BC142" s="37">
        <f t="shared" ca="1" si="425"/>
        <v>0</v>
      </c>
      <c r="BD142" s="37">
        <f t="shared" ca="1" si="425"/>
        <v>0</v>
      </c>
      <c r="BE142" s="37">
        <f t="shared" ca="1" si="425"/>
        <v>0</v>
      </c>
      <c r="BF142" s="126">
        <f t="shared" ca="1" si="236"/>
        <v>0</v>
      </c>
      <c r="BG142" s="135" t="str">
        <f>'PLANTILLA V6'!$D248</f>
        <v>pza</v>
      </c>
      <c r="BH142" s="41">
        <f t="shared" ref="BH142:CF142" ca="1" si="426">IF(OR(BH$3="",ISNA(INDEX(INDIRECT(RIGHT(BH$2,LEN(BH$2)-4)&amp;"!$J:$J"),MATCH($B142,INDIRECT(RIGHT(BH$2,LEN(BH$2)-4)&amp;"!$B:$B"),0),1)), ISERR(INDEX(INDIRECT(RIGHT(BH$2,LEN(BH$2)-4)&amp;"!$J:$J"),MATCH($B142,INDIRECT(RIGHT(BH$2,LEN(BH$2)-4)&amp;"!$B:$B"),0),1))),0,INDEX(INDIRECT(RIGHT(BH$2,LEN(BH$2)-4)&amp;"!$J:$J"),MATCH($B142,INDIRECT(RIGHT(BH$2,LEN(BH$2)-4)&amp;"!$B:$B"),0),1))</f>
        <v>0</v>
      </c>
      <c r="BI142" s="41">
        <f t="shared" ca="1" si="426"/>
        <v>0</v>
      </c>
      <c r="BJ142" s="41">
        <f t="shared" ca="1" si="426"/>
        <v>0</v>
      </c>
      <c r="BK142" s="41">
        <f t="shared" ca="1" si="426"/>
        <v>0</v>
      </c>
      <c r="BL142" s="41">
        <f t="shared" ca="1" si="426"/>
        <v>0</v>
      </c>
      <c r="BM142" s="41">
        <f t="shared" ca="1" si="426"/>
        <v>0</v>
      </c>
      <c r="BN142" s="41">
        <f t="shared" ca="1" si="426"/>
        <v>0</v>
      </c>
      <c r="BO142" s="41">
        <f t="shared" ca="1" si="426"/>
        <v>0</v>
      </c>
      <c r="BP142" s="41">
        <f t="shared" ca="1" si="426"/>
        <v>0</v>
      </c>
      <c r="BQ142" s="41">
        <f t="shared" ca="1" si="426"/>
        <v>0</v>
      </c>
      <c r="BR142" s="41">
        <f t="shared" ca="1" si="426"/>
        <v>0</v>
      </c>
      <c r="BS142" s="41">
        <f t="shared" ca="1" si="426"/>
        <v>0</v>
      </c>
      <c r="BT142" s="41">
        <f t="shared" ca="1" si="426"/>
        <v>0</v>
      </c>
      <c r="BU142" s="41">
        <f t="shared" ca="1" si="426"/>
        <v>0</v>
      </c>
      <c r="BV142" s="41">
        <f t="shared" ca="1" si="426"/>
        <v>0</v>
      </c>
      <c r="BW142" s="41">
        <f t="shared" ca="1" si="426"/>
        <v>0</v>
      </c>
      <c r="BX142" s="41">
        <f t="shared" ca="1" si="426"/>
        <v>0</v>
      </c>
      <c r="BY142" s="41">
        <f t="shared" ca="1" si="426"/>
        <v>0</v>
      </c>
      <c r="BZ142" s="41">
        <f t="shared" ca="1" si="426"/>
        <v>0</v>
      </c>
      <c r="CA142" s="41">
        <f t="shared" ca="1" si="426"/>
        <v>0</v>
      </c>
      <c r="CB142" s="41">
        <f t="shared" ca="1" si="426"/>
        <v>0</v>
      </c>
      <c r="CC142" s="41">
        <f t="shared" ca="1" si="426"/>
        <v>0</v>
      </c>
      <c r="CD142" s="41">
        <f t="shared" ca="1" si="426"/>
        <v>0</v>
      </c>
      <c r="CE142" s="41">
        <f t="shared" ca="1" si="426"/>
        <v>0</v>
      </c>
      <c r="CF142" s="41">
        <f t="shared" ca="1" si="426"/>
        <v>0</v>
      </c>
      <c r="CG142" s="126">
        <f t="shared" ca="1" si="393"/>
        <v>0</v>
      </c>
      <c r="CH142" s="25" t="str">
        <f>'PLANTILLA V6'!$D282</f>
        <v>pza</v>
      </c>
    </row>
    <row r="143" spans="1:86" ht="16.5" x14ac:dyDescent="0.45">
      <c r="A143" s="40" t="s">
        <v>248</v>
      </c>
      <c r="B143" s="40" t="s">
        <v>261</v>
      </c>
      <c r="C143" s="32">
        <f>'PLANTILLA V6'!C283</f>
        <v>1</v>
      </c>
      <c r="D143" s="126">
        <f t="shared" ca="1" si="388"/>
        <v>0</v>
      </c>
      <c r="E143" s="25" t="str">
        <f>'PLANTILLA V6'!$D283</f>
        <v>pza</v>
      </c>
      <c r="F143" s="29">
        <f t="shared" ref="F143:AD143" ca="1" si="427">IF(OR(F$3="", ISNA(INDEX(INDIRECT(RIGHT(F$2,LEN(F$2)-4)&amp;"!$J:$J"),MATCH($B143,INDIRECT(RIGHT(F$2,LEN(F$2)-4)&amp;"!$B:$B"),0),1)),ISERR(INDEX(INDIRECT(RIGHT(F$2,LEN(F$2)-4)&amp;"!$J:$J"),MATCH($B143,INDIRECT(RIGHT(F$2,LEN(F$2)-4)&amp;"!$B:$B"),0),1))),0,INDEX(INDIRECT(RIGHT(F$2,LEN(F$2)-4)&amp;"!$J:$J"),MATCH($B143,INDIRECT(RIGHT(F$2,LEN(F$2)-4)&amp;"!$B:$B"),0),1))</f>
        <v>0</v>
      </c>
      <c r="G143" s="29">
        <f t="shared" ca="1" si="427"/>
        <v>0</v>
      </c>
      <c r="H143" s="29">
        <f t="shared" ca="1" si="427"/>
        <v>0</v>
      </c>
      <c r="I143" s="29">
        <f t="shared" ca="1" si="427"/>
        <v>0</v>
      </c>
      <c r="J143" s="29">
        <f t="shared" ca="1" si="427"/>
        <v>0</v>
      </c>
      <c r="K143" s="29">
        <f t="shared" ca="1" si="427"/>
        <v>0</v>
      </c>
      <c r="L143" s="29">
        <f t="shared" ca="1" si="427"/>
        <v>0</v>
      </c>
      <c r="M143" s="29">
        <f t="shared" ca="1" si="427"/>
        <v>0</v>
      </c>
      <c r="N143" s="29">
        <f t="shared" ca="1" si="427"/>
        <v>0</v>
      </c>
      <c r="O143" s="29">
        <f t="shared" ca="1" si="427"/>
        <v>0</v>
      </c>
      <c r="P143" s="29">
        <f t="shared" ca="1" si="427"/>
        <v>0</v>
      </c>
      <c r="Q143" s="29">
        <f t="shared" ca="1" si="427"/>
        <v>0</v>
      </c>
      <c r="R143" s="29">
        <f t="shared" ca="1" si="427"/>
        <v>0</v>
      </c>
      <c r="S143" s="29">
        <f t="shared" ca="1" si="427"/>
        <v>0</v>
      </c>
      <c r="T143" s="29">
        <f t="shared" ca="1" si="427"/>
        <v>0</v>
      </c>
      <c r="U143" s="29">
        <f t="shared" ca="1" si="427"/>
        <v>0</v>
      </c>
      <c r="V143" s="29">
        <f t="shared" ca="1" si="427"/>
        <v>0</v>
      </c>
      <c r="W143" s="29">
        <f t="shared" ca="1" si="427"/>
        <v>0</v>
      </c>
      <c r="X143" s="29">
        <f t="shared" ca="1" si="427"/>
        <v>0</v>
      </c>
      <c r="Y143" s="29">
        <f t="shared" ca="1" si="427"/>
        <v>0</v>
      </c>
      <c r="Z143" s="29">
        <f t="shared" ca="1" si="427"/>
        <v>0</v>
      </c>
      <c r="AA143" s="29">
        <f t="shared" ca="1" si="427"/>
        <v>0</v>
      </c>
      <c r="AB143" s="29">
        <f t="shared" ca="1" si="427"/>
        <v>0</v>
      </c>
      <c r="AC143" s="29">
        <f t="shared" ca="1" si="427"/>
        <v>0</v>
      </c>
      <c r="AD143" s="29">
        <f t="shared" ca="1" si="427"/>
        <v>0</v>
      </c>
      <c r="AE143" s="126">
        <f t="shared" ca="1" si="390"/>
        <v>0</v>
      </c>
      <c r="AF143" s="25" t="str">
        <f>'PLANTILLA V6'!$D283</f>
        <v>pza</v>
      </c>
      <c r="AG143" s="37">
        <f t="shared" ref="AG143:BE143" ca="1" si="428">IF(OR(AG$3="",ISNA(INDEX(INDIRECT(RIGHT(AG$2,LEN(AG$2)-4)&amp;"!$J:$J"),MATCH($B143,INDIRECT(RIGHT(AG$2,LEN(AG$2)-4)&amp;"!$B:$B"),0),1)), ISERR(INDEX(INDIRECT(RIGHT(AG$2,LEN(AG$2)-4)&amp;"!$J:$J"),MATCH($B143,INDIRECT(RIGHT(AG$2,LEN(AG$2)-4)&amp;"!$B:$B"),0),1))),0,INDEX(INDIRECT(RIGHT(AG$2,LEN(AG$2)-4)&amp;"!$J:$J"),MATCH($B143,INDIRECT(RIGHT(AG$2,LEN(AG$2)-4)&amp;"!$B:$B"),0),1))</f>
        <v>0</v>
      </c>
      <c r="AH143" s="37">
        <f t="shared" ca="1" si="428"/>
        <v>0</v>
      </c>
      <c r="AI143" s="37">
        <f t="shared" ca="1" si="428"/>
        <v>0</v>
      </c>
      <c r="AJ143" s="37">
        <f t="shared" ca="1" si="428"/>
        <v>0</v>
      </c>
      <c r="AK143" s="37">
        <f t="shared" ca="1" si="428"/>
        <v>0</v>
      </c>
      <c r="AL143" s="37">
        <f t="shared" ca="1" si="428"/>
        <v>0</v>
      </c>
      <c r="AM143" s="37">
        <f t="shared" ca="1" si="428"/>
        <v>0</v>
      </c>
      <c r="AN143" s="37">
        <f t="shared" ca="1" si="428"/>
        <v>0</v>
      </c>
      <c r="AO143" s="37">
        <f t="shared" ca="1" si="428"/>
        <v>0</v>
      </c>
      <c r="AP143" s="37">
        <f t="shared" ca="1" si="428"/>
        <v>0</v>
      </c>
      <c r="AQ143" s="37">
        <f t="shared" ca="1" si="428"/>
        <v>0</v>
      </c>
      <c r="AR143" s="37">
        <f t="shared" ca="1" si="428"/>
        <v>0</v>
      </c>
      <c r="AS143" s="37">
        <f t="shared" ca="1" si="428"/>
        <v>0</v>
      </c>
      <c r="AT143" s="37">
        <f t="shared" ca="1" si="428"/>
        <v>0</v>
      </c>
      <c r="AU143" s="37">
        <f t="shared" ca="1" si="428"/>
        <v>0</v>
      </c>
      <c r="AV143" s="37">
        <f t="shared" ca="1" si="428"/>
        <v>0</v>
      </c>
      <c r="AW143" s="37">
        <f t="shared" ca="1" si="428"/>
        <v>0</v>
      </c>
      <c r="AX143" s="37">
        <f t="shared" ca="1" si="428"/>
        <v>0</v>
      </c>
      <c r="AY143" s="37">
        <f t="shared" ca="1" si="428"/>
        <v>0</v>
      </c>
      <c r="AZ143" s="37">
        <f t="shared" ca="1" si="428"/>
        <v>0</v>
      </c>
      <c r="BA143" s="37">
        <f t="shared" ca="1" si="428"/>
        <v>0</v>
      </c>
      <c r="BB143" s="37">
        <f t="shared" ca="1" si="428"/>
        <v>0</v>
      </c>
      <c r="BC143" s="37">
        <f t="shared" ca="1" si="428"/>
        <v>0</v>
      </c>
      <c r="BD143" s="37">
        <f t="shared" ca="1" si="428"/>
        <v>0</v>
      </c>
      <c r="BE143" s="37">
        <f t="shared" ca="1" si="428"/>
        <v>0</v>
      </c>
      <c r="BF143" s="126">
        <f t="shared" ca="1" si="236"/>
        <v>0</v>
      </c>
      <c r="BG143" s="135" t="str">
        <f>'PLANTILLA V6'!$D249</f>
        <v>pza</v>
      </c>
      <c r="BH143" s="41">
        <f t="shared" ref="BH143:CF143" ca="1" si="429">IF(OR(BH$3="",ISNA(INDEX(INDIRECT(RIGHT(BH$2,LEN(BH$2)-4)&amp;"!$J:$J"),MATCH($B143,INDIRECT(RIGHT(BH$2,LEN(BH$2)-4)&amp;"!$B:$B"),0),1)), ISERR(INDEX(INDIRECT(RIGHT(BH$2,LEN(BH$2)-4)&amp;"!$J:$J"),MATCH($B143,INDIRECT(RIGHT(BH$2,LEN(BH$2)-4)&amp;"!$B:$B"),0),1))),0,INDEX(INDIRECT(RIGHT(BH$2,LEN(BH$2)-4)&amp;"!$J:$J"),MATCH($B143,INDIRECT(RIGHT(BH$2,LEN(BH$2)-4)&amp;"!$B:$B"),0),1))</f>
        <v>0</v>
      </c>
      <c r="BI143" s="41">
        <f t="shared" ca="1" si="429"/>
        <v>0</v>
      </c>
      <c r="BJ143" s="41">
        <f t="shared" ca="1" si="429"/>
        <v>0</v>
      </c>
      <c r="BK143" s="41">
        <f t="shared" ca="1" si="429"/>
        <v>0</v>
      </c>
      <c r="BL143" s="41">
        <f t="shared" ca="1" si="429"/>
        <v>0</v>
      </c>
      <c r="BM143" s="41">
        <f t="shared" ca="1" si="429"/>
        <v>0</v>
      </c>
      <c r="BN143" s="41">
        <f t="shared" ca="1" si="429"/>
        <v>0</v>
      </c>
      <c r="BO143" s="41">
        <f t="shared" ca="1" si="429"/>
        <v>0</v>
      </c>
      <c r="BP143" s="41">
        <f t="shared" ca="1" si="429"/>
        <v>0</v>
      </c>
      <c r="BQ143" s="41">
        <f t="shared" ca="1" si="429"/>
        <v>0</v>
      </c>
      <c r="BR143" s="41">
        <f t="shared" ca="1" si="429"/>
        <v>0</v>
      </c>
      <c r="BS143" s="41">
        <f t="shared" ca="1" si="429"/>
        <v>0</v>
      </c>
      <c r="BT143" s="41">
        <f t="shared" ca="1" si="429"/>
        <v>0</v>
      </c>
      <c r="BU143" s="41">
        <f t="shared" ca="1" si="429"/>
        <v>0</v>
      </c>
      <c r="BV143" s="41">
        <f t="shared" ca="1" si="429"/>
        <v>0</v>
      </c>
      <c r="BW143" s="41">
        <f t="shared" ca="1" si="429"/>
        <v>0</v>
      </c>
      <c r="BX143" s="41">
        <f t="shared" ca="1" si="429"/>
        <v>0</v>
      </c>
      <c r="BY143" s="41">
        <f t="shared" ca="1" si="429"/>
        <v>0</v>
      </c>
      <c r="BZ143" s="41">
        <f t="shared" ca="1" si="429"/>
        <v>0</v>
      </c>
      <c r="CA143" s="41">
        <f t="shared" ca="1" si="429"/>
        <v>0</v>
      </c>
      <c r="CB143" s="41">
        <f t="shared" ca="1" si="429"/>
        <v>0</v>
      </c>
      <c r="CC143" s="41">
        <f t="shared" ca="1" si="429"/>
        <v>0</v>
      </c>
      <c r="CD143" s="41">
        <f t="shared" ca="1" si="429"/>
        <v>0</v>
      </c>
      <c r="CE143" s="41">
        <f t="shared" ca="1" si="429"/>
        <v>0</v>
      </c>
      <c r="CF143" s="41">
        <f t="shared" ca="1" si="429"/>
        <v>0</v>
      </c>
      <c r="CG143" s="126">
        <f t="shared" ca="1" si="393"/>
        <v>0</v>
      </c>
      <c r="CH143" s="25" t="str">
        <f>'PLANTILLA V6'!$D283</f>
        <v>pza</v>
      </c>
    </row>
    <row r="144" spans="1:86" ht="16.5" x14ac:dyDescent="0.45">
      <c r="A144" s="36" t="s">
        <v>248</v>
      </c>
      <c r="B144" s="36" t="s">
        <v>262</v>
      </c>
      <c r="C144" s="28">
        <f>'PLANTILLA V6'!C284</f>
        <v>1</v>
      </c>
      <c r="D144" s="126">
        <f t="shared" ca="1" si="388"/>
        <v>0</v>
      </c>
      <c r="E144" s="25" t="str">
        <f>'PLANTILLA V6'!$D284</f>
        <v>pza</v>
      </c>
      <c r="F144" s="29">
        <f t="shared" ref="F144:AD144" ca="1" si="430">IF(OR(F$3="", ISNA(INDEX(INDIRECT(RIGHT(F$2,LEN(F$2)-4)&amp;"!$J:$J"),MATCH($B144,INDIRECT(RIGHT(F$2,LEN(F$2)-4)&amp;"!$B:$B"),0),1)),ISERR(INDEX(INDIRECT(RIGHT(F$2,LEN(F$2)-4)&amp;"!$J:$J"),MATCH($B144,INDIRECT(RIGHT(F$2,LEN(F$2)-4)&amp;"!$B:$B"),0),1))),0,INDEX(INDIRECT(RIGHT(F$2,LEN(F$2)-4)&amp;"!$J:$J"),MATCH($B144,INDIRECT(RIGHT(F$2,LEN(F$2)-4)&amp;"!$B:$B"),0),1))</f>
        <v>0</v>
      </c>
      <c r="G144" s="29">
        <f t="shared" ca="1" si="430"/>
        <v>0</v>
      </c>
      <c r="H144" s="29">
        <f t="shared" ca="1" si="430"/>
        <v>0</v>
      </c>
      <c r="I144" s="29">
        <f t="shared" ca="1" si="430"/>
        <v>0</v>
      </c>
      <c r="J144" s="29">
        <f t="shared" ca="1" si="430"/>
        <v>0</v>
      </c>
      <c r="K144" s="29">
        <f t="shared" ca="1" si="430"/>
        <v>0</v>
      </c>
      <c r="L144" s="29">
        <f t="shared" ca="1" si="430"/>
        <v>0</v>
      </c>
      <c r="M144" s="29">
        <f t="shared" ca="1" si="430"/>
        <v>0</v>
      </c>
      <c r="N144" s="29">
        <f t="shared" ca="1" si="430"/>
        <v>0</v>
      </c>
      <c r="O144" s="29">
        <f t="shared" ca="1" si="430"/>
        <v>0</v>
      </c>
      <c r="P144" s="29">
        <f t="shared" ca="1" si="430"/>
        <v>0</v>
      </c>
      <c r="Q144" s="29">
        <f t="shared" ca="1" si="430"/>
        <v>0</v>
      </c>
      <c r="R144" s="29">
        <f t="shared" ca="1" si="430"/>
        <v>0</v>
      </c>
      <c r="S144" s="29">
        <f t="shared" ca="1" si="430"/>
        <v>0</v>
      </c>
      <c r="T144" s="29">
        <f t="shared" ca="1" si="430"/>
        <v>0</v>
      </c>
      <c r="U144" s="29">
        <f t="shared" ca="1" si="430"/>
        <v>0</v>
      </c>
      <c r="V144" s="29">
        <f t="shared" ca="1" si="430"/>
        <v>0</v>
      </c>
      <c r="W144" s="29">
        <f t="shared" ca="1" si="430"/>
        <v>0</v>
      </c>
      <c r="X144" s="29">
        <f t="shared" ca="1" si="430"/>
        <v>0</v>
      </c>
      <c r="Y144" s="29">
        <f t="shared" ca="1" si="430"/>
        <v>0</v>
      </c>
      <c r="Z144" s="29">
        <f t="shared" ca="1" si="430"/>
        <v>0</v>
      </c>
      <c r="AA144" s="29">
        <f t="shared" ca="1" si="430"/>
        <v>0</v>
      </c>
      <c r="AB144" s="29">
        <f t="shared" ca="1" si="430"/>
        <v>0</v>
      </c>
      <c r="AC144" s="29">
        <f t="shared" ca="1" si="430"/>
        <v>0</v>
      </c>
      <c r="AD144" s="29">
        <f t="shared" ca="1" si="430"/>
        <v>0</v>
      </c>
      <c r="AE144" s="126">
        <f t="shared" ca="1" si="390"/>
        <v>0</v>
      </c>
      <c r="AF144" s="25" t="str">
        <f>'PLANTILLA V6'!$D284</f>
        <v>pza</v>
      </c>
      <c r="AG144" s="37">
        <f t="shared" ref="AG144:BE144" ca="1" si="431">IF(OR(AG$3="",ISNA(INDEX(INDIRECT(RIGHT(AG$2,LEN(AG$2)-4)&amp;"!$J:$J"),MATCH($B144,INDIRECT(RIGHT(AG$2,LEN(AG$2)-4)&amp;"!$B:$B"),0),1)), ISERR(INDEX(INDIRECT(RIGHT(AG$2,LEN(AG$2)-4)&amp;"!$J:$J"),MATCH($B144,INDIRECT(RIGHT(AG$2,LEN(AG$2)-4)&amp;"!$B:$B"),0),1))),0,INDEX(INDIRECT(RIGHT(AG$2,LEN(AG$2)-4)&amp;"!$J:$J"),MATCH($B144,INDIRECT(RIGHT(AG$2,LEN(AG$2)-4)&amp;"!$B:$B"),0),1))</f>
        <v>0</v>
      </c>
      <c r="AH144" s="37">
        <f t="shared" ca="1" si="431"/>
        <v>0</v>
      </c>
      <c r="AI144" s="37">
        <f t="shared" ca="1" si="431"/>
        <v>0</v>
      </c>
      <c r="AJ144" s="37">
        <f t="shared" ca="1" si="431"/>
        <v>0</v>
      </c>
      <c r="AK144" s="37">
        <f t="shared" ca="1" si="431"/>
        <v>0</v>
      </c>
      <c r="AL144" s="37">
        <f t="shared" ca="1" si="431"/>
        <v>0</v>
      </c>
      <c r="AM144" s="37">
        <f t="shared" ca="1" si="431"/>
        <v>0</v>
      </c>
      <c r="AN144" s="37">
        <f t="shared" ca="1" si="431"/>
        <v>0</v>
      </c>
      <c r="AO144" s="37">
        <f t="shared" ca="1" si="431"/>
        <v>0</v>
      </c>
      <c r="AP144" s="37">
        <f t="shared" ca="1" si="431"/>
        <v>0</v>
      </c>
      <c r="AQ144" s="37">
        <f t="shared" ca="1" si="431"/>
        <v>0</v>
      </c>
      <c r="AR144" s="37">
        <f t="shared" ca="1" si="431"/>
        <v>0</v>
      </c>
      <c r="AS144" s="37">
        <f t="shared" ca="1" si="431"/>
        <v>0</v>
      </c>
      <c r="AT144" s="37">
        <f t="shared" ca="1" si="431"/>
        <v>0</v>
      </c>
      <c r="AU144" s="37">
        <f t="shared" ca="1" si="431"/>
        <v>0</v>
      </c>
      <c r="AV144" s="37">
        <f t="shared" ca="1" si="431"/>
        <v>0</v>
      </c>
      <c r="AW144" s="37">
        <f t="shared" ca="1" si="431"/>
        <v>0</v>
      </c>
      <c r="AX144" s="37">
        <f t="shared" ca="1" si="431"/>
        <v>0</v>
      </c>
      <c r="AY144" s="37">
        <f t="shared" ca="1" si="431"/>
        <v>0</v>
      </c>
      <c r="AZ144" s="37">
        <f t="shared" ca="1" si="431"/>
        <v>0</v>
      </c>
      <c r="BA144" s="37">
        <f t="shared" ca="1" si="431"/>
        <v>0</v>
      </c>
      <c r="BB144" s="37">
        <f t="shared" ca="1" si="431"/>
        <v>0</v>
      </c>
      <c r="BC144" s="37">
        <f t="shared" ca="1" si="431"/>
        <v>0</v>
      </c>
      <c r="BD144" s="37">
        <f t="shared" ca="1" si="431"/>
        <v>0</v>
      </c>
      <c r="BE144" s="37">
        <f t="shared" ca="1" si="431"/>
        <v>0</v>
      </c>
      <c r="BF144" s="126">
        <f t="shared" ca="1" si="236"/>
        <v>0</v>
      </c>
      <c r="BG144" s="135" t="str">
        <f>'PLANTILLA V6'!$D250</f>
        <v>pza</v>
      </c>
      <c r="BH144" s="41">
        <f t="shared" ref="BH144:CF144" ca="1" si="432">IF(OR(BH$3="",ISNA(INDEX(INDIRECT(RIGHT(BH$2,LEN(BH$2)-4)&amp;"!$J:$J"),MATCH($B144,INDIRECT(RIGHT(BH$2,LEN(BH$2)-4)&amp;"!$B:$B"),0),1)), ISERR(INDEX(INDIRECT(RIGHT(BH$2,LEN(BH$2)-4)&amp;"!$J:$J"),MATCH($B144,INDIRECT(RIGHT(BH$2,LEN(BH$2)-4)&amp;"!$B:$B"),0),1))),0,INDEX(INDIRECT(RIGHT(BH$2,LEN(BH$2)-4)&amp;"!$J:$J"),MATCH($B144,INDIRECT(RIGHT(BH$2,LEN(BH$2)-4)&amp;"!$B:$B"),0),1))</f>
        <v>0</v>
      </c>
      <c r="BI144" s="41">
        <f t="shared" ca="1" si="432"/>
        <v>0</v>
      </c>
      <c r="BJ144" s="41">
        <f t="shared" ca="1" si="432"/>
        <v>0</v>
      </c>
      <c r="BK144" s="41">
        <f t="shared" ca="1" si="432"/>
        <v>0</v>
      </c>
      <c r="BL144" s="41">
        <f t="shared" ca="1" si="432"/>
        <v>0</v>
      </c>
      <c r="BM144" s="41">
        <f t="shared" ca="1" si="432"/>
        <v>0</v>
      </c>
      <c r="BN144" s="41">
        <f t="shared" ca="1" si="432"/>
        <v>0</v>
      </c>
      <c r="BO144" s="41">
        <f t="shared" ca="1" si="432"/>
        <v>0</v>
      </c>
      <c r="BP144" s="41">
        <f t="shared" ca="1" si="432"/>
        <v>0</v>
      </c>
      <c r="BQ144" s="41">
        <f t="shared" ca="1" si="432"/>
        <v>0</v>
      </c>
      <c r="BR144" s="41">
        <f t="shared" ca="1" si="432"/>
        <v>0</v>
      </c>
      <c r="BS144" s="41">
        <f t="shared" ca="1" si="432"/>
        <v>0</v>
      </c>
      <c r="BT144" s="41">
        <f t="shared" ca="1" si="432"/>
        <v>0</v>
      </c>
      <c r="BU144" s="41">
        <f t="shared" ca="1" si="432"/>
        <v>0</v>
      </c>
      <c r="BV144" s="41">
        <f t="shared" ca="1" si="432"/>
        <v>0</v>
      </c>
      <c r="BW144" s="41">
        <f t="shared" ca="1" si="432"/>
        <v>0</v>
      </c>
      <c r="BX144" s="41">
        <f t="shared" ca="1" si="432"/>
        <v>0</v>
      </c>
      <c r="BY144" s="41">
        <f t="shared" ca="1" si="432"/>
        <v>0</v>
      </c>
      <c r="BZ144" s="41">
        <f t="shared" ca="1" si="432"/>
        <v>0</v>
      </c>
      <c r="CA144" s="41">
        <f t="shared" ca="1" si="432"/>
        <v>0</v>
      </c>
      <c r="CB144" s="41">
        <f t="shared" ca="1" si="432"/>
        <v>0</v>
      </c>
      <c r="CC144" s="41">
        <f t="shared" ca="1" si="432"/>
        <v>0</v>
      </c>
      <c r="CD144" s="41">
        <f t="shared" ca="1" si="432"/>
        <v>0</v>
      </c>
      <c r="CE144" s="41">
        <f t="shared" ca="1" si="432"/>
        <v>0</v>
      </c>
      <c r="CF144" s="41">
        <f t="shared" ca="1" si="432"/>
        <v>0</v>
      </c>
      <c r="CG144" s="126">
        <f t="shared" ca="1" si="393"/>
        <v>0</v>
      </c>
      <c r="CH144" s="25" t="str">
        <f>'PLANTILLA V6'!$D284</f>
        <v>pza</v>
      </c>
    </row>
    <row r="145" spans="1:86" ht="16.5" x14ac:dyDescent="0.45">
      <c r="A145" s="40" t="s">
        <v>248</v>
      </c>
      <c r="B145" s="40" t="s">
        <v>263</v>
      </c>
      <c r="C145" s="32">
        <f>'PLANTILLA V6'!C285</f>
        <v>1</v>
      </c>
      <c r="D145" s="126">
        <f t="shared" ca="1" si="388"/>
        <v>0</v>
      </c>
      <c r="E145" s="25" t="str">
        <f>'PLANTILLA V6'!$D285</f>
        <v>pza</v>
      </c>
      <c r="F145" s="29">
        <f t="shared" ref="F145:AD145" ca="1" si="433">IF(OR(F$3="", ISNA(INDEX(INDIRECT(RIGHT(F$2,LEN(F$2)-4)&amp;"!$J:$J"),MATCH($B145,INDIRECT(RIGHT(F$2,LEN(F$2)-4)&amp;"!$B:$B"),0),1)),ISERR(INDEX(INDIRECT(RIGHT(F$2,LEN(F$2)-4)&amp;"!$J:$J"),MATCH($B145,INDIRECT(RIGHT(F$2,LEN(F$2)-4)&amp;"!$B:$B"),0),1))),0,INDEX(INDIRECT(RIGHT(F$2,LEN(F$2)-4)&amp;"!$J:$J"),MATCH($B145,INDIRECT(RIGHT(F$2,LEN(F$2)-4)&amp;"!$B:$B"),0),1))</f>
        <v>0</v>
      </c>
      <c r="G145" s="29">
        <f t="shared" ca="1" si="433"/>
        <v>0</v>
      </c>
      <c r="H145" s="29">
        <f t="shared" ca="1" si="433"/>
        <v>0</v>
      </c>
      <c r="I145" s="29">
        <f t="shared" ca="1" si="433"/>
        <v>0</v>
      </c>
      <c r="J145" s="29">
        <f t="shared" ca="1" si="433"/>
        <v>0</v>
      </c>
      <c r="K145" s="29">
        <f t="shared" ca="1" si="433"/>
        <v>0</v>
      </c>
      <c r="L145" s="29">
        <f t="shared" ca="1" si="433"/>
        <v>0</v>
      </c>
      <c r="M145" s="29">
        <f t="shared" ca="1" si="433"/>
        <v>0</v>
      </c>
      <c r="N145" s="29">
        <f t="shared" ca="1" si="433"/>
        <v>0</v>
      </c>
      <c r="O145" s="29">
        <f t="shared" ca="1" si="433"/>
        <v>0</v>
      </c>
      <c r="P145" s="29">
        <f t="shared" ca="1" si="433"/>
        <v>0</v>
      </c>
      <c r="Q145" s="29">
        <f t="shared" ca="1" si="433"/>
        <v>0</v>
      </c>
      <c r="R145" s="29">
        <f t="shared" ca="1" si="433"/>
        <v>0</v>
      </c>
      <c r="S145" s="29">
        <f t="shared" ca="1" si="433"/>
        <v>0</v>
      </c>
      <c r="T145" s="29">
        <f t="shared" ca="1" si="433"/>
        <v>0</v>
      </c>
      <c r="U145" s="29">
        <f t="shared" ca="1" si="433"/>
        <v>0</v>
      </c>
      <c r="V145" s="29">
        <f t="shared" ca="1" si="433"/>
        <v>0</v>
      </c>
      <c r="W145" s="29">
        <f t="shared" ca="1" si="433"/>
        <v>0</v>
      </c>
      <c r="X145" s="29">
        <f t="shared" ca="1" si="433"/>
        <v>0</v>
      </c>
      <c r="Y145" s="29">
        <f t="shared" ca="1" si="433"/>
        <v>0</v>
      </c>
      <c r="Z145" s="29">
        <f t="shared" ca="1" si="433"/>
        <v>0</v>
      </c>
      <c r="AA145" s="29">
        <f t="shared" ca="1" si="433"/>
        <v>0</v>
      </c>
      <c r="AB145" s="29">
        <f t="shared" ca="1" si="433"/>
        <v>0</v>
      </c>
      <c r="AC145" s="29">
        <f t="shared" ca="1" si="433"/>
        <v>0</v>
      </c>
      <c r="AD145" s="29">
        <f t="shared" ca="1" si="433"/>
        <v>0</v>
      </c>
      <c r="AE145" s="126">
        <f t="shared" ca="1" si="390"/>
        <v>0</v>
      </c>
      <c r="AF145" s="25" t="str">
        <f>'PLANTILLA V6'!$D285</f>
        <v>pza</v>
      </c>
      <c r="AG145" s="37">
        <f t="shared" ref="AG145:BE145" ca="1" si="434">IF(OR(AG$3="",ISNA(INDEX(INDIRECT(RIGHT(AG$2,LEN(AG$2)-4)&amp;"!$J:$J"),MATCH($B145,INDIRECT(RIGHT(AG$2,LEN(AG$2)-4)&amp;"!$B:$B"),0),1)), ISERR(INDEX(INDIRECT(RIGHT(AG$2,LEN(AG$2)-4)&amp;"!$J:$J"),MATCH($B145,INDIRECT(RIGHT(AG$2,LEN(AG$2)-4)&amp;"!$B:$B"),0),1))),0,INDEX(INDIRECT(RIGHT(AG$2,LEN(AG$2)-4)&amp;"!$J:$J"),MATCH($B145,INDIRECT(RIGHT(AG$2,LEN(AG$2)-4)&amp;"!$B:$B"),0),1))</f>
        <v>0</v>
      </c>
      <c r="AH145" s="37">
        <f t="shared" ca="1" si="434"/>
        <v>0</v>
      </c>
      <c r="AI145" s="37">
        <f t="shared" ca="1" si="434"/>
        <v>0</v>
      </c>
      <c r="AJ145" s="37">
        <f t="shared" ca="1" si="434"/>
        <v>0</v>
      </c>
      <c r="AK145" s="37">
        <f t="shared" ca="1" si="434"/>
        <v>0</v>
      </c>
      <c r="AL145" s="37">
        <f t="shared" ca="1" si="434"/>
        <v>0</v>
      </c>
      <c r="AM145" s="37">
        <f t="shared" ca="1" si="434"/>
        <v>0</v>
      </c>
      <c r="AN145" s="37">
        <f t="shared" ca="1" si="434"/>
        <v>0</v>
      </c>
      <c r="AO145" s="37">
        <f t="shared" ca="1" si="434"/>
        <v>0</v>
      </c>
      <c r="AP145" s="37">
        <f t="shared" ca="1" si="434"/>
        <v>0</v>
      </c>
      <c r="AQ145" s="37">
        <f t="shared" ca="1" si="434"/>
        <v>0</v>
      </c>
      <c r="AR145" s="37">
        <f t="shared" ca="1" si="434"/>
        <v>0</v>
      </c>
      <c r="AS145" s="37">
        <f t="shared" ca="1" si="434"/>
        <v>0</v>
      </c>
      <c r="AT145" s="37">
        <f t="shared" ca="1" si="434"/>
        <v>0</v>
      </c>
      <c r="AU145" s="37">
        <f t="shared" ca="1" si="434"/>
        <v>0</v>
      </c>
      <c r="AV145" s="37">
        <f t="shared" ca="1" si="434"/>
        <v>0</v>
      </c>
      <c r="AW145" s="37">
        <f t="shared" ca="1" si="434"/>
        <v>0</v>
      </c>
      <c r="AX145" s="37">
        <f t="shared" ca="1" si="434"/>
        <v>0</v>
      </c>
      <c r="AY145" s="37">
        <f t="shared" ca="1" si="434"/>
        <v>0</v>
      </c>
      <c r="AZ145" s="37">
        <f t="shared" ca="1" si="434"/>
        <v>0</v>
      </c>
      <c r="BA145" s="37">
        <f t="shared" ca="1" si="434"/>
        <v>0</v>
      </c>
      <c r="BB145" s="37">
        <f t="shared" ca="1" si="434"/>
        <v>0</v>
      </c>
      <c r="BC145" s="37">
        <f t="shared" ca="1" si="434"/>
        <v>0</v>
      </c>
      <c r="BD145" s="37">
        <f t="shared" ca="1" si="434"/>
        <v>0</v>
      </c>
      <c r="BE145" s="37">
        <f t="shared" ca="1" si="434"/>
        <v>0</v>
      </c>
      <c r="BF145" s="126">
        <f t="shared" ca="1" si="236"/>
        <v>0</v>
      </c>
      <c r="BG145" s="135" t="str">
        <f>'PLANTILLA V6'!$D251</f>
        <v>pza</v>
      </c>
      <c r="BH145" s="41">
        <f t="shared" ref="BH145:CF145" ca="1" si="435">IF(OR(BH$3="",ISNA(INDEX(INDIRECT(RIGHT(BH$2,LEN(BH$2)-4)&amp;"!$J:$J"),MATCH($B145,INDIRECT(RIGHT(BH$2,LEN(BH$2)-4)&amp;"!$B:$B"),0),1)), ISERR(INDEX(INDIRECT(RIGHT(BH$2,LEN(BH$2)-4)&amp;"!$J:$J"),MATCH($B145,INDIRECT(RIGHT(BH$2,LEN(BH$2)-4)&amp;"!$B:$B"),0),1))),0,INDEX(INDIRECT(RIGHT(BH$2,LEN(BH$2)-4)&amp;"!$J:$J"),MATCH($B145,INDIRECT(RIGHT(BH$2,LEN(BH$2)-4)&amp;"!$B:$B"),0),1))</f>
        <v>0</v>
      </c>
      <c r="BI145" s="41">
        <f t="shared" ca="1" si="435"/>
        <v>0</v>
      </c>
      <c r="BJ145" s="41">
        <f t="shared" ca="1" si="435"/>
        <v>0</v>
      </c>
      <c r="BK145" s="41">
        <f t="shared" ca="1" si="435"/>
        <v>0</v>
      </c>
      <c r="BL145" s="41">
        <f t="shared" ca="1" si="435"/>
        <v>0</v>
      </c>
      <c r="BM145" s="41">
        <f t="shared" ca="1" si="435"/>
        <v>0</v>
      </c>
      <c r="BN145" s="41">
        <f t="shared" ca="1" si="435"/>
        <v>0</v>
      </c>
      <c r="BO145" s="41">
        <f t="shared" ca="1" si="435"/>
        <v>0</v>
      </c>
      <c r="BP145" s="41">
        <f t="shared" ca="1" si="435"/>
        <v>0</v>
      </c>
      <c r="BQ145" s="41">
        <f t="shared" ca="1" si="435"/>
        <v>0</v>
      </c>
      <c r="BR145" s="41">
        <f t="shared" ca="1" si="435"/>
        <v>0</v>
      </c>
      <c r="BS145" s="41">
        <f t="shared" ca="1" si="435"/>
        <v>0</v>
      </c>
      <c r="BT145" s="41">
        <f t="shared" ca="1" si="435"/>
        <v>0</v>
      </c>
      <c r="BU145" s="41">
        <f t="shared" ca="1" si="435"/>
        <v>0</v>
      </c>
      <c r="BV145" s="41">
        <f t="shared" ca="1" si="435"/>
        <v>0</v>
      </c>
      <c r="BW145" s="41">
        <f t="shared" ca="1" si="435"/>
        <v>0</v>
      </c>
      <c r="BX145" s="41">
        <f t="shared" ca="1" si="435"/>
        <v>0</v>
      </c>
      <c r="BY145" s="41">
        <f t="shared" ca="1" si="435"/>
        <v>0</v>
      </c>
      <c r="BZ145" s="41">
        <f t="shared" ca="1" si="435"/>
        <v>0</v>
      </c>
      <c r="CA145" s="41">
        <f t="shared" ca="1" si="435"/>
        <v>0</v>
      </c>
      <c r="CB145" s="41">
        <f t="shared" ca="1" si="435"/>
        <v>0</v>
      </c>
      <c r="CC145" s="41">
        <f t="shared" ca="1" si="435"/>
        <v>0</v>
      </c>
      <c r="CD145" s="41">
        <f t="shared" ca="1" si="435"/>
        <v>0</v>
      </c>
      <c r="CE145" s="41">
        <f t="shared" ca="1" si="435"/>
        <v>0</v>
      </c>
      <c r="CF145" s="41">
        <f t="shared" ca="1" si="435"/>
        <v>0</v>
      </c>
      <c r="CG145" s="126">
        <f t="shared" ca="1" si="393"/>
        <v>0</v>
      </c>
      <c r="CH145" s="25" t="str">
        <f>'PLANTILLA V6'!$D285</f>
        <v>pza</v>
      </c>
    </row>
    <row r="146" spans="1:86" ht="16.5" x14ac:dyDescent="0.45">
      <c r="A146" s="36" t="s">
        <v>248</v>
      </c>
      <c r="B146" s="36" t="s">
        <v>264</v>
      </c>
      <c r="C146" s="28">
        <f>'PLANTILLA V6'!C286</f>
        <v>1</v>
      </c>
      <c r="D146" s="126">
        <f t="shared" ca="1" si="388"/>
        <v>0</v>
      </c>
      <c r="E146" s="25" t="str">
        <f>'PLANTILLA V6'!$D286</f>
        <v>pza</v>
      </c>
      <c r="F146" s="29">
        <f t="shared" ref="F146:AD146" ca="1" si="436">IF(OR(F$3="", ISNA(INDEX(INDIRECT(RIGHT(F$2,LEN(F$2)-4)&amp;"!$J:$J"),MATCH($B146,INDIRECT(RIGHT(F$2,LEN(F$2)-4)&amp;"!$B:$B"),0),1)),ISERR(INDEX(INDIRECT(RIGHT(F$2,LEN(F$2)-4)&amp;"!$J:$J"),MATCH($B146,INDIRECT(RIGHT(F$2,LEN(F$2)-4)&amp;"!$B:$B"),0),1))),0,INDEX(INDIRECT(RIGHT(F$2,LEN(F$2)-4)&amp;"!$J:$J"),MATCH($B146,INDIRECT(RIGHT(F$2,LEN(F$2)-4)&amp;"!$B:$B"),0),1))</f>
        <v>0</v>
      </c>
      <c r="G146" s="29">
        <f t="shared" ca="1" si="436"/>
        <v>0</v>
      </c>
      <c r="H146" s="29">
        <f t="shared" ca="1" si="436"/>
        <v>0</v>
      </c>
      <c r="I146" s="29">
        <f t="shared" ca="1" si="436"/>
        <v>0</v>
      </c>
      <c r="J146" s="29">
        <f t="shared" ca="1" si="436"/>
        <v>0</v>
      </c>
      <c r="K146" s="29">
        <f t="shared" ca="1" si="436"/>
        <v>0</v>
      </c>
      <c r="L146" s="29">
        <f t="shared" ca="1" si="436"/>
        <v>0</v>
      </c>
      <c r="M146" s="29">
        <f t="shared" ca="1" si="436"/>
        <v>0</v>
      </c>
      <c r="N146" s="29">
        <f t="shared" ca="1" si="436"/>
        <v>0</v>
      </c>
      <c r="O146" s="29">
        <f t="shared" ca="1" si="436"/>
        <v>0</v>
      </c>
      <c r="P146" s="29">
        <f t="shared" ca="1" si="436"/>
        <v>0</v>
      </c>
      <c r="Q146" s="29">
        <f t="shared" ca="1" si="436"/>
        <v>0</v>
      </c>
      <c r="R146" s="29">
        <f t="shared" ca="1" si="436"/>
        <v>0</v>
      </c>
      <c r="S146" s="29">
        <f t="shared" ca="1" si="436"/>
        <v>0</v>
      </c>
      <c r="T146" s="29">
        <f t="shared" ca="1" si="436"/>
        <v>0</v>
      </c>
      <c r="U146" s="29">
        <f t="shared" ca="1" si="436"/>
        <v>0</v>
      </c>
      <c r="V146" s="29">
        <f t="shared" ca="1" si="436"/>
        <v>0</v>
      </c>
      <c r="W146" s="29">
        <f t="shared" ca="1" si="436"/>
        <v>0</v>
      </c>
      <c r="X146" s="29">
        <f t="shared" ca="1" si="436"/>
        <v>0</v>
      </c>
      <c r="Y146" s="29">
        <f t="shared" ca="1" si="436"/>
        <v>0</v>
      </c>
      <c r="Z146" s="29">
        <f t="shared" ca="1" si="436"/>
        <v>0</v>
      </c>
      <c r="AA146" s="29">
        <f t="shared" ca="1" si="436"/>
        <v>0</v>
      </c>
      <c r="AB146" s="29">
        <f t="shared" ca="1" si="436"/>
        <v>0</v>
      </c>
      <c r="AC146" s="29">
        <f t="shared" ca="1" si="436"/>
        <v>0</v>
      </c>
      <c r="AD146" s="29">
        <f t="shared" ca="1" si="436"/>
        <v>0</v>
      </c>
      <c r="AE146" s="126">
        <f t="shared" ca="1" si="390"/>
        <v>0</v>
      </c>
      <c r="AF146" s="25" t="str">
        <f>'PLANTILLA V6'!$D286</f>
        <v>pza</v>
      </c>
      <c r="AG146" s="37">
        <f t="shared" ref="AG146:BE146" ca="1" si="437">IF(OR(AG$3="",ISNA(INDEX(INDIRECT(RIGHT(AG$2,LEN(AG$2)-4)&amp;"!$J:$J"),MATCH($B146,INDIRECT(RIGHT(AG$2,LEN(AG$2)-4)&amp;"!$B:$B"),0),1)), ISERR(INDEX(INDIRECT(RIGHT(AG$2,LEN(AG$2)-4)&amp;"!$J:$J"),MATCH($B146,INDIRECT(RIGHT(AG$2,LEN(AG$2)-4)&amp;"!$B:$B"),0),1))),0,INDEX(INDIRECT(RIGHT(AG$2,LEN(AG$2)-4)&amp;"!$J:$J"),MATCH($B146,INDIRECT(RIGHT(AG$2,LEN(AG$2)-4)&amp;"!$B:$B"),0),1))</f>
        <v>0</v>
      </c>
      <c r="AH146" s="37">
        <f t="shared" ca="1" si="437"/>
        <v>0</v>
      </c>
      <c r="AI146" s="37">
        <f t="shared" ca="1" si="437"/>
        <v>0</v>
      </c>
      <c r="AJ146" s="37">
        <f t="shared" ca="1" si="437"/>
        <v>0</v>
      </c>
      <c r="AK146" s="37">
        <f t="shared" ca="1" si="437"/>
        <v>0</v>
      </c>
      <c r="AL146" s="37">
        <f t="shared" ca="1" si="437"/>
        <v>0</v>
      </c>
      <c r="AM146" s="37">
        <f t="shared" ca="1" si="437"/>
        <v>0</v>
      </c>
      <c r="AN146" s="37">
        <f t="shared" ca="1" si="437"/>
        <v>0</v>
      </c>
      <c r="AO146" s="37">
        <f t="shared" ca="1" si="437"/>
        <v>0</v>
      </c>
      <c r="AP146" s="37">
        <f t="shared" ca="1" si="437"/>
        <v>0</v>
      </c>
      <c r="AQ146" s="37">
        <f t="shared" ca="1" si="437"/>
        <v>0</v>
      </c>
      <c r="AR146" s="37">
        <f t="shared" ca="1" si="437"/>
        <v>0</v>
      </c>
      <c r="AS146" s="37">
        <f t="shared" ca="1" si="437"/>
        <v>0</v>
      </c>
      <c r="AT146" s="37">
        <f t="shared" ca="1" si="437"/>
        <v>0</v>
      </c>
      <c r="AU146" s="37">
        <f t="shared" ca="1" si="437"/>
        <v>0</v>
      </c>
      <c r="AV146" s="37">
        <f t="shared" ca="1" si="437"/>
        <v>0</v>
      </c>
      <c r="AW146" s="37">
        <f t="shared" ca="1" si="437"/>
        <v>0</v>
      </c>
      <c r="AX146" s="37">
        <f t="shared" ca="1" si="437"/>
        <v>0</v>
      </c>
      <c r="AY146" s="37">
        <f t="shared" ca="1" si="437"/>
        <v>0</v>
      </c>
      <c r="AZ146" s="37">
        <f t="shared" ca="1" si="437"/>
        <v>0</v>
      </c>
      <c r="BA146" s="37">
        <f t="shared" ca="1" si="437"/>
        <v>0</v>
      </c>
      <c r="BB146" s="37">
        <f t="shared" ca="1" si="437"/>
        <v>0</v>
      </c>
      <c r="BC146" s="37">
        <f t="shared" ca="1" si="437"/>
        <v>0</v>
      </c>
      <c r="BD146" s="37">
        <f t="shared" ca="1" si="437"/>
        <v>0</v>
      </c>
      <c r="BE146" s="37">
        <f t="shared" ca="1" si="437"/>
        <v>0</v>
      </c>
      <c r="BF146" s="126">
        <f t="shared" ca="1" si="236"/>
        <v>0</v>
      </c>
      <c r="BG146" s="135" t="str">
        <f>'PLANTILLA V6'!$D252</f>
        <v>pza</v>
      </c>
      <c r="BH146" s="41">
        <f t="shared" ref="BH146:CF146" ca="1" si="438">IF(OR(BH$3="",ISNA(INDEX(INDIRECT(RIGHT(BH$2,LEN(BH$2)-4)&amp;"!$J:$J"),MATCH($B146,INDIRECT(RIGHT(BH$2,LEN(BH$2)-4)&amp;"!$B:$B"),0),1)), ISERR(INDEX(INDIRECT(RIGHT(BH$2,LEN(BH$2)-4)&amp;"!$J:$J"),MATCH($B146,INDIRECT(RIGHT(BH$2,LEN(BH$2)-4)&amp;"!$B:$B"),0),1))),0,INDEX(INDIRECT(RIGHT(BH$2,LEN(BH$2)-4)&amp;"!$J:$J"),MATCH($B146,INDIRECT(RIGHT(BH$2,LEN(BH$2)-4)&amp;"!$B:$B"),0),1))</f>
        <v>0</v>
      </c>
      <c r="BI146" s="41">
        <f t="shared" ca="1" si="438"/>
        <v>0</v>
      </c>
      <c r="BJ146" s="41">
        <f t="shared" ca="1" si="438"/>
        <v>0</v>
      </c>
      <c r="BK146" s="41">
        <f t="shared" ca="1" si="438"/>
        <v>0</v>
      </c>
      <c r="BL146" s="41">
        <f t="shared" ca="1" si="438"/>
        <v>0</v>
      </c>
      <c r="BM146" s="41">
        <f t="shared" ca="1" si="438"/>
        <v>0</v>
      </c>
      <c r="BN146" s="41">
        <f t="shared" ca="1" si="438"/>
        <v>0</v>
      </c>
      <c r="BO146" s="41">
        <f t="shared" ca="1" si="438"/>
        <v>0</v>
      </c>
      <c r="BP146" s="41">
        <f t="shared" ca="1" si="438"/>
        <v>0</v>
      </c>
      <c r="BQ146" s="41">
        <f t="shared" ca="1" si="438"/>
        <v>0</v>
      </c>
      <c r="BR146" s="41">
        <f t="shared" ca="1" si="438"/>
        <v>0</v>
      </c>
      <c r="BS146" s="41">
        <f t="shared" ca="1" si="438"/>
        <v>0</v>
      </c>
      <c r="BT146" s="41">
        <f t="shared" ca="1" si="438"/>
        <v>0</v>
      </c>
      <c r="BU146" s="41">
        <f t="shared" ca="1" si="438"/>
        <v>0</v>
      </c>
      <c r="BV146" s="41">
        <f t="shared" ca="1" si="438"/>
        <v>0</v>
      </c>
      <c r="BW146" s="41">
        <f t="shared" ca="1" si="438"/>
        <v>0</v>
      </c>
      <c r="BX146" s="41">
        <f t="shared" ca="1" si="438"/>
        <v>0</v>
      </c>
      <c r="BY146" s="41">
        <f t="shared" ca="1" si="438"/>
        <v>0</v>
      </c>
      <c r="BZ146" s="41">
        <f t="shared" ca="1" si="438"/>
        <v>0</v>
      </c>
      <c r="CA146" s="41">
        <f t="shared" ca="1" si="438"/>
        <v>0</v>
      </c>
      <c r="CB146" s="41">
        <f t="shared" ca="1" si="438"/>
        <v>0</v>
      </c>
      <c r="CC146" s="41">
        <f t="shared" ca="1" si="438"/>
        <v>0</v>
      </c>
      <c r="CD146" s="41">
        <f t="shared" ca="1" si="438"/>
        <v>0</v>
      </c>
      <c r="CE146" s="41">
        <f t="shared" ca="1" si="438"/>
        <v>0</v>
      </c>
      <c r="CF146" s="41">
        <f t="shared" ca="1" si="438"/>
        <v>0</v>
      </c>
      <c r="CG146" s="126">
        <f t="shared" ca="1" si="393"/>
        <v>0</v>
      </c>
      <c r="CH146" s="25" t="str">
        <f>'PLANTILLA V6'!$D286</f>
        <v>pza</v>
      </c>
    </row>
    <row r="147" spans="1:86" ht="16.5" x14ac:dyDescent="0.45">
      <c r="A147" s="40" t="s">
        <v>248</v>
      </c>
      <c r="B147" s="40" t="s">
        <v>265</v>
      </c>
      <c r="C147" s="32">
        <f>'PLANTILLA V6'!C287</f>
        <v>1</v>
      </c>
      <c r="D147" s="126">
        <f t="shared" ca="1" si="388"/>
        <v>0</v>
      </c>
      <c r="E147" s="25" t="str">
        <f>'PLANTILLA V6'!$D287</f>
        <v>pza</v>
      </c>
      <c r="F147" s="29">
        <f t="shared" ref="F147:AD147" ca="1" si="439">IF(OR(F$3="", ISNA(INDEX(INDIRECT(RIGHT(F$2,LEN(F$2)-4)&amp;"!$J:$J"),MATCH($B147,INDIRECT(RIGHT(F$2,LEN(F$2)-4)&amp;"!$B:$B"),0),1)),ISERR(INDEX(INDIRECT(RIGHT(F$2,LEN(F$2)-4)&amp;"!$J:$J"),MATCH($B147,INDIRECT(RIGHT(F$2,LEN(F$2)-4)&amp;"!$B:$B"),0),1))),0,INDEX(INDIRECT(RIGHT(F$2,LEN(F$2)-4)&amp;"!$J:$J"),MATCH($B147,INDIRECT(RIGHT(F$2,LEN(F$2)-4)&amp;"!$B:$B"),0),1))</f>
        <v>0</v>
      </c>
      <c r="G147" s="29">
        <f t="shared" ca="1" si="439"/>
        <v>0</v>
      </c>
      <c r="H147" s="29">
        <f t="shared" ca="1" si="439"/>
        <v>0</v>
      </c>
      <c r="I147" s="29">
        <f t="shared" ca="1" si="439"/>
        <v>0</v>
      </c>
      <c r="J147" s="29">
        <f t="shared" ca="1" si="439"/>
        <v>0</v>
      </c>
      <c r="K147" s="29">
        <f t="shared" ca="1" si="439"/>
        <v>0</v>
      </c>
      <c r="L147" s="29">
        <f t="shared" ca="1" si="439"/>
        <v>0</v>
      </c>
      <c r="M147" s="29">
        <f t="shared" ca="1" si="439"/>
        <v>0</v>
      </c>
      <c r="N147" s="29">
        <f t="shared" ca="1" si="439"/>
        <v>0</v>
      </c>
      <c r="O147" s="29">
        <f t="shared" ca="1" si="439"/>
        <v>0</v>
      </c>
      <c r="P147" s="29">
        <f t="shared" ca="1" si="439"/>
        <v>0</v>
      </c>
      <c r="Q147" s="29">
        <f t="shared" ca="1" si="439"/>
        <v>0</v>
      </c>
      <c r="R147" s="29">
        <f t="shared" ca="1" si="439"/>
        <v>0</v>
      </c>
      <c r="S147" s="29">
        <f t="shared" ca="1" si="439"/>
        <v>0</v>
      </c>
      <c r="T147" s="29">
        <f t="shared" ca="1" si="439"/>
        <v>0</v>
      </c>
      <c r="U147" s="29">
        <f t="shared" ca="1" si="439"/>
        <v>0</v>
      </c>
      <c r="V147" s="29">
        <f t="shared" ca="1" si="439"/>
        <v>0</v>
      </c>
      <c r="W147" s="29">
        <f t="shared" ca="1" si="439"/>
        <v>0</v>
      </c>
      <c r="X147" s="29">
        <f t="shared" ca="1" si="439"/>
        <v>0</v>
      </c>
      <c r="Y147" s="29">
        <f t="shared" ca="1" si="439"/>
        <v>0</v>
      </c>
      <c r="Z147" s="29">
        <f t="shared" ca="1" si="439"/>
        <v>0</v>
      </c>
      <c r="AA147" s="29">
        <f t="shared" ca="1" si="439"/>
        <v>0</v>
      </c>
      <c r="AB147" s="29">
        <f t="shared" ca="1" si="439"/>
        <v>0</v>
      </c>
      <c r="AC147" s="29">
        <f t="shared" ca="1" si="439"/>
        <v>0</v>
      </c>
      <c r="AD147" s="29">
        <f t="shared" ca="1" si="439"/>
        <v>0</v>
      </c>
      <c r="AE147" s="126">
        <f t="shared" ca="1" si="390"/>
        <v>0</v>
      </c>
      <c r="AF147" s="25" t="str">
        <f>'PLANTILLA V6'!$D287</f>
        <v>pza</v>
      </c>
      <c r="AG147" s="37">
        <f t="shared" ref="AG147:BE147" ca="1" si="440">IF(OR(AG$3="",ISNA(INDEX(INDIRECT(RIGHT(AG$2,LEN(AG$2)-4)&amp;"!$J:$J"),MATCH($B147,INDIRECT(RIGHT(AG$2,LEN(AG$2)-4)&amp;"!$B:$B"),0),1)), ISERR(INDEX(INDIRECT(RIGHT(AG$2,LEN(AG$2)-4)&amp;"!$J:$J"),MATCH($B147,INDIRECT(RIGHT(AG$2,LEN(AG$2)-4)&amp;"!$B:$B"),0),1))),0,INDEX(INDIRECT(RIGHT(AG$2,LEN(AG$2)-4)&amp;"!$J:$J"),MATCH($B147,INDIRECT(RIGHT(AG$2,LEN(AG$2)-4)&amp;"!$B:$B"),0),1))</f>
        <v>0</v>
      </c>
      <c r="AH147" s="37">
        <f t="shared" ca="1" si="440"/>
        <v>0</v>
      </c>
      <c r="AI147" s="37">
        <f t="shared" ca="1" si="440"/>
        <v>0</v>
      </c>
      <c r="AJ147" s="37">
        <f t="shared" ca="1" si="440"/>
        <v>0</v>
      </c>
      <c r="AK147" s="37">
        <f t="shared" ca="1" si="440"/>
        <v>0</v>
      </c>
      <c r="AL147" s="37">
        <f t="shared" ca="1" si="440"/>
        <v>0</v>
      </c>
      <c r="AM147" s="37">
        <f t="shared" ca="1" si="440"/>
        <v>0</v>
      </c>
      <c r="AN147" s="37">
        <f t="shared" ca="1" si="440"/>
        <v>0</v>
      </c>
      <c r="AO147" s="37">
        <f t="shared" ca="1" si="440"/>
        <v>0</v>
      </c>
      <c r="AP147" s="37">
        <f t="shared" ca="1" si="440"/>
        <v>0</v>
      </c>
      <c r="AQ147" s="37">
        <f t="shared" ca="1" si="440"/>
        <v>0</v>
      </c>
      <c r="AR147" s="37">
        <f t="shared" ca="1" si="440"/>
        <v>0</v>
      </c>
      <c r="AS147" s="37">
        <f t="shared" ca="1" si="440"/>
        <v>0</v>
      </c>
      <c r="AT147" s="37">
        <f t="shared" ca="1" si="440"/>
        <v>0</v>
      </c>
      <c r="AU147" s="37">
        <f t="shared" ca="1" si="440"/>
        <v>0</v>
      </c>
      <c r="AV147" s="37">
        <f t="shared" ca="1" si="440"/>
        <v>0</v>
      </c>
      <c r="AW147" s="37">
        <f t="shared" ca="1" si="440"/>
        <v>0</v>
      </c>
      <c r="AX147" s="37">
        <f t="shared" ca="1" si="440"/>
        <v>0</v>
      </c>
      <c r="AY147" s="37">
        <f t="shared" ca="1" si="440"/>
        <v>0</v>
      </c>
      <c r="AZ147" s="37">
        <f t="shared" ca="1" si="440"/>
        <v>0</v>
      </c>
      <c r="BA147" s="37">
        <f t="shared" ca="1" si="440"/>
        <v>0</v>
      </c>
      <c r="BB147" s="37">
        <f t="shared" ca="1" si="440"/>
        <v>0</v>
      </c>
      <c r="BC147" s="37">
        <f t="shared" ca="1" si="440"/>
        <v>0</v>
      </c>
      <c r="BD147" s="37">
        <f t="shared" ca="1" si="440"/>
        <v>0</v>
      </c>
      <c r="BE147" s="37">
        <f t="shared" ca="1" si="440"/>
        <v>0</v>
      </c>
      <c r="BF147" s="126">
        <f t="shared" ca="1" si="236"/>
        <v>0</v>
      </c>
      <c r="BG147" s="135" t="str">
        <f>'PLANTILLA V6'!$D253</f>
        <v>pza</v>
      </c>
      <c r="BH147" s="41">
        <f t="shared" ref="BH147:CF147" ca="1" si="441">IF(OR(BH$3="",ISNA(INDEX(INDIRECT(RIGHT(BH$2,LEN(BH$2)-4)&amp;"!$J:$J"),MATCH($B147,INDIRECT(RIGHT(BH$2,LEN(BH$2)-4)&amp;"!$B:$B"),0),1)), ISERR(INDEX(INDIRECT(RIGHT(BH$2,LEN(BH$2)-4)&amp;"!$J:$J"),MATCH($B147,INDIRECT(RIGHT(BH$2,LEN(BH$2)-4)&amp;"!$B:$B"),0),1))),0,INDEX(INDIRECT(RIGHT(BH$2,LEN(BH$2)-4)&amp;"!$J:$J"),MATCH($B147,INDIRECT(RIGHT(BH$2,LEN(BH$2)-4)&amp;"!$B:$B"),0),1))</f>
        <v>0</v>
      </c>
      <c r="BI147" s="41">
        <f t="shared" ca="1" si="441"/>
        <v>0</v>
      </c>
      <c r="BJ147" s="41">
        <f t="shared" ca="1" si="441"/>
        <v>0</v>
      </c>
      <c r="BK147" s="41">
        <f t="shared" ca="1" si="441"/>
        <v>0</v>
      </c>
      <c r="BL147" s="41">
        <f t="shared" ca="1" si="441"/>
        <v>0</v>
      </c>
      <c r="BM147" s="41">
        <f t="shared" ca="1" si="441"/>
        <v>0</v>
      </c>
      <c r="BN147" s="41">
        <f t="shared" ca="1" si="441"/>
        <v>0</v>
      </c>
      <c r="BO147" s="41">
        <f t="shared" ca="1" si="441"/>
        <v>0</v>
      </c>
      <c r="BP147" s="41">
        <f t="shared" ca="1" si="441"/>
        <v>0</v>
      </c>
      <c r="BQ147" s="41">
        <f t="shared" ca="1" si="441"/>
        <v>0</v>
      </c>
      <c r="BR147" s="41">
        <f t="shared" ca="1" si="441"/>
        <v>0</v>
      </c>
      <c r="BS147" s="41">
        <f t="shared" ca="1" si="441"/>
        <v>0</v>
      </c>
      <c r="BT147" s="41">
        <f t="shared" ca="1" si="441"/>
        <v>0</v>
      </c>
      <c r="BU147" s="41">
        <f t="shared" ca="1" si="441"/>
        <v>0</v>
      </c>
      <c r="BV147" s="41">
        <f t="shared" ca="1" si="441"/>
        <v>0</v>
      </c>
      <c r="BW147" s="41">
        <f t="shared" ca="1" si="441"/>
        <v>0</v>
      </c>
      <c r="BX147" s="41">
        <f t="shared" ca="1" si="441"/>
        <v>0</v>
      </c>
      <c r="BY147" s="41">
        <f t="shared" ca="1" si="441"/>
        <v>0</v>
      </c>
      <c r="BZ147" s="41">
        <f t="shared" ca="1" si="441"/>
        <v>0</v>
      </c>
      <c r="CA147" s="41">
        <f t="shared" ca="1" si="441"/>
        <v>0</v>
      </c>
      <c r="CB147" s="41">
        <f t="shared" ca="1" si="441"/>
        <v>0</v>
      </c>
      <c r="CC147" s="41">
        <f t="shared" ca="1" si="441"/>
        <v>0</v>
      </c>
      <c r="CD147" s="41">
        <f t="shared" ca="1" si="441"/>
        <v>0</v>
      </c>
      <c r="CE147" s="41">
        <f t="shared" ca="1" si="441"/>
        <v>0</v>
      </c>
      <c r="CF147" s="41">
        <f t="shared" ca="1" si="441"/>
        <v>0</v>
      </c>
      <c r="CG147" s="126">
        <f t="shared" ca="1" si="393"/>
        <v>0</v>
      </c>
      <c r="CH147" s="25" t="str">
        <f>'PLANTILLA V6'!$D287</f>
        <v>pza</v>
      </c>
    </row>
    <row r="148" spans="1:86" ht="16.5" x14ac:dyDescent="0.45">
      <c r="A148" s="36" t="s">
        <v>248</v>
      </c>
      <c r="B148" s="36" t="s">
        <v>266</v>
      </c>
      <c r="C148" s="28">
        <f>'PLANTILLA V6'!C288</f>
        <v>1</v>
      </c>
      <c r="D148" s="126">
        <f t="shared" ca="1" si="388"/>
        <v>0</v>
      </c>
      <c r="E148" s="25" t="str">
        <f>'PLANTILLA V6'!$D288</f>
        <v>pza</v>
      </c>
      <c r="F148" s="29">
        <f t="shared" ref="F148:AD148" ca="1" si="442">IF(OR(F$3="", ISNA(INDEX(INDIRECT(RIGHT(F$2,LEN(F$2)-4)&amp;"!$J:$J"),MATCH($B148,INDIRECT(RIGHT(F$2,LEN(F$2)-4)&amp;"!$B:$B"),0),1)),ISERR(INDEX(INDIRECT(RIGHT(F$2,LEN(F$2)-4)&amp;"!$J:$J"),MATCH($B148,INDIRECT(RIGHT(F$2,LEN(F$2)-4)&amp;"!$B:$B"),0),1))),0,INDEX(INDIRECT(RIGHT(F$2,LEN(F$2)-4)&amp;"!$J:$J"),MATCH($B148,INDIRECT(RIGHT(F$2,LEN(F$2)-4)&amp;"!$B:$B"),0),1))</f>
        <v>0</v>
      </c>
      <c r="G148" s="29">
        <f t="shared" ca="1" si="442"/>
        <v>0</v>
      </c>
      <c r="H148" s="29">
        <f t="shared" ca="1" si="442"/>
        <v>0</v>
      </c>
      <c r="I148" s="29">
        <f t="shared" ca="1" si="442"/>
        <v>0</v>
      </c>
      <c r="J148" s="29">
        <f t="shared" ca="1" si="442"/>
        <v>0</v>
      </c>
      <c r="K148" s="29">
        <f t="shared" ca="1" si="442"/>
        <v>0</v>
      </c>
      <c r="L148" s="29">
        <f t="shared" ca="1" si="442"/>
        <v>0</v>
      </c>
      <c r="M148" s="29">
        <f t="shared" ca="1" si="442"/>
        <v>0</v>
      </c>
      <c r="N148" s="29">
        <f t="shared" ca="1" si="442"/>
        <v>0</v>
      </c>
      <c r="O148" s="29">
        <f t="shared" ca="1" si="442"/>
        <v>0</v>
      </c>
      <c r="P148" s="29">
        <f t="shared" ca="1" si="442"/>
        <v>0</v>
      </c>
      <c r="Q148" s="29">
        <f t="shared" ca="1" si="442"/>
        <v>0</v>
      </c>
      <c r="R148" s="29">
        <f t="shared" ca="1" si="442"/>
        <v>0</v>
      </c>
      <c r="S148" s="29">
        <f t="shared" ca="1" si="442"/>
        <v>0</v>
      </c>
      <c r="T148" s="29">
        <f t="shared" ca="1" si="442"/>
        <v>0</v>
      </c>
      <c r="U148" s="29">
        <f t="shared" ca="1" si="442"/>
        <v>0</v>
      </c>
      <c r="V148" s="29">
        <f t="shared" ca="1" si="442"/>
        <v>0</v>
      </c>
      <c r="W148" s="29">
        <f t="shared" ca="1" si="442"/>
        <v>0</v>
      </c>
      <c r="X148" s="29">
        <f t="shared" ca="1" si="442"/>
        <v>0</v>
      </c>
      <c r="Y148" s="29">
        <f t="shared" ca="1" si="442"/>
        <v>0</v>
      </c>
      <c r="Z148" s="29">
        <f t="shared" ca="1" si="442"/>
        <v>0</v>
      </c>
      <c r="AA148" s="29">
        <f t="shared" ca="1" si="442"/>
        <v>0</v>
      </c>
      <c r="AB148" s="29">
        <f t="shared" ca="1" si="442"/>
        <v>0</v>
      </c>
      <c r="AC148" s="29">
        <f t="shared" ca="1" si="442"/>
        <v>0</v>
      </c>
      <c r="AD148" s="29">
        <f t="shared" ca="1" si="442"/>
        <v>0</v>
      </c>
      <c r="AE148" s="126">
        <f t="shared" ca="1" si="390"/>
        <v>0</v>
      </c>
      <c r="AF148" s="25" t="str">
        <f>'PLANTILLA V6'!$D288</f>
        <v>pza</v>
      </c>
      <c r="AG148" s="37">
        <f t="shared" ref="AG148:BE148" ca="1" si="443">IF(OR(AG$3="",ISNA(INDEX(INDIRECT(RIGHT(AG$2,LEN(AG$2)-4)&amp;"!$J:$J"),MATCH($B148,INDIRECT(RIGHT(AG$2,LEN(AG$2)-4)&amp;"!$B:$B"),0),1)), ISERR(INDEX(INDIRECT(RIGHT(AG$2,LEN(AG$2)-4)&amp;"!$J:$J"),MATCH($B148,INDIRECT(RIGHT(AG$2,LEN(AG$2)-4)&amp;"!$B:$B"),0),1))),0,INDEX(INDIRECT(RIGHT(AG$2,LEN(AG$2)-4)&amp;"!$J:$J"),MATCH($B148,INDIRECT(RIGHT(AG$2,LEN(AG$2)-4)&amp;"!$B:$B"),0),1))</f>
        <v>0</v>
      </c>
      <c r="AH148" s="37">
        <f t="shared" ca="1" si="443"/>
        <v>0</v>
      </c>
      <c r="AI148" s="37">
        <f t="shared" ca="1" si="443"/>
        <v>0</v>
      </c>
      <c r="AJ148" s="37">
        <f t="shared" ca="1" si="443"/>
        <v>0</v>
      </c>
      <c r="AK148" s="37">
        <f t="shared" ca="1" si="443"/>
        <v>0</v>
      </c>
      <c r="AL148" s="37">
        <f t="shared" ca="1" si="443"/>
        <v>0</v>
      </c>
      <c r="AM148" s="37">
        <f t="shared" ca="1" si="443"/>
        <v>0</v>
      </c>
      <c r="AN148" s="37">
        <f t="shared" ca="1" si="443"/>
        <v>0</v>
      </c>
      <c r="AO148" s="37">
        <f t="shared" ca="1" si="443"/>
        <v>0</v>
      </c>
      <c r="AP148" s="37">
        <f t="shared" ca="1" si="443"/>
        <v>0</v>
      </c>
      <c r="AQ148" s="37">
        <f t="shared" ca="1" si="443"/>
        <v>0</v>
      </c>
      <c r="AR148" s="37">
        <f t="shared" ca="1" si="443"/>
        <v>0</v>
      </c>
      <c r="AS148" s="37">
        <f t="shared" ca="1" si="443"/>
        <v>0</v>
      </c>
      <c r="AT148" s="37">
        <f t="shared" ca="1" si="443"/>
        <v>0</v>
      </c>
      <c r="AU148" s="37">
        <f t="shared" ca="1" si="443"/>
        <v>0</v>
      </c>
      <c r="AV148" s="37">
        <f t="shared" ca="1" si="443"/>
        <v>0</v>
      </c>
      <c r="AW148" s="37">
        <f t="shared" ca="1" si="443"/>
        <v>0</v>
      </c>
      <c r="AX148" s="37">
        <f t="shared" ca="1" si="443"/>
        <v>0</v>
      </c>
      <c r="AY148" s="37">
        <f t="shared" ca="1" si="443"/>
        <v>0</v>
      </c>
      <c r="AZ148" s="37">
        <f t="shared" ca="1" si="443"/>
        <v>0</v>
      </c>
      <c r="BA148" s="37">
        <f t="shared" ca="1" si="443"/>
        <v>0</v>
      </c>
      <c r="BB148" s="37">
        <f t="shared" ca="1" si="443"/>
        <v>0</v>
      </c>
      <c r="BC148" s="37">
        <f t="shared" ca="1" si="443"/>
        <v>0</v>
      </c>
      <c r="BD148" s="37">
        <f t="shared" ca="1" si="443"/>
        <v>0</v>
      </c>
      <c r="BE148" s="37">
        <f t="shared" ca="1" si="443"/>
        <v>0</v>
      </c>
      <c r="BF148" s="126">
        <f t="shared" ca="1" si="236"/>
        <v>0</v>
      </c>
      <c r="BG148" s="135" t="str">
        <f>'PLANTILLA V6'!$D254</f>
        <v>pza</v>
      </c>
      <c r="BH148" s="41">
        <f t="shared" ref="BH148:CF148" ca="1" si="444">IF(OR(BH$3="",ISNA(INDEX(INDIRECT(RIGHT(BH$2,LEN(BH$2)-4)&amp;"!$J:$J"),MATCH($B148,INDIRECT(RIGHT(BH$2,LEN(BH$2)-4)&amp;"!$B:$B"),0),1)), ISERR(INDEX(INDIRECT(RIGHT(BH$2,LEN(BH$2)-4)&amp;"!$J:$J"),MATCH($B148,INDIRECT(RIGHT(BH$2,LEN(BH$2)-4)&amp;"!$B:$B"),0),1))),0,INDEX(INDIRECT(RIGHT(BH$2,LEN(BH$2)-4)&amp;"!$J:$J"),MATCH($B148,INDIRECT(RIGHT(BH$2,LEN(BH$2)-4)&amp;"!$B:$B"),0),1))</f>
        <v>0</v>
      </c>
      <c r="BI148" s="41">
        <f t="shared" ca="1" si="444"/>
        <v>0</v>
      </c>
      <c r="BJ148" s="41">
        <f t="shared" ca="1" si="444"/>
        <v>0</v>
      </c>
      <c r="BK148" s="41">
        <f t="shared" ca="1" si="444"/>
        <v>0</v>
      </c>
      <c r="BL148" s="41">
        <f t="shared" ca="1" si="444"/>
        <v>0</v>
      </c>
      <c r="BM148" s="41">
        <f t="shared" ca="1" si="444"/>
        <v>0</v>
      </c>
      <c r="BN148" s="41">
        <f t="shared" ca="1" si="444"/>
        <v>0</v>
      </c>
      <c r="BO148" s="41">
        <f t="shared" ca="1" si="444"/>
        <v>0</v>
      </c>
      <c r="BP148" s="41">
        <f t="shared" ca="1" si="444"/>
        <v>0</v>
      </c>
      <c r="BQ148" s="41">
        <f t="shared" ca="1" si="444"/>
        <v>0</v>
      </c>
      <c r="BR148" s="41">
        <f t="shared" ca="1" si="444"/>
        <v>0</v>
      </c>
      <c r="BS148" s="41">
        <f t="shared" ca="1" si="444"/>
        <v>0</v>
      </c>
      <c r="BT148" s="41">
        <f t="shared" ca="1" si="444"/>
        <v>0</v>
      </c>
      <c r="BU148" s="41">
        <f t="shared" ca="1" si="444"/>
        <v>0</v>
      </c>
      <c r="BV148" s="41">
        <f t="shared" ca="1" si="444"/>
        <v>0</v>
      </c>
      <c r="BW148" s="41">
        <f t="shared" ca="1" si="444"/>
        <v>0</v>
      </c>
      <c r="BX148" s="41">
        <f t="shared" ca="1" si="444"/>
        <v>0</v>
      </c>
      <c r="BY148" s="41">
        <f t="shared" ca="1" si="444"/>
        <v>0</v>
      </c>
      <c r="BZ148" s="41">
        <f t="shared" ca="1" si="444"/>
        <v>0</v>
      </c>
      <c r="CA148" s="41">
        <f t="shared" ca="1" si="444"/>
        <v>0</v>
      </c>
      <c r="CB148" s="41">
        <f t="shared" ca="1" si="444"/>
        <v>0</v>
      </c>
      <c r="CC148" s="41">
        <f t="shared" ca="1" si="444"/>
        <v>0</v>
      </c>
      <c r="CD148" s="41">
        <f t="shared" ca="1" si="444"/>
        <v>0</v>
      </c>
      <c r="CE148" s="41">
        <f t="shared" ca="1" si="444"/>
        <v>0</v>
      </c>
      <c r="CF148" s="41">
        <f t="shared" ca="1" si="444"/>
        <v>0</v>
      </c>
      <c r="CG148" s="126">
        <f t="shared" ca="1" si="393"/>
        <v>0</v>
      </c>
      <c r="CH148" s="25" t="str">
        <f>'PLANTILLA V6'!$D288</f>
        <v>pza</v>
      </c>
    </row>
    <row r="149" spans="1:86" ht="16.5" x14ac:dyDescent="0.45">
      <c r="A149" s="39" t="s">
        <v>248</v>
      </c>
      <c r="B149" s="39" t="s">
        <v>267</v>
      </c>
      <c r="C149" s="32">
        <f>'PLANTILLA V6'!C289</f>
        <v>1</v>
      </c>
      <c r="D149" s="126">
        <f t="shared" ca="1" si="388"/>
        <v>0</v>
      </c>
      <c r="E149" s="25" t="str">
        <f>'PLANTILLA V6'!$D289</f>
        <v>pza</v>
      </c>
      <c r="F149" s="29">
        <f t="shared" ref="F149:AD149" ca="1" si="445">IF(OR(F$3="", ISNA(INDEX(INDIRECT(RIGHT(F$2,LEN(F$2)-4)&amp;"!$J:$J"),MATCH($B149,INDIRECT(RIGHT(F$2,LEN(F$2)-4)&amp;"!$B:$B"),0),1)),ISERR(INDEX(INDIRECT(RIGHT(F$2,LEN(F$2)-4)&amp;"!$J:$J"),MATCH($B149,INDIRECT(RIGHT(F$2,LEN(F$2)-4)&amp;"!$B:$B"),0),1))),0,INDEX(INDIRECT(RIGHT(F$2,LEN(F$2)-4)&amp;"!$J:$J"),MATCH($B149,INDIRECT(RIGHT(F$2,LEN(F$2)-4)&amp;"!$B:$B"),0),1))</f>
        <v>0</v>
      </c>
      <c r="G149" s="29">
        <f t="shared" ca="1" si="445"/>
        <v>0</v>
      </c>
      <c r="H149" s="29">
        <f t="shared" ca="1" si="445"/>
        <v>0</v>
      </c>
      <c r="I149" s="29">
        <f t="shared" ca="1" si="445"/>
        <v>0</v>
      </c>
      <c r="J149" s="29">
        <f t="shared" ca="1" si="445"/>
        <v>0</v>
      </c>
      <c r="K149" s="29">
        <f t="shared" ca="1" si="445"/>
        <v>0</v>
      </c>
      <c r="L149" s="29">
        <f t="shared" ca="1" si="445"/>
        <v>0</v>
      </c>
      <c r="M149" s="29">
        <f t="shared" ca="1" si="445"/>
        <v>0</v>
      </c>
      <c r="N149" s="29">
        <f t="shared" ca="1" si="445"/>
        <v>0</v>
      </c>
      <c r="O149" s="29">
        <f t="shared" ca="1" si="445"/>
        <v>0</v>
      </c>
      <c r="P149" s="29">
        <f t="shared" ca="1" si="445"/>
        <v>0</v>
      </c>
      <c r="Q149" s="29">
        <f t="shared" ca="1" si="445"/>
        <v>0</v>
      </c>
      <c r="R149" s="29">
        <f t="shared" ca="1" si="445"/>
        <v>0</v>
      </c>
      <c r="S149" s="29">
        <f t="shared" ca="1" si="445"/>
        <v>0</v>
      </c>
      <c r="T149" s="29">
        <f t="shared" ca="1" si="445"/>
        <v>0</v>
      </c>
      <c r="U149" s="29">
        <f t="shared" ca="1" si="445"/>
        <v>0</v>
      </c>
      <c r="V149" s="29">
        <f t="shared" ca="1" si="445"/>
        <v>0</v>
      </c>
      <c r="W149" s="29">
        <f t="shared" ca="1" si="445"/>
        <v>0</v>
      </c>
      <c r="X149" s="29">
        <f t="shared" ca="1" si="445"/>
        <v>0</v>
      </c>
      <c r="Y149" s="29">
        <f t="shared" ca="1" si="445"/>
        <v>0</v>
      </c>
      <c r="Z149" s="29">
        <f t="shared" ca="1" si="445"/>
        <v>0</v>
      </c>
      <c r="AA149" s="29">
        <f t="shared" ca="1" si="445"/>
        <v>0</v>
      </c>
      <c r="AB149" s="29">
        <f t="shared" ca="1" si="445"/>
        <v>0</v>
      </c>
      <c r="AC149" s="29">
        <f t="shared" ca="1" si="445"/>
        <v>0</v>
      </c>
      <c r="AD149" s="29">
        <f t="shared" ca="1" si="445"/>
        <v>0</v>
      </c>
      <c r="AE149" s="126">
        <f t="shared" ca="1" si="390"/>
        <v>12.5</v>
      </c>
      <c r="AF149" s="25" t="str">
        <f>'PLANTILLA V6'!$D289</f>
        <v>pza</v>
      </c>
      <c r="AG149" s="37">
        <f t="shared" ref="AG149:BE149" ca="1" si="446">IF(OR(AG$3="",ISNA(INDEX(INDIRECT(RIGHT(AG$2,LEN(AG$2)-4)&amp;"!$J:$J"),MATCH($B149,INDIRECT(RIGHT(AG$2,LEN(AG$2)-4)&amp;"!$B:$B"),0),1)), ISERR(INDEX(INDIRECT(RIGHT(AG$2,LEN(AG$2)-4)&amp;"!$J:$J"),MATCH($B149,INDIRECT(RIGHT(AG$2,LEN(AG$2)-4)&amp;"!$B:$B"),0),1))),0,INDEX(INDIRECT(RIGHT(AG$2,LEN(AG$2)-4)&amp;"!$J:$J"),MATCH($B149,INDIRECT(RIGHT(AG$2,LEN(AG$2)-4)&amp;"!$B:$B"),0),1))</f>
        <v>0</v>
      </c>
      <c r="AH149" s="37">
        <f t="shared" ca="1" si="446"/>
        <v>0</v>
      </c>
      <c r="AI149" s="37">
        <f t="shared" ca="1" si="446"/>
        <v>0</v>
      </c>
      <c r="AJ149" s="37">
        <f t="shared" ca="1" si="446"/>
        <v>0</v>
      </c>
      <c r="AK149" s="37">
        <f t="shared" ca="1" si="446"/>
        <v>0</v>
      </c>
      <c r="AL149" s="37">
        <f t="shared" ca="1" si="446"/>
        <v>0</v>
      </c>
      <c r="AM149" s="37">
        <f t="shared" ca="1" si="446"/>
        <v>0</v>
      </c>
      <c r="AN149" s="37">
        <f t="shared" ca="1" si="446"/>
        <v>0</v>
      </c>
      <c r="AO149" s="37">
        <f t="shared" ca="1" si="446"/>
        <v>0</v>
      </c>
      <c r="AP149" s="37">
        <f t="shared" ca="1" si="446"/>
        <v>0</v>
      </c>
      <c r="AQ149" s="37">
        <f t="shared" ca="1" si="446"/>
        <v>12.5</v>
      </c>
      <c r="AR149" s="37">
        <f t="shared" ca="1" si="446"/>
        <v>0</v>
      </c>
      <c r="AS149" s="37">
        <f t="shared" ca="1" si="446"/>
        <v>0</v>
      </c>
      <c r="AT149" s="37">
        <f t="shared" ca="1" si="446"/>
        <v>0</v>
      </c>
      <c r="AU149" s="37">
        <f t="shared" ca="1" si="446"/>
        <v>0</v>
      </c>
      <c r="AV149" s="37">
        <f t="shared" ca="1" si="446"/>
        <v>0</v>
      </c>
      <c r="AW149" s="37">
        <f t="shared" ca="1" si="446"/>
        <v>0</v>
      </c>
      <c r="AX149" s="37">
        <f t="shared" ca="1" si="446"/>
        <v>0</v>
      </c>
      <c r="AY149" s="37">
        <f t="shared" ca="1" si="446"/>
        <v>0</v>
      </c>
      <c r="AZ149" s="37">
        <f t="shared" ca="1" si="446"/>
        <v>0</v>
      </c>
      <c r="BA149" s="37">
        <f t="shared" ca="1" si="446"/>
        <v>0</v>
      </c>
      <c r="BB149" s="37">
        <f t="shared" ca="1" si="446"/>
        <v>0</v>
      </c>
      <c r="BC149" s="37">
        <f t="shared" ca="1" si="446"/>
        <v>0</v>
      </c>
      <c r="BD149" s="37">
        <f t="shared" ca="1" si="446"/>
        <v>0</v>
      </c>
      <c r="BE149" s="37">
        <f t="shared" ca="1" si="446"/>
        <v>0</v>
      </c>
      <c r="BF149" s="126">
        <f t="shared" ca="1" si="236"/>
        <v>0</v>
      </c>
      <c r="BG149" s="135" t="str">
        <f>'PLANTILLA V6'!$D255</f>
        <v>pza</v>
      </c>
      <c r="BH149" s="41">
        <f t="shared" ref="BH149:CF149" ca="1" si="447">IF(OR(BH$3="",ISNA(INDEX(INDIRECT(RIGHT(BH$2,LEN(BH$2)-4)&amp;"!$J:$J"),MATCH($B149,INDIRECT(RIGHT(BH$2,LEN(BH$2)-4)&amp;"!$B:$B"),0),1)), ISERR(INDEX(INDIRECT(RIGHT(BH$2,LEN(BH$2)-4)&amp;"!$J:$J"),MATCH($B149,INDIRECT(RIGHT(BH$2,LEN(BH$2)-4)&amp;"!$B:$B"),0),1))),0,INDEX(INDIRECT(RIGHT(BH$2,LEN(BH$2)-4)&amp;"!$J:$J"),MATCH($B149,INDIRECT(RIGHT(BH$2,LEN(BH$2)-4)&amp;"!$B:$B"),0),1))</f>
        <v>0</v>
      </c>
      <c r="BI149" s="41">
        <f t="shared" ca="1" si="447"/>
        <v>0</v>
      </c>
      <c r="BJ149" s="41">
        <f t="shared" ca="1" si="447"/>
        <v>0</v>
      </c>
      <c r="BK149" s="41">
        <f t="shared" ca="1" si="447"/>
        <v>0</v>
      </c>
      <c r="BL149" s="41">
        <f t="shared" ca="1" si="447"/>
        <v>0</v>
      </c>
      <c r="BM149" s="41">
        <f t="shared" ca="1" si="447"/>
        <v>0</v>
      </c>
      <c r="BN149" s="41">
        <f t="shared" ca="1" si="447"/>
        <v>0</v>
      </c>
      <c r="BO149" s="41">
        <f t="shared" ca="1" si="447"/>
        <v>0</v>
      </c>
      <c r="BP149" s="41">
        <f t="shared" ca="1" si="447"/>
        <v>0</v>
      </c>
      <c r="BQ149" s="41">
        <f t="shared" ca="1" si="447"/>
        <v>0</v>
      </c>
      <c r="BR149" s="41">
        <f t="shared" ca="1" si="447"/>
        <v>0</v>
      </c>
      <c r="BS149" s="41">
        <f t="shared" ca="1" si="447"/>
        <v>0</v>
      </c>
      <c r="BT149" s="41">
        <f t="shared" ca="1" si="447"/>
        <v>0</v>
      </c>
      <c r="BU149" s="41">
        <f t="shared" ca="1" si="447"/>
        <v>0</v>
      </c>
      <c r="BV149" s="41">
        <f t="shared" ca="1" si="447"/>
        <v>0</v>
      </c>
      <c r="BW149" s="41">
        <f t="shared" ca="1" si="447"/>
        <v>0</v>
      </c>
      <c r="BX149" s="41">
        <f t="shared" ca="1" si="447"/>
        <v>0</v>
      </c>
      <c r="BY149" s="41">
        <f t="shared" ca="1" si="447"/>
        <v>0</v>
      </c>
      <c r="BZ149" s="41">
        <f t="shared" ca="1" si="447"/>
        <v>0</v>
      </c>
      <c r="CA149" s="41">
        <f t="shared" ca="1" si="447"/>
        <v>0</v>
      </c>
      <c r="CB149" s="41">
        <f t="shared" ca="1" si="447"/>
        <v>0</v>
      </c>
      <c r="CC149" s="41">
        <f t="shared" ca="1" si="447"/>
        <v>0</v>
      </c>
      <c r="CD149" s="41">
        <f t="shared" ca="1" si="447"/>
        <v>0</v>
      </c>
      <c r="CE149" s="41">
        <f t="shared" ca="1" si="447"/>
        <v>0</v>
      </c>
      <c r="CF149" s="41">
        <f t="shared" ca="1" si="447"/>
        <v>0</v>
      </c>
      <c r="CG149" s="126">
        <f t="shared" ca="1" si="393"/>
        <v>12.5</v>
      </c>
      <c r="CH149" s="25" t="str">
        <f>'PLANTILLA V6'!$D289</f>
        <v>pza</v>
      </c>
    </row>
    <row r="150" spans="1:86" ht="16.5" x14ac:dyDescent="0.45">
      <c r="A150" s="35" t="s">
        <v>248</v>
      </c>
      <c r="B150" s="35" t="s">
        <v>268</v>
      </c>
      <c r="C150" s="28">
        <f>'PLANTILLA V6'!C290</f>
        <v>1</v>
      </c>
      <c r="D150" s="126">
        <f t="shared" ca="1" si="388"/>
        <v>12.5</v>
      </c>
      <c r="E150" s="25" t="str">
        <f>'PLANTILLA V6'!$D290</f>
        <v>pza</v>
      </c>
      <c r="F150" s="29">
        <f t="shared" ref="F150:AD150" ca="1" si="448">IF(OR(F$3="", ISNA(INDEX(INDIRECT(RIGHT(F$2,LEN(F$2)-4)&amp;"!$J:$J"),MATCH($B150,INDIRECT(RIGHT(F$2,LEN(F$2)-4)&amp;"!$B:$B"),0),1)),ISERR(INDEX(INDIRECT(RIGHT(F$2,LEN(F$2)-4)&amp;"!$J:$J"),MATCH($B150,INDIRECT(RIGHT(F$2,LEN(F$2)-4)&amp;"!$B:$B"),0),1))),0,INDEX(INDIRECT(RIGHT(F$2,LEN(F$2)-4)&amp;"!$J:$J"),MATCH($B150,INDIRECT(RIGHT(F$2,LEN(F$2)-4)&amp;"!$B:$B"),0),1))</f>
        <v>0</v>
      </c>
      <c r="G150" s="29">
        <f t="shared" ca="1" si="448"/>
        <v>0</v>
      </c>
      <c r="H150" s="29">
        <f t="shared" ca="1" si="448"/>
        <v>0</v>
      </c>
      <c r="I150" s="29">
        <f t="shared" ca="1" si="448"/>
        <v>0</v>
      </c>
      <c r="J150" s="29">
        <f t="shared" ca="1" si="448"/>
        <v>0</v>
      </c>
      <c r="K150" s="29">
        <f t="shared" ca="1" si="448"/>
        <v>0</v>
      </c>
      <c r="L150" s="29">
        <f t="shared" ca="1" si="448"/>
        <v>0</v>
      </c>
      <c r="M150" s="29">
        <f t="shared" ca="1" si="448"/>
        <v>0</v>
      </c>
      <c r="N150" s="29">
        <f t="shared" ca="1" si="448"/>
        <v>0</v>
      </c>
      <c r="O150" s="29">
        <f t="shared" ca="1" si="448"/>
        <v>12.5</v>
      </c>
      <c r="P150" s="29">
        <f t="shared" ca="1" si="448"/>
        <v>0</v>
      </c>
      <c r="Q150" s="29">
        <f t="shared" ca="1" si="448"/>
        <v>0</v>
      </c>
      <c r="R150" s="29">
        <f t="shared" ca="1" si="448"/>
        <v>0</v>
      </c>
      <c r="S150" s="29">
        <f t="shared" ca="1" si="448"/>
        <v>0</v>
      </c>
      <c r="T150" s="29">
        <f t="shared" ca="1" si="448"/>
        <v>0</v>
      </c>
      <c r="U150" s="29">
        <f t="shared" ca="1" si="448"/>
        <v>0</v>
      </c>
      <c r="V150" s="29">
        <f t="shared" ca="1" si="448"/>
        <v>0</v>
      </c>
      <c r="W150" s="29">
        <f t="shared" ca="1" si="448"/>
        <v>0</v>
      </c>
      <c r="X150" s="29">
        <f t="shared" ca="1" si="448"/>
        <v>0</v>
      </c>
      <c r="Y150" s="29">
        <f t="shared" ca="1" si="448"/>
        <v>0</v>
      </c>
      <c r="Z150" s="29">
        <f t="shared" ca="1" si="448"/>
        <v>0</v>
      </c>
      <c r="AA150" s="29">
        <f t="shared" ca="1" si="448"/>
        <v>0</v>
      </c>
      <c r="AB150" s="29">
        <f t="shared" ca="1" si="448"/>
        <v>0</v>
      </c>
      <c r="AC150" s="29">
        <f t="shared" ca="1" si="448"/>
        <v>0</v>
      </c>
      <c r="AD150" s="29">
        <f t="shared" ca="1" si="448"/>
        <v>0</v>
      </c>
      <c r="AE150" s="126">
        <f t="shared" ca="1" si="390"/>
        <v>0</v>
      </c>
      <c r="AF150" s="25" t="str">
        <f>'PLANTILLA V6'!$D290</f>
        <v>pza</v>
      </c>
      <c r="AG150" s="37">
        <f t="shared" ref="AG150:BE150" ca="1" si="449">IF(OR(AG$3="",ISNA(INDEX(INDIRECT(RIGHT(AG$2,LEN(AG$2)-4)&amp;"!$J:$J"),MATCH($B150,INDIRECT(RIGHT(AG$2,LEN(AG$2)-4)&amp;"!$B:$B"),0),1)), ISERR(INDEX(INDIRECT(RIGHT(AG$2,LEN(AG$2)-4)&amp;"!$J:$J"),MATCH($B150,INDIRECT(RIGHT(AG$2,LEN(AG$2)-4)&amp;"!$B:$B"),0),1))),0,INDEX(INDIRECT(RIGHT(AG$2,LEN(AG$2)-4)&amp;"!$J:$J"),MATCH($B150,INDIRECT(RIGHT(AG$2,LEN(AG$2)-4)&amp;"!$B:$B"),0),1))</f>
        <v>0</v>
      </c>
      <c r="AH150" s="37">
        <f t="shared" ca="1" si="449"/>
        <v>0</v>
      </c>
      <c r="AI150" s="37">
        <f t="shared" ca="1" si="449"/>
        <v>0</v>
      </c>
      <c r="AJ150" s="37">
        <f t="shared" ca="1" si="449"/>
        <v>0</v>
      </c>
      <c r="AK150" s="37">
        <f t="shared" ca="1" si="449"/>
        <v>0</v>
      </c>
      <c r="AL150" s="37">
        <f t="shared" ca="1" si="449"/>
        <v>0</v>
      </c>
      <c r="AM150" s="37">
        <f t="shared" ca="1" si="449"/>
        <v>0</v>
      </c>
      <c r="AN150" s="37">
        <f t="shared" ca="1" si="449"/>
        <v>0</v>
      </c>
      <c r="AO150" s="37">
        <f t="shared" ca="1" si="449"/>
        <v>0</v>
      </c>
      <c r="AP150" s="37">
        <f t="shared" ca="1" si="449"/>
        <v>0</v>
      </c>
      <c r="AQ150" s="37">
        <f t="shared" ca="1" si="449"/>
        <v>0</v>
      </c>
      <c r="AR150" s="37">
        <f t="shared" ca="1" si="449"/>
        <v>0</v>
      </c>
      <c r="AS150" s="37">
        <f t="shared" ca="1" si="449"/>
        <v>0</v>
      </c>
      <c r="AT150" s="37">
        <f t="shared" ca="1" si="449"/>
        <v>0</v>
      </c>
      <c r="AU150" s="37">
        <f t="shared" ca="1" si="449"/>
        <v>0</v>
      </c>
      <c r="AV150" s="37">
        <f t="shared" ca="1" si="449"/>
        <v>0</v>
      </c>
      <c r="AW150" s="37">
        <f t="shared" ca="1" si="449"/>
        <v>0</v>
      </c>
      <c r="AX150" s="37">
        <f t="shared" ca="1" si="449"/>
        <v>0</v>
      </c>
      <c r="AY150" s="37">
        <f t="shared" ca="1" si="449"/>
        <v>0</v>
      </c>
      <c r="AZ150" s="37">
        <f t="shared" ca="1" si="449"/>
        <v>0</v>
      </c>
      <c r="BA150" s="37">
        <f t="shared" ca="1" si="449"/>
        <v>0</v>
      </c>
      <c r="BB150" s="37">
        <f t="shared" ca="1" si="449"/>
        <v>0</v>
      </c>
      <c r="BC150" s="37">
        <f t="shared" ca="1" si="449"/>
        <v>0</v>
      </c>
      <c r="BD150" s="37">
        <f t="shared" ca="1" si="449"/>
        <v>0</v>
      </c>
      <c r="BE150" s="37">
        <f t="shared" ca="1" si="449"/>
        <v>0</v>
      </c>
      <c r="BF150" s="126">
        <f t="shared" ca="1" si="236"/>
        <v>0</v>
      </c>
      <c r="BG150" s="135" t="str">
        <f>'PLANTILLA V6'!$D256</f>
        <v>pza</v>
      </c>
      <c r="BH150" s="41">
        <f t="shared" ref="BH150:CF150" ca="1" si="450">IF(OR(BH$3="",ISNA(INDEX(INDIRECT(RIGHT(BH$2,LEN(BH$2)-4)&amp;"!$J:$J"),MATCH($B150,INDIRECT(RIGHT(BH$2,LEN(BH$2)-4)&amp;"!$B:$B"),0),1)), ISERR(INDEX(INDIRECT(RIGHT(BH$2,LEN(BH$2)-4)&amp;"!$J:$J"),MATCH($B150,INDIRECT(RIGHT(BH$2,LEN(BH$2)-4)&amp;"!$B:$B"),0),1))),0,INDEX(INDIRECT(RIGHT(BH$2,LEN(BH$2)-4)&amp;"!$J:$J"),MATCH($B150,INDIRECT(RIGHT(BH$2,LEN(BH$2)-4)&amp;"!$B:$B"),0),1))</f>
        <v>0</v>
      </c>
      <c r="BI150" s="41">
        <f t="shared" ca="1" si="450"/>
        <v>0</v>
      </c>
      <c r="BJ150" s="41">
        <f t="shared" ca="1" si="450"/>
        <v>0</v>
      </c>
      <c r="BK150" s="41">
        <f t="shared" ca="1" si="450"/>
        <v>0</v>
      </c>
      <c r="BL150" s="41">
        <f t="shared" ca="1" si="450"/>
        <v>0</v>
      </c>
      <c r="BM150" s="41">
        <f t="shared" ca="1" si="450"/>
        <v>0</v>
      </c>
      <c r="BN150" s="41">
        <f t="shared" ca="1" si="450"/>
        <v>0</v>
      </c>
      <c r="BO150" s="41">
        <f t="shared" ca="1" si="450"/>
        <v>0</v>
      </c>
      <c r="BP150" s="41">
        <f t="shared" ca="1" si="450"/>
        <v>0</v>
      </c>
      <c r="BQ150" s="41">
        <f t="shared" ca="1" si="450"/>
        <v>0</v>
      </c>
      <c r="BR150" s="41">
        <f t="shared" ca="1" si="450"/>
        <v>0</v>
      </c>
      <c r="BS150" s="41">
        <f t="shared" ca="1" si="450"/>
        <v>0</v>
      </c>
      <c r="BT150" s="41">
        <f t="shared" ca="1" si="450"/>
        <v>0</v>
      </c>
      <c r="BU150" s="41">
        <f t="shared" ca="1" si="450"/>
        <v>0</v>
      </c>
      <c r="BV150" s="41">
        <f t="shared" ca="1" si="450"/>
        <v>0</v>
      </c>
      <c r="BW150" s="41">
        <f t="shared" ca="1" si="450"/>
        <v>0</v>
      </c>
      <c r="BX150" s="41">
        <f t="shared" ca="1" si="450"/>
        <v>0</v>
      </c>
      <c r="BY150" s="41">
        <f t="shared" ca="1" si="450"/>
        <v>0</v>
      </c>
      <c r="BZ150" s="41">
        <f t="shared" ca="1" si="450"/>
        <v>0</v>
      </c>
      <c r="CA150" s="41">
        <f t="shared" ca="1" si="450"/>
        <v>0</v>
      </c>
      <c r="CB150" s="41">
        <f t="shared" ca="1" si="450"/>
        <v>0</v>
      </c>
      <c r="CC150" s="41">
        <f t="shared" ca="1" si="450"/>
        <v>0</v>
      </c>
      <c r="CD150" s="41">
        <f t="shared" ca="1" si="450"/>
        <v>0</v>
      </c>
      <c r="CE150" s="41">
        <f t="shared" ca="1" si="450"/>
        <v>0</v>
      </c>
      <c r="CF150" s="41">
        <f t="shared" ca="1" si="450"/>
        <v>0</v>
      </c>
      <c r="CG150" s="126">
        <f t="shared" ca="1" si="393"/>
        <v>12.5</v>
      </c>
      <c r="CH150" s="25" t="str">
        <f>'PLANTILLA V6'!$D290</f>
        <v>pza</v>
      </c>
    </row>
    <row r="151" spans="1:86" ht="16.5" x14ac:dyDescent="0.45">
      <c r="A151" s="39"/>
      <c r="B151" s="39"/>
      <c r="C151" s="32"/>
      <c r="D151" s="22"/>
      <c r="E151" s="25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"/>
      <c r="AF151" s="25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136"/>
      <c r="BG151" s="136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22"/>
      <c r="CH151" s="25"/>
    </row>
    <row r="152" spans="1:86" ht="16.5" x14ac:dyDescent="0.45">
      <c r="A152" s="181" t="str">
        <f>'PLANTILLA V6'!A161</f>
        <v>Estuche Individual</v>
      </c>
      <c r="B152" s="167"/>
      <c r="C152" s="28">
        <f>'PLANTILLA V6'!C161</f>
        <v>0</v>
      </c>
      <c r="D152" s="22"/>
      <c r="E152" s="25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136"/>
      <c r="BG152" s="136"/>
      <c r="BH152" s="41">
        <f t="shared" ref="BH152:CF152" ca="1" si="451">IF(OR(BH$3="",ISNA(INDEX(INDIRECT(RIGHT(BH$2,LEN(BH$2)-4)&amp;"!$J:$J"),MATCH($B152,INDIRECT(RIGHT(BH$2,LEN(BH$2)-4)&amp;"!$B:$B"),0),1)), ISERR(INDEX(INDIRECT(RIGHT(BH$2,LEN(BH$2)-4)&amp;"!$J:$J"),MATCH($B152,INDIRECT(RIGHT(BH$2,LEN(BH$2)-4)&amp;"!$B:$B"),0),1))),0,INDEX(INDIRECT(RIGHT(BH$2,LEN(BH$2)-4)&amp;"!$J:$J"),MATCH($B152,INDIRECT(RIGHT(BH$2,LEN(BH$2)-4)&amp;"!$B:$B"),0),1))</f>
        <v>0</v>
      </c>
      <c r="BI152" s="41">
        <f t="shared" ca="1" si="451"/>
        <v>0</v>
      </c>
      <c r="BJ152" s="41">
        <f t="shared" ca="1" si="451"/>
        <v>0</v>
      </c>
      <c r="BK152" s="41">
        <f t="shared" ca="1" si="451"/>
        <v>0</v>
      </c>
      <c r="BL152" s="41">
        <f t="shared" ca="1" si="451"/>
        <v>0</v>
      </c>
      <c r="BM152" s="41">
        <f t="shared" ca="1" si="451"/>
        <v>0</v>
      </c>
      <c r="BN152" s="41">
        <f t="shared" ca="1" si="451"/>
        <v>0</v>
      </c>
      <c r="BO152" s="41">
        <f t="shared" ca="1" si="451"/>
        <v>0</v>
      </c>
      <c r="BP152" s="41">
        <f t="shared" ca="1" si="451"/>
        <v>50</v>
      </c>
      <c r="BQ152" s="41">
        <f t="shared" ca="1" si="451"/>
        <v>0</v>
      </c>
      <c r="BR152" s="41">
        <f t="shared" ca="1" si="451"/>
        <v>0</v>
      </c>
      <c r="BS152" s="41">
        <f t="shared" ca="1" si="451"/>
        <v>50</v>
      </c>
      <c r="BT152" s="41">
        <f t="shared" ca="1" si="451"/>
        <v>0</v>
      </c>
      <c r="BU152" s="41">
        <f t="shared" ca="1" si="451"/>
        <v>0</v>
      </c>
      <c r="BV152" s="41">
        <f t="shared" ca="1" si="451"/>
        <v>0</v>
      </c>
      <c r="BW152" s="41">
        <f t="shared" ca="1" si="451"/>
        <v>0</v>
      </c>
      <c r="BX152" s="41">
        <f t="shared" ca="1" si="451"/>
        <v>0</v>
      </c>
      <c r="BY152" s="41">
        <f t="shared" ca="1" si="451"/>
        <v>0</v>
      </c>
      <c r="BZ152" s="41">
        <f t="shared" ca="1" si="451"/>
        <v>0</v>
      </c>
      <c r="CA152" s="41">
        <f t="shared" ca="1" si="451"/>
        <v>0</v>
      </c>
      <c r="CB152" s="41">
        <f t="shared" ca="1" si="451"/>
        <v>0</v>
      </c>
      <c r="CC152" s="41">
        <f t="shared" ca="1" si="451"/>
        <v>0</v>
      </c>
      <c r="CD152" s="41">
        <f t="shared" ca="1" si="451"/>
        <v>0</v>
      </c>
      <c r="CE152" s="41">
        <f t="shared" ca="1" si="451"/>
        <v>0</v>
      </c>
      <c r="CF152" s="41">
        <f t="shared" ca="1" si="451"/>
        <v>0</v>
      </c>
      <c r="CG152" s="139" t="s">
        <v>269</v>
      </c>
    </row>
    <row r="153" spans="1:86" ht="16.5" x14ac:dyDescent="0.45">
      <c r="A153" s="40" t="str">
        <f>'PLANTILLA V6'!A162</f>
        <v>In</v>
      </c>
      <c r="B153" s="40" t="str">
        <f>'PLANTILLA V6'!B162</f>
        <v>Lápiz</v>
      </c>
      <c r="C153" s="32">
        <f>'PLANTILLA V6'!C162</f>
        <v>1</v>
      </c>
      <c r="D153" s="22"/>
      <c r="E153" s="25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2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136"/>
      <c r="BG153" s="136"/>
      <c r="BH153" s="38">
        <f t="shared" ref="BH153:CF153" ca="1" si="452">IF(OR(BH$3="",ISNA(INDEX(INDIRECT(RIGHT(BH$2,LEN(BH$2)-4)&amp;"!$J:$J"),MATCH($B153,INDIRECT(RIGHT(BH$2,LEN(BH$2)-4)&amp;"!$B:$B"),0),1)), ISERR(INDEX(INDIRECT(RIGHT(BH$2,LEN(BH$2)-4)&amp;"!$J:$J"),MATCH($B153,INDIRECT(RIGHT(BH$2,LEN(BH$2)-4)&amp;"!$B:$B"),0),1))),0,INDEX(INDIRECT(RIGHT(BH$2,LEN(BH$2)-4)&amp;"!$J:$J"),MATCH($B153,INDIRECT(RIGHT(BH$2,LEN(BH$2)-4)&amp;"!$B:$B"),0),1))</f>
        <v>0</v>
      </c>
      <c r="BI153" s="38">
        <f t="shared" ca="1" si="452"/>
        <v>0</v>
      </c>
      <c r="BJ153" s="38">
        <f t="shared" ca="1" si="452"/>
        <v>0</v>
      </c>
      <c r="BK153" s="38">
        <f t="shared" ca="1" si="452"/>
        <v>0</v>
      </c>
      <c r="BL153" s="38">
        <f t="shared" ca="1" si="452"/>
        <v>0</v>
      </c>
      <c r="BM153" s="38">
        <f t="shared" ca="1" si="452"/>
        <v>0</v>
      </c>
      <c r="BN153" s="38">
        <f t="shared" ca="1" si="452"/>
        <v>0</v>
      </c>
      <c r="BO153" s="38">
        <f t="shared" ca="1" si="452"/>
        <v>0</v>
      </c>
      <c r="BP153" s="38">
        <f t="shared" ca="1" si="452"/>
        <v>50</v>
      </c>
      <c r="BQ153" s="38">
        <f t="shared" ca="1" si="452"/>
        <v>0</v>
      </c>
      <c r="BR153" s="38">
        <f t="shared" ca="1" si="452"/>
        <v>0</v>
      </c>
      <c r="BS153" s="38">
        <f t="shared" ca="1" si="452"/>
        <v>0</v>
      </c>
      <c r="BT153" s="38">
        <f t="shared" ca="1" si="452"/>
        <v>0</v>
      </c>
      <c r="BU153" s="38">
        <f t="shared" ca="1" si="452"/>
        <v>0</v>
      </c>
      <c r="BV153" s="38">
        <f t="shared" ca="1" si="452"/>
        <v>0</v>
      </c>
      <c r="BW153" s="38">
        <f t="shared" ca="1" si="452"/>
        <v>0</v>
      </c>
      <c r="BX153" s="38">
        <f t="shared" ca="1" si="452"/>
        <v>0</v>
      </c>
      <c r="BY153" s="38">
        <f t="shared" ca="1" si="452"/>
        <v>0</v>
      </c>
      <c r="BZ153" s="38">
        <f t="shared" ca="1" si="452"/>
        <v>0</v>
      </c>
      <c r="CA153" s="38">
        <f t="shared" ca="1" si="452"/>
        <v>0</v>
      </c>
      <c r="CB153" s="38">
        <f t="shared" ca="1" si="452"/>
        <v>0</v>
      </c>
      <c r="CC153" s="38">
        <f t="shared" ca="1" si="452"/>
        <v>0</v>
      </c>
      <c r="CD153" s="38">
        <f t="shared" ca="1" si="452"/>
        <v>0</v>
      </c>
      <c r="CE153" s="38">
        <f t="shared" ca="1" si="452"/>
        <v>0</v>
      </c>
      <c r="CF153" s="38">
        <f t="shared" ca="1" si="452"/>
        <v>0</v>
      </c>
      <c r="CG153" s="22">
        <v>1</v>
      </c>
      <c r="CH153" s="25" t="str">
        <f>'PLANTILLA V6'!$D162</f>
        <v>pza</v>
      </c>
    </row>
    <row r="154" spans="1:86" ht="16.5" x14ac:dyDescent="0.45">
      <c r="A154" s="36" t="str">
        <f>'PLANTILLA V6'!A163</f>
        <v>In</v>
      </c>
      <c r="B154" s="36" t="str">
        <f>'PLANTILLA V6'!B163</f>
        <v>Goma</v>
      </c>
      <c r="C154" s="28">
        <f>'PLANTILLA V6'!C163</f>
        <v>1</v>
      </c>
      <c r="D154" s="22"/>
      <c r="E154" s="25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2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136"/>
      <c r="BG154" s="136"/>
      <c r="BH154" s="41">
        <f t="shared" ref="BH154:CF154" ca="1" si="453">IF(OR(BH$3="",ISNA(INDEX(INDIRECT(RIGHT(BH$2,LEN(BH$2)-4)&amp;"!$J:$J"),MATCH($B154,INDIRECT(RIGHT(BH$2,LEN(BH$2)-4)&amp;"!$B:$B"),0),1)), ISERR(INDEX(INDIRECT(RIGHT(BH$2,LEN(BH$2)-4)&amp;"!$J:$J"),MATCH($B154,INDIRECT(RIGHT(BH$2,LEN(BH$2)-4)&amp;"!$B:$B"),0),1))),0,INDEX(INDIRECT(RIGHT(BH$2,LEN(BH$2)-4)&amp;"!$J:$J"),MATCH($B154,INDIRECT(RIGHT(BH$2,LEN(BH$2)-4)&amp;"!$B:$B"),0),1))</f>
        <v>0</v>
      </c>
      <c r="BI154" s="41">
        <f t="shared" ca="1" si="453"/>
        <v>0</v>
      </c>
      <c r="BJ154" s="41">
        <f t="shared" ca="1" si="453"/>
        <v>0</v>
      </c>
      <c r="BK154" s="41">
        <f t="shared" ca="1" si="453"/>
        <v>0</v>
      </c>
      <c r="BL154" s="41">
        <f t="shared" ca="1" si="453"/>
        <v>0</v>
      </c>
      <c r="BM154" s="41">
        <f t="shared" ca="1" si="453"/>
        <v>0</v>
      </c>
      <c r="BN154" s="41">
        <f t="shared" ca="1" si="453"/>
        <v>0</v>
      </c>
      <c r="BO154" s="41">
        <f t="shared" ca="1" si="453"/>
        <v>0</v>
      </c>
      <c r="BP154" s="41">
        <f t="shared" ca="1" si="453"/>
        <v>0</v>
      </c>
      <c r="BQ154" s="41">
        <f t="shared" ca="1" si="453"/>
        <v>0</v>
      </c>
      <c r="BR154" s="41">
        <f t="shared" ca="1" si="453"/>
        <v>0</v>
      </c>
      <c r="BS154" s="41">
        <f t="shared" ca="1" si="453"/>
        <v>0</v>
      </c>
      <c r="BT154" s="41">
        <f t="shared" ca="1" si="453"/>
        <v>0</v>
      </c>
      <c r="BU154" s="41">
        <f t="shared" ca="1" si="453"/>
        <v>0</v>
      </c>
      <c r="BV154" s="41">
        <f t="shared" ca="1" si="453"/>
        <v>0</v>
      </c>
      <c r="BW154" s="41">
        <f t="shared" ca="1" si="453"/>
        <v>0</v>
      </c>
      <c r="BX154" s="41">
        <f t="shared" ca="1" si="453"/>
        <v>0</v>
      </c>
      <c r="BY154" s="41">
        <f t="shared" ca="1" si="453"/>
        <v>0</v>
      </c>
      <c r="BZ154" s="41">
        <f t="shared" ca="1" si="453"/>
        <v>0</v>
      </c>
      <c r="CA154" s="41">
        <f t="shared" ca="1" si="453"/>
        <v>0</v>
      </c>
      <c r="CB154" s="41">
        <f t="shared" ca="1" si="453"/>
        <v>0</v>
      </c>
      <c r="CC154" s="41">
        <f t="shared" ca="1" si="453"/>
        <v>0</v>
      </c>
      <c r="CD154" s="41">
        <f t="shared" ca="1" si="453"/>
        <v>0</v>
      </c>
      <c r="CE154" s="41">
        <f t="shared" ca="1" si="453"/>
        <v>0</v>
      </c>
      <c r="CF154" s="41">
        <f t="shared" ca="1" si="453"/>
        <v>0</v>
      </c>
      <c r="CG154" s="22">
        <v>1</v>
      </c>
      <c r="CH154" s="25" t="str">
        <f>'PLANTILLA V6'!$D163</f>
        <v>pza</v>
      </c>
    </row>
    <row r="155" spans="1:86" ht="16.5" x14ac:dyDescent="0.45">
      <c r="A155" s="40" t="str">
        <f>'PLANTILLA V6'!A164</f>
        <v>In</v>
      </c>
      <c r="B155" s="40" t="str">
        <f>'PLANTILLA V6'!B164</f>
        <v>Sacapuntas</v>
      </c>
      <c r="C155" s="32">
        <f>'PLANTILLA V6'!C164</f>
        <v>1</v>
      </c>
      <c r="D155" s="22"/>
      <c r="E155" s="2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2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136"/>
      <c r="BG155" s="136"/>
      <c r="BH155" s="38">
        <f t="shared" ref="BH155:CF155" ca="1" si="454">IF(OR(BH$3="",ISNA(INDEX(INDIRECT(RIGHT(BH$2,LEN(BH$2)-4)&amp;"!$J:$J"),MATCH($B155,INDIRECT(RIGHT(BH$2,LEN(BH$2)-4)&amp;"!$B:$B"),0),1)), ISERR(INDEX(INDIRECT(RIGHT(BH$2,LEN(BH$2)-4)&amp;"!$J:$J"),MATCH($B155,INDIRECT(RIGHT(BH$2,LEN(BH$2)-4)&amp;"!$B:$B"),0),1))),0,INDEX(INDIRECT(RIGHT(BH$2,LEN(BH$2)-4)&amp;"!$J:$J"),MATCH($B155,INDIRECT(RIGHT(BH$2,LEN(BH$2)-4)&amp;"!$B:$B"),0),1))</f>
        <v>0</v>
      </c>
      <c r="BI155" s="38">
        <f t="shared" ca="1" si="454"/>
        <v>0</v>
      </c>
      <c r="BJ155" s="38">
        <f t="shared" ca="1" si="454"/>
        <v>0</v>
      </c>
      <c r="BK155" s="38">
        <f t="shared" ca="1" si="454"/>
        <v>0</v>
      </c>
      <c r="BL155" s="38">
        <f t="shared" ca="1" si="454"/>
        <v>0</v>
      </c>
      <c r="BM155" s="38">
        <f t="shared" ca="1" si="454"/>
        <v>0</v>
      </c>
      <c r="BN155" s="38">
        <f t="shared" ca="1" si="454"/>
        <v>0</v>
      </c>
      <c r="BO155" s="38">
        <f t="shared" ca="1" si="454"/>
        <v>0</v>
      </c>
      <c r="BP155" s="38">
        <f t="shared" ca="1" si="454"/>
        <v>0</v>
      </c>
      <c r="BQ155" s="38">
        <f t="shared" ca="1" si="454"/>
        <v>0</v>
      </c>
      <c r="BR155" s="38">
        <f t="shared" ca="1" si="454"/>
        <v>0</v>
      </c>
      <c r="BS155" s="38">
        <f t="shared" ca="1" si="454"/>
        <v>0</v>
      </c>
      <c r="BT155" s="38">
        <f t="shared" ca="1" si="454"/>
        <v>0</v>
      </c>
      <c r="BU155" s="38">
        <f t="shared" ca="1" si="454"/>
        <v>0</v>
      </c>
      <c r="BV155" s="38">
        <f t="shared" ca="1" si="454"/>
        <v>0</v>
      </c>
      <c r="BW155" s="38">
        <f t="shared" ca="1" si="454"/>
        <v>0</v>
      </c>
      <c r="BX155" s="38">
        <f t="shared" ca="1" si="454"/>
        <v>0</v>
      </c>
      <c r="BY155" s="38">
        <f t="shared" ca="1" si="454"/>
        <v>0</v>
      </c>
      <c r="BZ155" s="38">
        <f t="shared" ca="1" si="454"/>
        <v>0</v>
      </c>
      <c r="CA155" s="38">
        <f t="shared" ca="1" si="454"/>
        <v>0</v>
      </c>
      <c r="CB155" s="38">
        <f t="shared" ca="1" si="454"/>
        <v>0</v>
      </c>
      <c r="CC155" s="38">
        <f t="shared" ca="1" si="454"/>
        <v>0</v>
      </c>
      <c r="CD155" s="38">
        <f t="shared" ca="1" si="454"/>
        <v>0</v>
      </c>
      <c r="CE155" s="38">
        <f t="shared" ca="1" si="454"/>
        <v>0</v>
      </c>
      <c r="CF155" s="38">
        <f t="shared" ca="1" si="454"/>
        <v>0</v>
      </c>
      <c r="CG155" s="22">
        <v>1</v>
      </c>
      <c r="CH155" s="25" t="str">
        <f>'PLANTILLA V6'!$D164</f>
        <v>pza</v>
      </c>
    </row>
    <row r="156" spans="1:86" ht="16.5" x14ac:dyDescent="0.45">
      <c r="A156" s="36" t="str">
        <f>'PLANTILLA V6'!A165</f>
        <v>In</v>
      </c>
      <c r="B156" s="36" t="str">
        <f>'PLANTILLA V6'!B165</f>
        <v>Bolígrafo</v>
      </c>
      <c r="C156" s="28">
        <f>'PLANTILLA V6'!C165</f>
        <v>1</v>
      </c>
      <c r="D156" s="22"/>
      <c r="E156" s="25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136"/>
      <c r="BG156" s="136"/>
      <c r="BH156" s="41">
        <f t="shared" ref="BH156:CF156" ca="1" si="455">IF(OR(BH$3="",ISNA(INDEX(INDIRECT(RIGHT(BH$2,LEN(BH$2)-4)&amp;"!$J:$J"),MATCH($B156,INDIRECT(RIGHT(BH$2,LEN(BH$2)-4)&amp;"!$B:$B"),0),1)), ISERR(INDEX(INDIRECT(RIGHT(BH$2,LEN(BH$2)-4)&amp;"!$J:$J"),MATCH($B156,INDIRECT(RIGHT(BH$2,LEN(BH$2)-4)&amp;"!$B:$B"),0),1))),0,INDEX(INDIRECT(RIGHT(BH$2,LEN(BH$2)-4)&amp;"!$J:$J"),MATCH($B156,INDIRECT(RIGHT(BH$2,LEN(BH$2)-4)&amp;"!$B:$B"),0),1))</f>
        <v>0</v>
      </c>
      <c r="BI156" s="41">
        <f t="shared" ca="1" si="455"/>
        <v>0</v>
      </c>
      <c r="BJ156" s="41">
        <f t="shared" ca="1" si="455"/>
        <v>0</v>
      </c>
      <c r="BK156" s="41">
        <f t="shared" ca="1" si="455"/>
        <v>0</v>
      </c>
      <c r="BL156" s="41">
        <f t="shared" ca="1" si="455"/>
        <v>0</v>
      </c>
      <c r="BM156" s="41">
        <f t="shared" ca="1" si="455"/>
        <v>0</v>
      </c>
      <c r="BN156" s="41">
        <f t="shared" ca="1" si="455"/>
        <v>0</v>
      </c>
      <c r="BO156" s="41">
        <f t="shared" ca="1" si="455"/>
        <v>0</v>
      </c>
      <c r="BP156" s="41">
        <f t="shared" ca="1" si="455"/>
        <v>0</v>
      </c>
      <c r="BQ156" s="41">
        <f t="shared" ca="1" si="455"/>
        <v>0</v>
      </c>
      <c r="BR156" s="41">
        <f t="shared" ca="1" si="455"/>
        <v>0</v>
      </c>
      <c r="BS156" s="41">
        <f t="shared" ca="1" si="455"/>
        <v>0</v>
      </c>
      <c r="BT156" s="41">
        <f t="shared" ca="1" si="455"/>
        <v>0</v>
      </c>
      <c r="BU156" s="41">
        <f t="shared" ca="1" si="455"/>
        <v>0</v>
      </c>
      <c r="BV156" s="41">
        <f t="shared" ca="1" si="455"/>
        <v>0</v>
      </c>
      <c r="BW156" s="41">
        <f t="shared" ca="1" si="455"/>
        <v>0</v>
      </c>
      <c r="BX156" s="41">
        <f t="shared" ca="1" si="455"/>
        <v>0</v>
      </c>
      <c r="BY156" s="41">
        <f t="shared" ca="1" si="455"/>
        <v>0</v>
      </c>
      <c r="BZ156" s="41">
        <f t="shared" ca="1" si="455"/>
        <v>0</v>
      </c>
      <c r="CA156" s="41">
        <f t="shared" ca="1" si="455"/>
        <v>0</v>
      </c>
      <c r="CB156" s="41">
        <f t="shared" ca="1" si="455"/>
        <v>0</v>
      </c>
      <c r="CC156" s="41">
        <f t="shared" ca="1" si="455"/>
        <v>0</v>
      </c>
      <c r="CD156" s="41">
        <f t="shared" ca="1" si="455"/>
        <v>0</v>
      </c>
      <c r="CE156" s="41">
        <f t="shared" ca="1" si="455"/>
        <v>0</v>
      </c>
      <c r="CF156" s="41">
        <f t="shared" ca="1" si="455"/>
        <v>0</v>
      </c>
      <c r="CG156" s="22">
        <v>1</v>
      </c>
      <c r="CH156" s="25" t="str">
        <f>'PLANTILLA V6'!$D165</f>
        <v>pza</v>
      </c>
    </row>
    <row r="157" spans="1:86" ht="16.5" x14ac:dyDescent="0.45">
      <c r="A157" s="40" t="str">
        <f>'PLANTILLA V6'!A166</f>
        <v>In</v>
      </c>
      <c r="B157" s="40" t="str">
        <f>'PLANTILLA V6'!B166</f>
        <v>Tijeras</v>
      </c>
      <c r="C157" s="32">
        <f>'PLANTILLA V6'!C166</f>
        <v>1</v>
      </c>
      <c r="D157" s="22"/>
      <c r="E157" s="25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136"/>
      <c r="BG157" s="136"/>
      <c r="BH157" s="38">
        <f t="shared" ref="BH157:CF157" ca="1" si="456">IF(OR(BH$3="",ISNA(INDEX(INDIRECT(RIGHT(BH$2,LEN(BH$2)-4)&amp;"!$J:$J"),MATCH($B157,INDIRECT(RIGHT(BH$2,LEN(BH$2)-4)&amp;"!$B:$B"),0),1)), ISERR(INDEX(INDIRECT(RIGHT(BH$2,LEN(BH$2)-4)&amp;"!$J:$J"),MATCH($B157,INDIRECT(RIGHT(BH$2,LEN(BH$2)-4)&amp;"!$B:$B"),0),1))),0,INDEX(INDIRECT(RIGHT(BH$2,LEN(BH$2)-4)&amp;"!$J:$J"),MATCH($B157,INDIRECT(RIGHT(BH$2,LEN(BH$2)-4)&amp;"!$B:$B"),0),1))</f>
        <v>0</v>
      </c>
      <c r="BI157" s="38">
        <f t="shared" ca="1" si="456"/>
        <v>0</v>
      </c>
      <c r="BJ157" s="38">
        <f t="shared" ca="1" si="456"/>
        <v>0</v>
      </c>
      <c r="BK157" s="38">
        <f t="shared" ca="1" si="456"/>
        <v>0</v>
      </c>
      <c r="BL157" s="38">
        <f t="shared" ca="1" si="456"/>
        <v>0</v>
      </c>
      <c r="BM157" s="38">
        <f t="shared" ca="1" si="456"/>
        <v>0</v>
      </c>
      <c r="BN157" s="38">
        <f t="shared" ca="1" si="456"/>
        <v>0</v>
      </c>
      <c r="BO157" s="38">
        <f t="shared" ca="1" si="456"/>
        <v>0</v>
      </c>
      <c r="BP157" s="38">
        <f t="shared" ca="1" si="456"/>
        <v>0</v>
      </c>
      <c r="BQ157" s="38">
        <f t="shared" ca="1" si="456"/>
        <v>0</v>
      </c>
      <c r="BR157" s="38">
        <f t="shared" ca="1" si="456"/>
        <v>0</v>
      </c>
      <c r="BS157" s="38">
        <f t="shared" ca="1" si="456"/>
        <v>0</v>
      </c>
      <c r="BT157" s="38">
        <f t="shared" ca="1" si="456"/>
        <v>0</v>
      </c>
      <c r="BU157" s="38">
        <f t="shared" ca="1" si="456"/>
        <v>0</v>
      </c>
      <c r="BV157" s="38">
        <f t="shared" ca="1" si="456"/>
        <v>0</v>
      </c>
      <c r="BW157" s="38">
        <f t="shared" ca="1" si="456"/>
        <v>0</v>
      </c>
      <c r="BX157" s="38">
        <f t="shared" ca="1" si="456"/>
        <v>0</v>
      </c>
      <c r="BY157" s="38">
        <f t="shared" ca="1" si="456"/>
        <v>0</v>
      </c>
      <c r="BZ157" s="38">
        <f t="shared" ca="1" si="456"/>
        <v>0</v>
      </c>
      <c r="CA157" s="38">
        <f t="shared" ca="1" si="456"/>
        <v>0</v>
      </c>
      <c r="CB157" s="38">
        <f t="shared" ca="1" si="456"/>
        <v>0</v>
      </c>
      <c r="CC157" s="38">
        <f t="shared" ca="1" si="456"/>
        <v>0</v>
      </c>
      <c r="CD157" s="38">
        <f t="shared" ca="1" si="456"/>
        <v>0</v>
      </c>
      <c r="CE157" s="38">
        <f t="shared" ca="1" si="456"/>
        <v>0</v>
      </c>
      <c r="CF157" s="38">
        <f t="shared" ca="1" si="456"/>
        <v>0</v>
      </c>
      <c r="CG157" s="22">
        <v>1</v>
      </c>
      <c r="CH157" s="25" t="str">
        <f>'PLANTILLA V6'!$D166</f>
        <v>pza</v>
      </c>
    </row>
    <row r="158" spans="1:86" ht="16.5" x14ac:dyDescent="0.45">
      <c r="A158" s="36" t="str">
        <f>'PLANTILLA V6'!A167</f>
        <v>In</v>
      </c>
      <c r="B158" s="36" t="str">
        <f>'PLANTILLA V6'!B167</f>
        <v>Pegamento en barra (Pritt) de 8 g</v>
      </c>
      <c r="C158" s="28">
        <f>'PLANTILLA V6'!C167</f>
        <v>1</v>
      </c>
      <c r="D158" s="22"/>
      <c r="E158" s="25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136"/>
      <c r="BG158" s="136"/>
      <c r="BH158" s="41">
        <f t="shared" ref="BH158:CF158" ca="1" si="457">IF(OR(BH$3="",ISNA(INDEX(INDIRECT(RIGHT(BH$2,LEN(BH$2)-4)&amp;"!$J:$J"),MATCH($B158,INDIRECT(RIGHT(BH$2,LEN(BH$2)-4)&amp;"!$B:$B"),0),1)), ISERR(INDEX(INDIRECT(RIGHT(BH$2,LEN(BH$2)-4)&amp;"!$J:$J"),MATCH($B158,INDIRECT(RIGHT(BH$2,LEN(BH$2)-4)&amp;"!$B:$B"),0),1))),0,INDEX(INDIRECT(RIGHT(BH$2,LEN(BH$2)-4)&amp;"!$J:$J"),MATCH($B158,INDIRECT(RIGHT(BH$2,LEN(BH$2)-4)&amp;"!$B:$B"),0),1))</f>
        <v>0</v>
      </c>
      <c r="BI158" s="41">
        <f t="shared" ca="1" si="457"/>
        <v>0</v>
      </c>
      <c r="BJ158" s="41">
        <f t="shared" ca="1" si="457"/>
        <v>0</v>
      </c>
      <c r="BK158" s="41">
        <f t="shared" ca="1" si="457"/>
        <v>0</v>
      </c>
      <c r="BL158" s="41">
        <f t="shared" ca="1" si="457"/>
        <v>0</v>
      </c>
      <c r="BM158" s="41">
        <f t="shared" ca="1" si="457"/>
        <v>0</v>
      </c>
      <c r="BN158" s="41">
        <f t="shared" ca="1" si="457"/>
        <v>0</v>
      </c>
      <c r="BO158" s="41">
        <f t="shared" ca="1" si="457"/>
        <v>0</v>
      </c>
      <c r="BP158" s="41">
        <f t="shared" ca="1" si="457"/>
        <v>50</v>
      </c>
      <c r="BQ158" s="41">
        <f t="shared" ca="1" si="457"/>
        <v>0</v>
      </c>
      <c r="BR158" s="41">
        <f t="shared" ca="1" si="457"/>
        <v>0</v>
      </c>
      <c r="BS158" s="41">
        <f t="shared" ca="1" si="457"/>
        <v>0</v>
      </c>
      <c r="BT158" s="41">
        <f t="shared" ca="1" si="457"/>
        <v>0</v>
      </c>
      <c r="BU158" s="41">
        <f t="shared" ca="1" si="457"/>
        <v>0</v>
      </c>
      <c r="BV158" s="41">
        <f t="shared" ca="1" si="457"/>
        <v>0</v>
      </c>
      <c r="BW158" s="41">
        <f t="shared" ca="1" si="457"/>
        <v>0</v>
      </c>
      <c r="BX158" s="41">
        <f t="shared" ca="1" si="457"/>
        <v>0</v>
      </c>
      <c r="BY158" s="41">
        <f t="shared" ca="1" si="457"/>
        <v>0</v>
      </c>
      <c r="BZ158" s="41">
        <f t="shared" ca="1" si="457"/>
        <v>0</v>
      </c>
      <c r="CA158" s="41">
        <f t="shared" ca="1" si="457"/>
        <v>0</v>
      </c>
      <c r="CB158" s="41">
        <f t="shared" ca="1" si="457"/>
        <v>0</v>
      </c>
      <c r="CC158" s="41">
        <f t="shared" ca="1" si="457"/>
        <v>0</v>
      </c>
      <c r="CD158" s="41">
        <f t="shared" ca="1" si="457"/>
        <v>0</v>
      </c>
      <c r="CE158" s="41">
        <f t="shared" ca="1" si="457"/>
        <v>0</v>
      </c>
      <c r="CF158" s="41">
        <f t="shared" ca="1" si="457"/>
        <v>0</v>
      </c>
      <c r="CG158" s="22">
        <v>1</v>
      </c>
      <c r="CH158" s="25" t="str">
        <f>'PLANTILLA V6'!$D167</f>
        <v>pza</v>
      </c>
    </row>
    <row r="159" spans="1:86" ht="16.5" x14ac:dyDescent="0.45">
      <c r="A159" s="40" t="str">
        <f>'PLANTILLA V6'!A168</f>
        <v>In</v>
      </c>
      <c r="B159" s="40" t="str">
        <f>'PLANTILLA V6'!B168</f>
        <v>Caja de 12 colores de madera</v>
      </c>
      <c r="C159" s="32">
        <f>'PLANTILLA V6'!C168</f>
        <v>1</v>
      </c>
      <c r="D159" s="22"/>
      <c r="E159" s="25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136"/>
      <c r="BG159" s="136"/>
      <c r="BH159" s="38">
        <f t="shared" ref="BH159:CF159" ca="1" si="458">IF(OR(BH$3="",ISNA(INDEX(INDIRECT(RIGHT(BH$2,LEN(BH$2)-4)&amp;"!$J:$J"),MATCH($B159,INDIRECT(RIGHT(BH$2,LEN(BH$2)-4)&amp;"!$B:$B"),0),1)), ISERR(INDEX(INDIRECT(RIGHT(BH$2,LEN(BH$2)-4)&amp;"!$J:$J"),MATCH($B159,INDIRECT(RIGHT(BH$2,LEN(BH$2)-4)&amp;"!$B:$B"),0),1))),0,INDEX(INDIRECT(RIGHT(BH$2,LEN(BH$2)-4)&amp;"!$J:$J"),MATCH($B159,INDIRECT(RIGHT(BH$2,LEN(BH$2)-4)&amp;"!$B:$B"),0),1))</f>
        <v>0</v>
      </c>
      <c r="BI159" s="38">
        <f t="shared" ca="1" si="458"/>
        <v>0</v>
      </c>
      <c r="BJ159" s="38">
        <f t="shared" ca="1" si="458"/>
        <v>0</v>
      </c>
      <c r="BK159" s="38">
        <f t="shared" ca="1" si="458"/>
        <v>0</v>
      </c>
      <c r="BL159" s="38">
        <f t="shared" ca="1" si="458"/>
        <v>0</v>
      </c>
      <c r="BM159" s="38">
        <f t="shared" ca="1" si="458"/>
        <v>0</v>
      </c>
      <c r="BN159" s="38">
        <f t="shared" ca="1" si="458"/>
        <v>0</v>
      </c>
      <c r="BO159" s="38">
        <f t="shared" ca="1" si="458"/>
        <v>0</v>
      </c>
      <c r="BP159" s="38">
        <f t="shared" ca="1" si="458"/>
        <v>0</v>
      </c>
      <c r="BQ159" s="38">
        <f t="shared" ca="1" si="458"/>
        <v>0</v>
      </c>
      <c r="BR159" s="38">
        <f t="shared" ca="1" si="458"/>
        <v>0</v>
      </c>
      <c r="BS159" s="38">
        <f t="shared" ca="1" si="458"/>
        <v>0</v>
      </c>
      <c r="BT159" s="38">
        <f t="shared" ca="1" si="458"/>
        <v>0</v>
      </c>
      <c r="BU159" s="38">
        <f t="shared" ca="1" si="458"/>
        <v>0</v>
      </c>
      <c r="BV159" s="38">
        <f t="shared" ca="1" si="458"/>
        <v>0</v>
      </c>
      <c r="BW159" s="38">
        <f t="shared" ca="1" si="458"/>
        <v>0</v>
      </c>
      <c r="BX159" s="38">
        <f t="shared" ca="1" si="458"/>
        <v>0</v>
      </c>
      <c r="BY159" s="38">
        <f t="shared" ca="1" si="458"/>
        <v>0</v>
      </c>
      <c r="BZ159" s="38">
        <f t="shared" ca="1" si="458"/>
        <v>0</v>
      </c>
      <c r="CA159" s="38">
        <f t="shared" ca="1" si="458"/>
        <v>0</v>
      </c>
      <c r="CB159" s="38">
        <f t="shared" ca="1" si="458"/>
        <v>0</v>
      </c>
      <c r="CC159" s="38">
        <f t="shared" ca="1" si="458"/>
        <v>0</v>
      </c>
      <c r="CD159" s="38">
        <f t="shared" ca="1" si="458"/>
        <v>0</v>
      </c>
      <c r="CE159" s="38">
        <f t="shared" ca="1" si="458"/>
        <v>0</v>
      </c>
      <c r="CF159" s="38">
        <f t="shared" ca="1" si="458"/>
        <v>0</v>
      </c>
      <c r="CG159" s="22">
        <v>1</v>
      </c>
      <c r="CH159" s="25" t="str">
        <f>'PLANTILLA V6'!$D168</f>
        <v>caja</v>
      </c>
    </row>
    <row r="160" spans="1:86" ht="16.5" x14ac:dyDescent="0.45">
      <c r="A160" s="36" t="str">
        <f>'PLANTILLA V6'!A169</f>
        <v>In</v>
      </c>
      <c r="B160" s="36" t="str">
        <f>'PLANTILLA V6'!B169</f>
        <v>Plumón marcador permanente punto fino (Sharpie)</v>
      </c>
      <c r="C160" s="28">
        <f>'PLANTILLA V6'!C169</f>
        <v>1</v>
      </c>
      <c r="D160" s="22"/>
      <c r="E160" s="25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136"/>
      <c r="BG160" s="136"/>
      <c r="BH160" s="41">
        <f t="shared" ref="BH160:CF160" ca="1" si="459">IF(OR(BH$3="",ISNA(INDEX(INDIRECT(RIGHT(BH$2,LEN(BH$2)-4)&amp;"!$J:$J"),MATCH($B160,INDIRECT(RIGHT(BH$2,LEN(BH$2)-4)&amp;"!$B:$B"),0),1)), ISERR(INDEX(INDIRECT(RIGHT(BH$2,LEN(BH$2)-4)&amp;"!$J:$J"),MATCH($B160,INDIRECT(RIGHT(BH$2,LEN(BH$2)-4)&amp;"!$B:$B"),0),1))),0,INDEX(INDIRECT(RIGHT(BH$2,LEN(BH$2)-4)&amp;"!$J:$J"),MATCH($B160,INDIRECT(RIGHT(BH$2,LEN(BH$2)-4)&amp;"!$B:$B"),0),1))</f>
        <v>0</v>
      </c>
      <c r="BI160" s="41">
        <f t="shared" ca="1" si="459"/>
        <v>0</v>
      </c>
      <c r="BJ160" s="41">
        <f t="shared" ca="1" si="459"/>
        <v>0</v>
      </c>
      <c r="BK160" s="41">
        <f t="shared" ca="1" si="459"/>
        <v>0</v>
      </c>
      <c r="BL160" s="41">
        <f t="shared" ca="1" si="459"/>
        <v>0</v>
      </c>
      <c r="BM160" s="41">
        <f t="shared" ca="1" si="459"/>
        <v>0</v>
      </c>
      <c r="BN160" s="41">
        <f t="shared" ca="1" si="459"/>
        <v>0</v>
      </c>
      <c r="BO160" s="41">
        <f t="shared" ca="1" si="459"/>
        <v>0</v>
      </c>
      <c r="BP160" s="41">
        <f t="shared" ca="1" si="459"/>
        <v>0</v>
      </c>
      <c r="BQ160" s="41">
        <f t="shared" ca="1" si="459"/>
        <v>0</v>
      </c>
      <c r="BR160" s="41">
        <f t="shared" ca="1" si="459"/>
        <v>0</v>
      </c>
      <c r="BS160" s="41">
        <f t="shared" ca="1" si="459"/>
        <v>0</v>
      </c>
      <c r="BT160" s="41">
        <f t="shared" ca="1" si="459"/>
        <v>0</v>
      </c>
      <c r="BU160" s="41">
        <f t="shared" ca="1" si="459"/>
        <v>0</v>
      </c>
      <c r="BV160" s="41">
        <f t="shared" ca="1" si="459"/>
        <v>0</v>
      </c>
      <c r="BW160" s="41">
        <f t="shared" ca="1" si="459"/>
        <v>0</v>
      </c>
      <c r="BX160" s="41">
        <f t="shared" ca="1" si="459"/>
        <v>0</v>
      </c>
      <c r="BY160" s="41">
        <f t="shared" ca="1" si="459"/>
        <v>0</v>
      </c>
      <c r="BZ160" s="41">
        <f t="shared" ca="1" si="459"/>
        <v>0</v>
      </c>
      <c r="CA160" s="41">
        <f t="shared" ca="1" si="459"/>
        <v>0</v>
      </c>
      <c r="CB160" s="41">
        <f t="shared" ca="1" si="459"/>
        <v>0</v>
      </c>
      <c r="CC160" s="41">
        <f t="shared" ca="1" si="459"/>
        <v>0</v>
      </c>
      <c r="CD160" s="41">
        <f t="shared" ca="1" si="459"/>
        <v>0</v>
      </c>
      <c r="CE160" s="41">
        <f t="shared" ca="1" si="459"/>
        <v>0</v>
      </c>
      <c r="CF160" s="41">
        <f t="shared" ca="1" si="459"/>
        <v>0</v>
      </c>
      <c r="CG160" s="22">
        <v>1</v>
      </c>
      <c r="CH160" s="25" t="str">
        <f>'PLANTILLA V6'!$D169</f>
        <v>pza</v>
      </c>
    </row>
    <row r="161" spans="1:88" ht="16.5" x14ac:dyDescent="0.45">
      <c r="A161" s="40" t="str">
        <f>'PLANTILLA V6'!A170</f>
        <v>In</v>
      </c>
      <c r="B161" s="40" t="str">
        <f>'PLANTILLA V6'!B170</f>
        <v xml:space="preserve">Juego de geometría (regla, escuadra 45°,  escuadra 60°, 1 compás, transportador) </v>
      </c>
      <c r="C161" s="32">
        <f>'PLANTILLA V6'!C170</f>
        <v>1</v>
      </c>
      <c r="D161" s="22"/>
      <c r="E161" s="25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136"/>
      <c r="BG161" s="136"/>
      <c r="BH161" s="38">
        <f t="shared" ref="BH161:CF161" ca="1" si="460">IF(OR(BH$3="",ISNA(INDEX(INDIRECT(RIGHT(BH$2,LEN(BH$2)-4)&amp;"!$J:$J"),MATCH($B161,INDIRECT(RIGHT(BH$2,LEN(BH$2)-4)&amp;"!$B:$B"),0),1)), ISERR(INDEX(INDIRECT(RIGHT(BH$2,LEN(BH$2)-4)&amp;"!$J:$J"),MATCH($B161,INDIRECT(RIGHT(BH$2,LEN(BH$2)-4)&amp;"!$B:$B"),0),1))),0,INDEX(INDIRECT(RIGHT(BH$2,LEN(BH$2)-4)&amp;"!$J:$J"),MATCH($B161,INDIRECT(RIGHT(BH$2,LEN(BH$2)-4)&amp;"!$B:$B"),0),1))</f>
        <v>0</v>
      </c>
      <c r="BI161" s="38">
        <f t="shared" ca="1" si="460"/>
        <v>0</v>
      </c>
      <c r="BJ161" s="38">
        <f t="shared" ca="1" si="460"/>
        <v>0</v>
      </c>
      <c r="BK161" s="38">
        <f t="shared" ca="1" si="460"/>
        <v>0</v>
      </c>
      <c r="BL161" s="38">
        <f t="shared" ca="1" si="460"/>
        <v>0</v>
      </c>
      <c r="BM161" s="38">
        <f t="shared" ca="1" si="460"/>
        <v>0</v>
      </c>
      <c r="BN161" s="38">
        <f t="shared" ca="1" si="460"/>
        <v>0</v>
      </c>
      <c r="BO161" s="38">
        <f t="shared" ca="1" si="460"/>
        <v>0</v>
      </c>
      <c r="BP161" s="38">
        <f t="shared" ca="1" si="460"/>
        <v>0</v>
      </c>
      <c r="BQ161" s="38">
        <f t="shared" ca="1" si="460"/>
        <v>0</v>
      </c>
      <c r="BR161" s="38">
        <f t="shared" ca="1" si="460"/>
        <v>0</v>
      </c>
      <c r="BS161" s="38">
        <f t="shared" ca="1" si="460"/>
        <v>0</v>
      </c>
      <c r="BT161" s="38">
        <f t="shared" ca="1" si="460"/>
        <v>0</v>
      </c>
      <c r="BU161" s="38">
        <f t="shared" ca="1" si="460"/>
        <v>0</v>
      </c>
      <c r="BV161" s="38">
        <f t="shared" ca="1" si="460"/>
        <v>0</v>
      </c>
      <c r="BW161" s="38">
        <f t="shared" ca="1" si="460"/>
        <v>0</v>
      </c>
      <c r="BX161" s="38">
        <f t="shared" ca="1" si="460"/>
        <v>0</v>
      </c>
      <c r="BY161" s="38">
        <f t="shared" ca="1" si="460"/>
        <v>0</v>
      </c>
      <c r="BZ161" s="38">
        <f t="shared" ca="1" si="460"/>
        <v>0</v>
      </c>
      <c r="CA161" s="38">
        <f t="shared" ca="1" si="460"/>
        <v>0</v>
      </c>
      <c r="CB161" s="38">
        <f t="shared" ca="1" si="460"/>
        <v>0</v>
      </c>
      <c r="CC161" s="38">
        <f t="shared" ca="1" si="460"/>
        <v>0</v>
      </c>
      <c r="CD161" s="38">
        <f t="shared" ca="1" si="460"/>
        <v>0</v>
      </c>
      <c r="CE161" s="38">
        <f t="shared" ca="1" si="460"/>
        <v>0</v>
      </c>
      <c r="CF161" s="38">
        <f t="shared" ca="1" si="460"/>
        <v>0</v>
      </c>
      <c r="CG161" s="22">
        <v>1</v>
      </c>
      <c r="CH161" s="25" t="str">
        <f>'PLANTILLA V6'!$D170</f>
        <v>juego</v>
      </c>
    </row>
    <row r="162" spans="1:88" ht="16.5" x14ac:dyDescent="0.45">
      <c r="A162" s="36" t="str">
        <f>'PLANTILLA V6'!A171</f>
        <v>In</v>
      </c>
      <c r="B162" s="36" t="str">
        <f>'PLANTILLA V6'!B171</f>
        <v xml:space="preserve">Paquete de plumones de color </v>
      </c>
      <c r="C162" s="28">
        <f>'PLANTILLA V6'!C171</f>
        <v>1</v>
      </c>
      <c r="D162" s="22"/>
      <c r="E162" s="25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136"/>
      <c r="BG162" s="136"/>
      <c r="BH162" s="41">
        <f t="shared" ref="BH162:CF162" ca="1" si="461">IF(OR(BH$3="",ISNA(INDEX(INDIRECT(RIGHT(BH$2,LEN(BH$2)-4)&amp;"!$J:$J"),MATCH($B162,INDIRECT(RIGHT(BH$2,LEN(BH$2)-4)&amp;"!$B:$B"),0),1)), ISERR(INDEX(INDIRECT(RIGHT(BH$2,LEN(BH$2)-4)&amp;"!$J:$J"),MATCH($B162,INDIRECT(RIGHT(BH$2,LEN(BH$2)-4)&amp;"!$B:$B"),0),1))),0,INDEX(INDIRECT(RIGHT(BH$2,LEN(BH$2)-4)&amp;"!$J:$J"),MATCH($B162,INDIRECT(RIGHT(BH$2,LEN(BH$2)-4)&amp;"!$B:$B"),0),1))</f>
        <v>0</v>
      </c>
      <c r="BI162" s="41">
        <f t="shared" ca="1" si="461"/>
        <v>0</v>
      </c>
      <c r="BJ162" s="41">
        <f t="shared" ca="1" si="461"/>
        <v>0</v>
      </c>
      <c r="BK162" s="41">
        <f t="shared" ca="1" si="461"/>
        <v>0</v>
      </c>
      <c r="BL162" s="41">
        <f t="shared" ca="1" si="461"/>
        <v>0</v>
      </c>
      <c r="BM162" s="41">
        <f t="shared" ca="1" si="461"/>
        <v>0</v>
      </c>
      <c r="BN162" s="41">
        <f t="shared" ca="1" si="461"/>
        <v>0</v>
      </c>
      <c r="BO162" s="41">
        <f t="shared" ca="1" si="461"/>
        <v>0</v>
      </c>
      <c r="BP162" s="41">
        <f t="shared" ca="1" si="461"/>
        <v>0</v>
      </c>
      <c r="BQ162" s="41">
        <f t="shared" ca="1" si="461"/>
        <v>0</v>
      </c>
      <c r="BR162" s="41">
        <f t="shared" ca="1" si="461"/>
        <v>0</v>
      </c>
      <c r="BS162" s="41">
        <f t="shared" ca="1" si="461"/>
        <v>0</v>
      </c>
      <c r="BT162" s="41">
        <f t="shared" ca="1" si="461"/>
        <v>0</v>
      </c>
      <c r="BU162" s="41">
        <f t="shared" ca="1" si="461"/>
        <v>0</v>
      </c>
      <c r="BV162" s="41">
        <f t="shared" ca="1" si="461"/>
        <v>0</v>
      </c>
      <c r="BW162" s="41">
        <f t="shared" ca="1" si="461"/>
        <v>0</v>
      </c>
      <c r="BX162" s="41">
        <f t="shared" ca="1" si="461"/>
        <v>0</v>
      </c>
      <c r="BY162" s="41">
        <f t="shared" ca="1" si="461"/>
        <v>0</v>
      </c>
      <c r="BZ162" s="41">
        <f t="shared" ca="1" si="461"/>
        <v>0</v>
      </c>
      <c r="CA162" s="41">
        <f t="shared" ca="1" si="461"/>
        <v>0</v>
      </c>
      <c r="CB162" s="41">
        <f t="shared" ca="1" si="461"/>
        <v>0</v>
      </c>
      <c r="CC162" s="41">
        <f t="shared" ca="1" si="461"/>
        <v>0</v>
      </c>
      <c r="CD162" s="41">
        <f t="shared" ca="1" si="461"/>
        <v>0</v>
      </c>
      <c r="CE162" s="41">
        <f t="shared" ca="1" si="461"/>
        <v>0</v>
      </c>
      <c r="CF162" s="41">
        <f t="shared" ca="1" si="461"/>
        <v>0</v>
      </c>
      <c r="CG162" s="22">
        <v>1</v>
      </c>
      <c r="CH162" s="25" t="str">
        <f>'PLANTILLA V6'!$D171</f>
        <v>pza</v>
      </c>
    </row>
    <row r="163" spans="1:88" ht="16.5" x14ac:dyDescent="0.45">
      <c r="A163" s="40"/>
      <c r="B163" s="40"/>
      <c r="C163" s="32"/>
      <c r="D163" s="22"/>
      <c r="E163" s="25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136"/>
      <c r="BG163" s="136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22"/>
      <c r="CH163" s="25"/>
    </row>
    <row r="164" spans="1:88" ht="16.5" x14ac:dyDescent="0.45">
      <c r="A164" s="197"/>
      <c r="B164" s="197"/>
      <c r="C164" s="198"/>
      <c r="D164" s="199"/>
      <c r="E164" s="200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0"/>
      <c r="AG164" s="200"/>
      <c r="AH164" s="200"/>
      <c r="AI164" s="200"/>
      <c r="AJ164" s="200"/>
      <c r="AK164" s="200"/>
      <c r="AL164" s="200"/>
      <c r="AM164" s="200"/>
      <c r="AN164" s="200"/>
      <c r="AO164" s="200"/>
      <c r="AP164" s="200"/>
      <c r="AQ164" s="200"/>
      <c r="AR164" s="200"/>
      <c r="AS164" s="200"/>
      <c r="AT164" s="200"/>
      <c r="AU164" s="200"/>
      <c r="AV164" s="200"/>
      <c r="AW164" s="200"/>
      <c r="AX164" s="200"/>
      <c r="AY164" s="200"/>
      <c r="AZ164" s="200"/>
      <c r="BA164" s="200"/>
      <c r="BB164" s="200"/>
      <c r="BC164" s="200"/>
      <c r="BD164" s="200"/>
      <c r="BE164" s="200"/>
      <c r="BF164" s="202"/>
      <c r="BG164" s="202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199"/>
      <c r="CH164" s="200"/>
      <c r="CI164" s="204"/>
      <c r="CJ164" s="204"/>
    </row>
    <row r="165" spans="1:88" ht="16.5" x14ac:dyDescent="0.45">
      <c r="A165" s="205"/>
      <c r="B165" s="205"/>
      <c r="C165" s="206"/>
      <c r="D165" s="199"/>
      <c r="E165" s="200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7"/>
      <c r="AF165" s="200"/>
      <c r="AG165" s="200"/>
      <c r="AH165" s="200"/>
      <c r="AI165" s="200"/>
      <c r="AJ165" s="200"/>
      <c r="AK165" s="200"/>
      <c r="AL165" s="200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200"/>
      <c r="AZ165" s="200"/>
      <c r="BA165" s="200"/>
      <c r="BB165" s="200"/>
      <c r="BC165" s="200"/>
      <c r="BD165" s="200"/>
      <c r="BE165" s="200"/>
      <c r="BF165" s="202"/>
      <c r="BG165" s="202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199"/>
      <c r="CH165" s="200"/>
      <c r="CI165" s="204"/>
      <c r="CJ165" s="204"/>
    </row>
    <row r="166" spans="1:88" ht="16.5" x14ac:dyDescent="0.45">
      <c r="A166" s="209"/>
      <c r="B166" s="209"/>
      <c r="C166" s="198"/>
      <c r="D166" s="199"/>
      <c r="E166" s="200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10"/>
      <c r="AF166" s="200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2"/>
      <c r="BG166" s="202"/>
      <c r="BH166" s="211"/>
      <c r="BI166" s="211"/>
      <c r="BJ166" s="211"/>
      <c r="BK166" s="211"/>
      <c r="BL166" s="211"/>
      <c r="BM166" s="211"/>
      <c r="BN166" s="211"/>
      <c r="BO166" s="211"/>
      <c r="BP166" s="211"/>
      <c r="BQ166" s="211"/>
      <c r="BR166" s="211"/>
      <c r="BS166" s="211"/>
      <c r="BT166" s="211"/>
      <c r="BU166" s="211"/>
      <c r="BV166" s="211"/>
      <c r="BW166" s="211"/>
      <c r="BX166" s="211"/>
      <c r="BY166" s="211"/>
      <c r="BZ166" s="211"/>
      <c r="CA166" s="211"/>
      <c r="CB166" s="211"/>
      <c r="CC166" s="211"/>
      <c r="CD166" s="211"/>
      <c r="CE166" s="211"/>
      <c r="CF166" s="211"/>
      <c r="CG166" s="199"/>
      <c r="CH166" s="200"/>
      <c r="CI166" s="204"/>
      <c r="CJ166" s="204"/>
    </row>
    <row r="167" spans="1:88" ht="15.75" customHeight="1" x14ac:dyDescent="0.25">
      <c r="A167" s="204"/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</row>
    <row r="168" spans="1:88" ht="15.75" customHeight="1" x14ac:dyDescent="0.25">
      <c r="A168" s="204"/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</row>
    <row r="169" spans="1:88" ht="15.75" customHeight="1" x14ac:dyDescent="0.25">
      <c r="A169" s="204"/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</row>
    <row r="170" spans="1:88" ht="15.75" customHeight="1" x14ac:dyDescent="0.25">
      <c r="A170" s="204"/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4"/>
      <c r="R170" s="204"/>
      <c r="S170" s="204"/>
      <c r="T170" s="204"/>
      <c r="U170" s="204"/>
      <c r="V170" s="204"/>
      <c r="W170" s="20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/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  <c r="BI170" s="204"/>
      <c r="BJ170" s="204"/>
      <c r="BK170" s="204"/>
      <c r="BL170" s="204"/>
      <c r="BM170" s="204"/>
      <c r="BN170" s="204"/>
      <c r="BO170" s="204"/>
      <c r="BP170" s="204"/>
      <c r="BQ170" s="204"/>
      <c r="BR170" s="204"/>
      <c r="BS170" s="204"/>
      <c r="BT170" s="204"/>
      <c r="BU170" s="204"/>
      <c r="BV170" s="204"/>
      <c r="BW170" s="204"/>
      <c r="BX170" s="204"/>
      <c r="BY170" s="204"/>
      <c r="BZ170" s="204"/>
      <c r="CA170" s="204"/>
      <c r="CB170" s="204"/>
      <c r="CC170" s="204"/>
      <c r="CD170" s="204"/>
      <c r="CE170" s="204"/>
      <c r="CF170" s="204"/>
      <c r="CG170" s="204"/>
      <c r="CH170" s="204"/>
      <c r="CI170" s="204"/>
      <c r="CJ170" s="204"/>
    </row>
    <row r="171" spans="1:88" ht="15.75" customHeight="1" x14ac:dyDescent="0.25">
      <c r="A171" s="204"/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4"/>
      <c r="R171" s="204"/>
      <c r="S171" s="204"/>
      <c r="T171" s="204"/>
      <c r="U171" s="204"/>
      <c r="V171" s="204"/>
      <c r="W171" s="20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/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  <c r="BI171" s="204"/>
      <c r="BJ171" s="204"/>
      <c r="BK171" s="204"/>
      <c r="BL171" s="204"/>
      <c r="BM171" s="204"/>
      <c r="BN171" s="204"/>
      <c r="BO171" s="204"/>
      <c r="BP171" s="204"/>
      <c r="BQ171" s="204"/>
      <c r="BR171" s="204"/>
      <c r="BS171" s="204"/>
      <c r="BT171" s="204"/>
      <c r="BU171" s="204"/>
      <c r="BV171" s="204"/>
      <c r="BW171" s="204"/>
      <c r="BX171" s="204"/>
      <c r="BY171" s="204"/>
      <c r="BZ171" s="204"/>
      <c r="CA171" s="204"/>
      <c r="CB171" s="204"/>
      <c r="CC171" s="204"/>
      <c r="CD171" s="204"/>
      <c r="CE171" s="204"/>
      <c r="CF171" s="204"/>
      <c r="CG171" s="204"/>
      <c r="CH171" s="204"/>
      <c r="CI171" s="204"/>
      <c r="CJ171" s="204"/>
    </row>
    <row r="172" spans="1:88" ht="15.75" customHeight="1" x14ac:dyDescent="0.25">
      <c r="A172" s="204"/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4"/>
      <c r="R172" s="204"/>
      <c r="S172" s="204"/>
      <c r="T172" s="204"/>
      <c r="U172" s="204"/>
      <c r="V172" s="204"/>
      <c r="W172" s="20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/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  <c r="BI172" s="204"/>
      <c r="BJ172" s="204"/>
      <c r="BK172" s="204"/>
      <c r="BL172" s="204"/>
      <c r="BM172" s="204"/>
      <c r="BN172" s="204"/>
      <c r="BO172" s="204"/>
      <c r="BP172" s="204"/>
      <c r="BQ172" s="204"/>
      <c r="BR172" s="204"/>
      <c r="BS172" s="204"/>
      <c r="BT172" s="204"/>
      <c r="BU172" s="204"/>
      <c r="BV172" s="204"/>
      <c r="BW172" s="204"/>
      <c r="BX172" s="204"/>
      <c r="BY172" s="204"/>
      <c r="BZ172" s="204"/>
      <c r="CA172" s="204"/>
      <c r="CB172" s="204"/>
      <c r="CC172" s="204"/>
      <c r="CD172" s="204"/>
      <c r="CE172" s="204"/>
      <c r="CF172" s="204"/>
      <c r="CG172" s="204"/>
      <c r="CH172" s="204"/>
      <c r="CI172" s="204"/>
      <c r="CJ172" s="204"/>
    </row>
    <row r="173" spans="1:88" ht="15.75" customHeight="1" x14ac:dyDescent="0.25">
      <c r="A173" s="204"/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4"/>
      <c r="R173" s="204"/>
      <c r="S173" s="204"/>
      <c r="T173" s="204"/>
      <c r="U173" s="204"/>
      <c r="V173" s="204"/>
      <c r="W173" s="20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/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  <c r="BI173" s="204"/>
      <c r="BJ173" s="204"/>
      <c r="BK173" s="204"/>
      <c r="BL173" s="204"/>
      <c r="BM173" s="204"/>
      <c r="BN173" s="204"/>
      <c r="BO173" s="204"/>
      <c r="BP173" s="204"/>
      <c r="BQ173" s="204"/>
      <c r="BR173" s="204"/>
      <c r="BS173" s="204"/>
      <c r="BT173" s="204"/>
      <c r="BU173" s="204"/>
      <c r="BV173" s="204"/>
      <c r="BW173" s="204"/>
      <c r="BX173" s="204"/>
      <c r="BY173" s="204"/>
      <c r="BZ173" s="204"/>
      <c r="CA173" s="204"/>
      <c r="CB173" s="204"/>
      <c r="CC173" s="204"/>
      <c r="CD173" s="204"/>
      <c r="CE173" s="204"/>
      <c r="CF173" s="204"/>
      <c r="CG173" s="204"/>
      <c r="CH173" s="204"/>
      <c r="CI173" s="204"/>
      <c r="CJ173" s="204"/>
    </row>
    <row r="174" spans="1:88" ht="15.75" customHeight="1" x14ac:dyDescent="0.25">
      <c r="A174" s="204"/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4"/>
      <c r="BN174" s="204"/>
      <c r="BO174" s="204"/>
      <c r="BP174" s="204"/>
      <c r="BQ174" s="204"/>
      <c r="BR174" s="204"/>
      <c r="BS174" s="204"/>
      <c r="BT174" s="204"/>
      <c r="BU174" s="204"/>
      <c r="BV174" s="204"/>
      <c r="BW174" s="204"/>
      <c r="BX174" s="204"/>
      <c r="BY174" s="204"/>
      <c r="BZ174" s="204"/>
      <c r="CA174" s="204"/>
      <c r="CB174" s="204"/>
      <c r="CC174" s="204"/>
      <c r="CD174" s="204"/>
      <c r="CE174" s="204"/>
      <c r="CF174" s="204"/>
      <c r="CG174" s="204"/>
      <c r="CH174" s="204"/>
      <c r="CI174" s="204"/>
      <c r="CJ174" s="204"/>
    </row>
    <row r="175" spans="1:88" ht="15.75" customHeight="1" x14ac:dyDescent="0.25">
      <c r="A175" s="204"/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4"/>
      <c r="BN175" s="204"/>
      <c r="BO175" s="204"/>
      <c r="BP175" s="204"/>
      <c r="BQ175" s="204"/>
      <c r="BR175" s="204"/>
      <c r="BS175" s="204"/>
      <c r="BT175" s="204"/>
      <c r="BU175" s="204"/>
      <c r="BV175" s="204"/>
      <c r="BW175" s="204"/>
      <c r="BX175" s="204"/>
      <c r="BY175" s="204"/>
      <c r="BZ175" s="204"/>
      <c r="CA175" s="204"/>
      <c r="CB175" s="204"/>
      <c r="CC175" s="204"/>
      <c r="CD175" s="204"/>
      <c r="CE175" s="204"/>
      <c r="CF175" s="204"/>
      <c r="CG175" s="204"/>
      <c r="CH175" s="204"/>
      <c r="CI175" s="204"/>
      <c r="CJ175" s="204"/>
    </row>
    <row r="176" spans="1:88" ht="15.75" customHeight="1" x14ac:dyDescent="0.25">
      <c r="A176" s="204"/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4"/>
      <c r="BN176" s="204"/>
      <c r="BO176" s="204"/>
      <c r="BP176" s="204"/>
      <c r="BQ176" s="204"/>
      <c r="BR176" s="204"/>
      <c r="BS176" s="204"/>
      <c r="BT176" s="204"/>
      <c r="BU176" s="204"/>
      <c r="BV176" s="204"/>
      <c r="BW176" s="204"/>
      <c r="BX176" s="204"/>
      <c r="BY176" s="204"/>
      <c r="BZ176" s="204"/>
      <c r="CA176" s="204"/>
      <c r="CB176" s="204"/>
      <c r="CC176" s="204"/>
      <c r="CD176" s="204"/>
      <c r="CE176" s="204"/>
      <c r="CF176" s="204"/>
      <c r="CG176" s="204"/>
      <c r="CH176" s="204"/>
      <c r="CI176" s="204"/>
      <c r="CJ176" s="204"/>
    </row>
    <row r="177" spans="1:88" ht="15.75" customHeight="1" x14ac:dyDescent="0.25">
      <c r="A177" s="204"/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4"/>
      <c r="BN177" s="204"/>
      <c r="BO177" s="204"/>
      <c r="BP177" s="204"/>
      <c r="BQ177" s="204"/>
      <c r="BR177" s="204"/>
      <c r="BS177" s="204"/>
      <c r="BT177" s="204"/>
      <c r="BU177" s="204"/>
      <c r="BV177" s="204"/>
      <c r="BW177" s="204"/>
      <c r="BX177" s="204"/>
      <c r="BY177" s="204"/>
      <c r="BZ177" s="204"/>
      <c r="CA177" s="204"/>
      <c r="CB177" s="204"/>
      <c r="CC177" s="204"/>
      <c r="CD177" s="204"/>
      <c r="CE177" s="204"/>
      <c r="CF177" s="204"/>
      <c r="CG177" s="204"/>
      <c r="CH177" s="204"/>
      <c r="CI177" s="204"/>
      <c r="CJ177" s="204"/>
    </row>
    <row r="178" spans="1:88" ht="15.75" customHeight="1" x14ac:dyDescent="0.25">
      <c r="A178" s="204"/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4"/>
      <c r="BN178" s="204"/>
      <c r="BO178" s="204"/>
      <c r="BP178" s="204"/>
      <c r="BQ178" s="204"/>
      <c r="BR178" s="204"/>
      <c r="BS178" s="204"/>
      <c r="BT178" s="204"/>
      <c r="BU178" s="204"/>
      <c r="BV178" s="204"/>
      <c r="BW178" s="204"/>
      <c r="BX178" s="204"/>
      <c r="BY178" s="204"/>
      <c r="BZ178" s="204"/>
      <c r="CA178" s="204"/>
      <c r="CB178" s="204"/>
      <c r="CC178" s="204"/>
      <c r="CD178" s="204"/>
      <c r="CE178" s="204"/>
      <c r="CF178" s="204"/>
      <c r="CG178" s="204"/>
      <c r="CH178" s="204"/>
      <c r="CI178" s="204"/>
      <c r="CJ178" s="204"/>
    </row>
    <row r="179" spans="1:88" ht="15.75" customHeight="1" x14ac:dyDescent="0.25">
      <c r="A179" s="204"/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4"/>
      <c r="R179" s="204"/>
      <c r="S179" s="204"/>
      <c r="T179" s="204"/>
      <c r="U179" s="204"/>
      <c r="V179" s="204"/>
      <c r="W179" s="20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/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  <c r="BI179" s="204"/>
      <c r="BJ179" s="204"/>
      <c r="BK179" s="204"/>
      <c r="BL179" s="204"/>
      <c r="BM179" s="204"/>
      <c r="BN179" s="204"/>
      <c r="BO179" s="204"/>
      <c r="BP179" s="204"/>
      <c r="BQ179" s="204"/>
      <c r="BR179" s="204"/>
      <c r="BS179" s="204"/>
      <c r="BT179" s="204"/>
      <c r="BU179" s="204"/>
      <c r="BV179" s="204"/>
      <c r="BW179" s="204"/>
      <c r="BX179" s="204"/>
      <c r="BY179" s="204"/>
      <c r="BZ179" s="204"/>
      <c r="CA179" s="204"/>
      <c r="CB179" s="204"/>
      <c r="CC179" s="204"/>
      <c r="CD179" s="204"/>
      <c r="CE179" s="204"/>
      <c r="CF179" s="204"/>
      <c r="CG179" s="204"/>
      <c r="CH179" s="204"/>
      <c r="CI179" s="204"/>
      <c r="CJ179" s="204"/>
    </row>
    <row r="180" spans="1:88" ht="15.75" customHeight="1" x14ac:dyDescent="0.25">
      <c r="A180" s="204"/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4"/>
      <c r="R180" s="204"/>
      <c r="S180" s="204"/>
      <c r="T180" s="204"/>
      <c r="U180" s="204"/>
      <c r="V180" s="204"/>
      <c r="W180" s="20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/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  <c r="BI180" s="204"/>
      <c r="BJ180" s="204"/>
      <c r="BK180" s="204"/>
      <c r="BL180" s="204"/>
      <c r="BM180" s="204"/>
      <c r="BN180" s="204"/>
      <c r="BO180" s="204"/>
      <c r="BP180" s="204"/>
      <c r="BQ180" s="204"/>
      <c r="BR180" s="204"/>
      <c r="BS180" s="204"/>
      <c r="BT180" s="204"/>
      <c r="BU180" s="204"/>
      <c r="BV180" s="204"/>
      <c r="BW180" s="204"/>
      <c r="BX180" s="204"/>
      <c r="BY180" s="204"/>
      <c r="BZ180" s="204"/>
      <c r="CA180" s="204"/>
      <c r="CB180" s="204"/>
      <c r="CC180" s="204"/>
      <c r="CD180" s="204"/>
      <c r="CE180" s="204"/>
      <c r="CF180" s="204"/>
      <c r="CG180" s="204"/>
      <c r="CH180" s="204"/>
      <c r="CI180" s="204"/>
      <c r="CJ180" s="204"/>
    </row>
    <row r="181" spans="1:88" ht="15.75" customHeight="1" x14ac:dyDescent="0.25">
      <c r="A181" s="204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4"/>
      <c r="R181" s="204"/>
      <c r="S181" s="204"/>
      <c r="T181" s="204"/>
      <c r="U181" s="204"/>
      <c r="V181" s="204"/>
      <c r="W181" s="20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/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  <c r="BI181" s="204"/>
      <c r="BJ181" s="204"/>
      <c r="BK181" s="204"/>
      <c r="BL181" s="204"/>
      <c r="BM181" s="204"/>
      <c r="BN181" s="204"/>
      <c r="BO181" s="204"/>
      <c r="BP181" s="204"/>
      <c r="BQ181" s="204"/>
      <c r="BR181" s="204"/>
      <c r="BS181" s="204"/>
      <c r="BT181" s="204"/>
      <c r="BU181" s="204"/>
      <c r="BV181" s="204"/>
      <c r="BW181" s="204"/>
      <c r="BX181" s="204"/>
      <c r="BY181" s="204"/>
      <c r="BZ181" s="204"/>
      <c r="CA181" s="204"/>
      <c r="CB181" s="204"/>
      <c r="CC181" s="204"/>
      <c r="CD181" s="204"/>
      <c r="CE181" s="204"/>
      <c r="CF181" s="204"/>
      <c r="CG181" s="204"/>
      <c r="CH181" s="204"/>
      <c r="CI181" s="204"/>
      <c r="CJ181" s="204"/>
    </row>
    <row r="182" spans="1:88" ht="15.75" customHeight="1" x14ac:dyDescent="0.25">
      <c r="A182" s="204"/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4"/>
      <c r="R182" s="204"/>
      <c r="S182" s="204"/>
      <c r="T182" s="204"/>
      <c r="U182" s="204"/>
      <c r="V182" s="204"/>
      <c r="W182" s="20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/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  <c r="BI182" s="204"/>
      <c r="BJ182" s="204"/>
      <c r="BK182" s="204"/>
      <c r="BL182" s="204"/>
      <c r="BM182" s="204"/>
      <c r="BN182" s="204"/>
      <c r="BO182" s="204"/>
      <c r="BP182" s="204"/>
      <c r="BQ182" s="204"/>
      <c r="BR182" s="204"/>
      <c r="BS182" s="204"/>
      <c r="BT182" s="204"/>
      <c r="BU182" s="204"/>
      <c r="BV182" s="204"/>
      <c r="BW182" s="204"/>
      <c r="BX182" s="204"/>
      <c r="BY182" s="204"/>
      <c r="BZ182" s="204"/>
      <c r="CA182" s="204"/>
      <c r="CB182" s="204"/>
      <c r="CC182" s="204"/>
      <c r="CD182" s="204"/>
      <c r="CE182" s="204"/>
      <c r="CF182" s="204"/>
      <c r="CG182" s="204"/>
      <c r="CH182" s="204"/>
      <c r="CI182" s="204"/>
      <c r="CJ182" s="204"/>
    </row>
    <row r="183" spans="1:88" ht="15.75" customHeight="1" x14ac:dyDescent="0.25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/>
      <c r="AH183" s="204"/>
      <c r="AI183" s="204"/>
      <c r="AJ183" s="204"/>
      <c r="AK183" s="204"/>
      <c r="AL183" s="204"/>
      <c r="AM183" s="204"/>
      <c r="AN183" s="204"/>
      <c r="AO183" s="204"/>
      <c r="AP183" s="204"/>
      <c r="AQ183" s="204"/>
      <c r="AR183" s="204"/>
      <c r="AS183" s="204"/>
      <c r="AT183" s="204"/>
      <c r="AU183" s="204"/>
      <c r="AV183" s="204"/>
      <c r="AW183" s="204"/>
      <c r="AX183" s="204"/>
      <c r="AY183" s="204"/>
      <c r="AZ183" s="204"/>
      <c r="BA183" s="204"/>
      <c r="BB183" s="204"/>
      <c r="BC183" s="204"/>
      <c r="BD183" s="204"/>
      <c r="BE183" s="204"/>
      <c r="BF183" s="204"/>
      <c r="BG183" s="204"/>
      <c r="BH183" s="204"/>
      <c r="BI183" s="204"/>
      <c r="BJ183" s="204"/>
      <c r="BK183" s="204"/>
      <c r="BL183" s="204"/>
      <c r="BM183" s="204"/>
      <c r="BN183" s="204"/>
      <c r="BO183" s="204"/>
      <c r="BP183" s="204"/>
      <c r="BQ183" s="204"/>
      <c r="BR183" s="204"/>
      <c r="BS183" s="204"/>
      <c r="BT183" s="204"/>
      <c r="BU183" s="204"/>
      <c r="BV183" s="204"/>
      <c r="BW183" s="204"/>
      <c r="BX183" s="204"/>
      <c r="BY183" s="204"/>
      <c r="BZ183" s="204"/>
      <c r="CA183" s="204"/>
      <c r="CB183" s="204"/>
      <c r="CC183" s="204"/>
      <c r="CD183" s="204"/>
      <c r="CE183" s="204"/>
      <c r="CF183" s="204"/>
      <c r="CG183" s="204"/>
      <c r="CH183" s="204"/>
      <c r="CI183" s="204"/>
      <c r="CJ183" s="204"/>
    </row>
    <row r="184" spans="1:88" ht="15.75" customHeight="1" x14ac:dyDescent="0.25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  <c r="BI184" s="204"/>
      <c r="BJ184" s="204"/>
      <c r="BK184" s="204"/>
      <c r="BL184" s="204"/>
      <c r="BM184" s="204"/>
      <c r="BN184" s="204"/>
      <c r="BO184" s="204"/>
      <c r="BP184" s="204"/>
      <c r="BQ184" s="204"/>
      <c r="BR184" s="204"/>
      <c r="BS184" s="204"/>
      <c r="BT184" s="204"/>
      <c r="BU184" s="204"/>
      <c r="BV184" s="204"/>
      <c r="BW184" s="204"/>
      <c r="BX184" s="204"/>
      <c r="BY184" s="204"/>
      <c r="BZ184" s="204"/>
      <c r="CA184" s="204"/>
      <c r="CB184" s="204"/>
      <c r="CC184" s="204"/>
      <c r="CD184" s="204"/>
      <c r="CE184" s="204"/>
      <c r="CF184" s="204"/>
      <c r="CG184" s="204"/>
      <c r="CH184" s="204"/>
      <c r="CI184" s="204"/>
      <c r="CJ184" s="204"/>
    </row>
    <row r="185" spans="1:88" ht="15.75" customHeight="1" x14ac:dyDescent="0.25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  <c r="BI185" s="204"/>
      <c r="BJ185" s="204"/>
      <c r="BK185" s="204"/>
      <c r="BL185" s="204"/>
      <c r="BM185" s="204"/>
      <c r="BN185" s="204"/>
      <c r="BO185" s="204"/>
      <c r="BP185" s="204"/>
      <c r="BQ185" s="204"/>
      <c r="BR185" s="204"/>
      <c r="BS185" s="204"/>
      <c r="BT185" s="204"/>
      <c r="BU185" s="204"/>
      <c r="BV185" s="204"/>
      <c r="BW185" s="204"/>
      <c r="BX185" s="204"/>
      <c r="BY185" s="204"/>
      <c r="BZ185" s="204"/>
      <c r="CA185" s="204"/>
      <c r="CB185" s="204"/>
      <c r="CC185" s="204"/>
      <c r="CD185" s="204"/>
      <c r="CE185" s="204"/>
      <c r="CF185" s="204"/>
      <c r="CG185" s="204"/>
      <c r="CH185" s="204"/>
      <c r="CI185" s="204"/>
      <c r="CJ185" s="204"/>
    </row>
    <row r="186" spans="1:88" ht="15.75" customHeight="1" x14ac:dyDescent="0.25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  <c r="BI186" s="204"/>
      <c r="BJ186" s="204"/>
      <c r="BK186" s="204"/>
      <c r="BL186" s="204"/>
      <c r="BM186" s="204"/>
      <c r="BN186" s="204"/>
      <c r="BO186" s="204"/>
      <c r="BP186" s="204"/>
      <c r="BQ186" s="204"/>
      <c r="BR186" s="204"/>
      <c r="BS186" s="204"/>
      <c r="BT186" s="204"/>
      <c r="BU186" s="204"/>
      <c r="BV186" s="204"/>
      <c r="BW186" s="204"/>
      <c r="BX186" s="204"/>
      <c r="BY186" s="204"/>
      <c r="BZ186" s="204"/>
      <c r="CA186" s="204"/>
      <c r="CB186" s="204"/>
      <c r="CC186" s="204"/>
      <c r="CD186" s="204"/>
      <c r="CE186" s="204"/>
      <c r="CF186" s="204"/>
      <c r="CG186" s="204"/>
      <c r="CH186" s="204"/>
      <c r="CI186" s="204"/>
      <c r="CJ186" s="204"/>
    </row>
    <row r="187" spans="1:88" ht="15.75" customHeight="1" x14ac:dyDescent="0.25">
      <c r="A187" s="204"/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4"/>
      <c r="R187" s="204"/>
      <c r="S187" s="204"/>
      <c r="T187" s="204"/>
      <c r="U187" s="204"/>
      <c r="V187" s="204"/>
      <c r="W187" s="20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/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  <c r="BI187" s="204"/>
      <c r="BJ187" s="204"/>
      <c r="BK187" s="204"/>
      <c r="BL187" s="204"/>
      <c r="BM187" s="204"/>
      <c r="BN187" s="204"/>
      <c r="BO187" s="204"/>
      <c r="BP187" s="204"/>
      <c r="BQ187" s="204"/>
      <c r="BR187" s="204"/>
      <c r="BS187" s="204"/>
      <c r="BT187" s="204"/>
      <c r="BU187" s="204"/>
      <c r="BV187" s="204"/>
      <c r="BW187" s="204"/>
      <c r="BX187" s="204"/>
      <c r="BY187" s="204"/>
      <c r="BZ187" s="204"/>
      <c r="CA187" s="204"/>
      <c r="CB187" s="204"/>
      <c r="CC187" s="204"/>
      <c r="CD187" s="204"/>
      <c r="CE187" s="204"/>
      <c r="CF187" s="204"/>
      <c r="CG187" s="204"/>
      <c r="CH187" s="204"/>
      <c r="CI187" s="204"/>
      <c r="CJ187" s="204"/>
    </row>
    <row r="188" spans="1:88" ht="15.75" customHeight="1" x14ac:dyDescent="0.25">
      <c r="A188" s="204"/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4"/>
      <c r="R188" s="204"/>
      <c r="S188" s="204"/>
      <c r="T188" s="204"/>
      <c r="U188" s="204"/>
      <c r="V188" s="204"/>
      <c r="W188" s="204"/>
      <c r="X188" s="204"/>
      <c r="Y188" s="204"/>
      <c r="Z188" s="204"/>
      <c r="AA188" s="204"/>
      <c r="AB188" s="204"/>
      <c r="AC188" s="204"/>
      <c r="AD188" s="204"/>
      <c r="AE188" s="204"/>
      <c r="AF188" s="204"/>
      <c r="AG188" s="204"/>
      <c r="AH188" s="204"/>
      <c r="AI188" s="204"/>
      <c r="AJ188" s="204"/>
      <c r="AK188" s="204"/>
      <c r="AL188" s="204"/>
      <c r="AM188" s="204"/>
      <c r="AN188" s="204"/>
      <c r="AO188" s="204"/>
      <c r="AP188" s="204"/>
      <c r="AQ188" s="204"/>
      <c r="AR188" s="204"/>
      <c r="AS188" s="204"/>
      <c r="AT188" s="204"/>
      <c r="AU188" s="204"/>
      <c r="AV188" s="204"/>
      <c r="AW188" s="204"/>
      <c r="AX188" s="204"/>
      <c r="AY188" s="204"/>
      <c r="AZ188" s="204"/>
      <c r="BA188" s="204"/>
      <c r="BB188" s="204"/>
      <c r="BC188" s="204"/>
      <c r="BD188" s="204"/>
      <c r="BE188" s="204"/>
      <c r="BF188" s="204"/>
      <c r="BG188" s="204"/>
      <c r="BH188" s="204"/>
      <c r="BI188" s="204"/>
      <c r="BJ188" s="204"/>
      <c r="BK188" s="204"/>
      <c r="BL188" s="204"/>
      <c r="BM188" s="204"/>
      <c r="BN188" s="204"/>
      <c r="BO188" s="204"/>
      <c r="BP188" s="204"/>
      <c r="BQ188" s="204"/>
      <c r="BR188" s="204"/>
      <c r="BS188" s="204"/>
      <c r="BT188" s="204"/>
      <c r="BU188" s="204"/>
      <c r="BV188" s="204"/>
      <c r="BW188" s="204"/>
      <c r="BX188" s="204"/>
      <c r="BY188" s="204"/>
      <c r="BZ188" s="204"/>
      <c r="CA188" s="204"/>
      <c r="CB188" s="204"/>
      <c r="CC188" s="204"/>
      <c r="CD188" s="204"/>
      <c r="CE188" s="204"/>
      <c r="CF188" s="204"/>
      <c r="CG188" s="204"/>
      <c r="CH188" s="204"/>
      <c r="CI188" s="204"/>
      <c r="CJ188" s="204"/>
    </row>
    <row r="189" spans="1:88" ht="15.75" customHeight="1" x14ac:dyDescent="0.25">
      <c r="A189" s="204"/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4"/>
      <c r="R189" s="204"/>
      <c r="S189" s="204"/>
      <c r="T189" s="204"/>
      <c r="U189" s="204"/>
      <c r="V189" s="204"/>
      <c r="W189" s="204"/>
      <c r="X189" s="204"/>
      <c r="Y189" s="204"/>
      <c r="Z189" s="204"/>
      <c r="AA189" s="204"/>
      <c r="AB189" s="204"/>
      <c r="AC189" s="204"/>
      <c r="AD189" s="204"/>
      <c r="AE189" s="204"/>
      <c r="AF189" s="204"/>
      <c r="AG189" s="204"/>
      <c r="AH189" s="204"/>
      <c r="AI189" s="204"/>
      <c r="AJ189" s="204"/>
      <c r="AK189" s="204"/>
      <c r="AL189" s="204"/>
      <c r="AM189" s="204"/>
      <c r="AN189" s="204"/>
      <c r="AO189" s="204"/>
      <c r="AP189" s="204"/>
      <c r="AQ189" s="204"/>
      <c r="AR189" s="204"/>
      <c r="AS189" s="204"/>
      <c r="AT189" s="204"/>
      <c r="AU189" s="204"/>
      <c r="AV189" s="204"/>
      <c r="AW189" s="204"/>
      <c r="AX189" s="204"/>
      <c r="AY189" s="204"/>
      <c r="AZ189" s="204"/>
      <c r="BA189" s="204"/>
      <c r="BB189" s="204"/>
      <c r="BC189" s="204"/>
      <c r="BD189" s="204"/>
      <c r="BE189" s="204"/>
      <c r="BF189" s="204"/>
      <c r="BG189" s="204"/>
      <c r="BH189" s="204"/>
      <c r="BI189" s="204"/>
      <c r="BJ189" s="204"/>
      <c r="BK189" s="204"/>
      <c r="BL189" s="204"/>
      <c r="BM189" s="204"/>
      <c r="BN189" s="204"/>
      <c r="BO189" s="204"/>
      <c r="BP189" s="204"/>
      <c r="BQ189" s="204"/>
      <c r="BR189" s="204"/>
      <c r="BS189" s="204"/>
      <c r="BT189" s="204"/>
      <c r="BU189" s="204"/>
      <c r="BV189" s="204"/>
      <c r="BW189" s="204"/>
      <c r="BX189" s="204"/>
      <c r="BY189" s="204"/>
      <c r="BZ189" s="204"/>
      <c r="CA189" s="204"/>
      <c r="CB189" s="204"/>
      <c r="CC189" s="204"/>
      <c r="CD189" s="204"/>
      <c r="CE189" s="204"/>
      <c r="CF189" s="204"/>
      <c r="CG189" s="204"/>
      <c r="CH189" s="204"/>
      <c r="CI189" s="204"/>
      <c r="CJ189" s="204"/>
    </row>
    <row r="190" spans="1:88" ht="15.75" customHeight="1" x14ac:dyDescent="0.25">
      <c r="A190" s="204"/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4"/>
      <c r="R190" s="204"/>
      <c r="S190" s="204"/>
      <c r="T190" s="204"/>
      <c r="U190" s="204"/>
      <c r="V190" s="204"/>
      <c r="W190" s="204"/>
      <c r="X190" s="204"/>
      <c r="Y190" s="204"/>
      <c r="Z190" s="204"/>
      <c r="AA190" s="204"/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4"/>
      <c r="AS190" s="204"/>
      <c r="AT190" s="204"/>
      <c r="AU190" s="204"/>
      <c r="AV190" s="204"/>
      <c r="AW190" s="204"/>
      <c r="AX190" s="204"/>
      <c r="AY190" s="204"/>
      <c r="AZ190" s="204"/>
      <c r="BA190" s="204"/>
      <c r="BB190" s="204"/>
      <c r="BC190" s="204"/>
      <c r="BD190" s="204"/>
      <c r="BE190" s="204"/>
      <c r="BF190" s="204"/>
      <c r="BG190" s="204"/>
      <c r="BH190" s="204"/>
      <c r="BI190" s="204"/>
      <c r="BJ190" s="204"/>
      <c r="BK190" s="204"/>
      <c r="BL190" s="204"/>
      <c r="BM190" s="204"/>
      <c r="BN190" s="204"/>
      <c r="BO190" s="204"/>
      <c r="BP190" s="204"/>
      <c r="BQ190" s="204"/>
      <c r="BR190" s="204"/>
      <c r="BS190" s="204"/>
      <c r="BT190" s="204"/>
      <c r="BU190" s="204"/>
      <c r="BV190" s="204"/>
      <c r="BW190" s="204"/>
      <c r="BX190" s="204"/>
      <c r="BY190" s="204"/>
      <c r="BZ190" s="204"/>
      <c r="CA190" s="204"/>
      <c r="CB190" s="204"/>
      <c r="CC190" s="204"/>
      <c r="CD190" s="204"/>
      <c r="CE190" s="204"/>
      <c r="CF190" s="204"/>
      <c r="CG190" s="204"/>
      <c r="CH190" s="204"/>
      <c r="CI190" s="204"/>
      <c r="CJ190" s="204"/>
    </row>
    <row r="191" spans="1:88" ht="15.75" customHeight="1" x14ac:dyDescent="0.25">
      <c r="A191" s="204"/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R191" s="204"/>
      <c r="S191" s="204"/>
      <c r="T191" s="204"/>
      <c r="U191" s="204"/>
      <c r="V191" s="204"/>
      <c r="W191" s="204"/>
      <c r="X191" s="204"/>
      <c r="Y191" s="204"/>
      <c r="Z191" s="204"/>
      <c r="AA191" s="204"/>
      <c r="AB191" s="204"/>
      <c r="AC191" s="204"/>
      <c r="AD191" s="204"/>
      <c r="AE191" s="204"/>
      <c r="AF191" s="204"/>
      <c r="AG191" s="204"/>
      <c r="AH191" s="204"/>
      <c r="AI191" s="204"/>
      <c r="AJ191" s="204"/>
      <c r="AK191" s="204"/>
      <c r="AL191" s="204"/>
      <c r="AM191" s="204"/>
      <c r="AN191" s="204"/>
      <c r="AO191" s="204"/>
      <c r="AP191" s="204"/>
      <c r="AQ191" s="204"/>
      <c r="AR191" s="204"/>
      <c r="AS191" s="204"/>
      <c r="AT191" s="204"/>
      <c r="AU191" s="204"/>
      <c r="AV191" s="204"/>
      <c r="AW191" s="204"/>
      <c r="AX191" s="204"/>
      <c r="AY191" s="204"/>
      <c r="AZ191" s="204"/>
      <c r="BA191" s="204"/>
      <c r="BB191" s="204"/>
      <c r="BC191" s="204"/>
      <c r="BD191" s="204"/>
      <c r="BE191" s="204"/>
      <c r="BF191" s="204"/>
      <c r="BG191" s="204"/>
      <c r="BH191" s="204"/>
      <c r="BI191" s="204"/>
      <c r="BJ191" s="204"/>
      <c r="BK191" s="204"/>
      <c r="BL191" s="204"/>
      <c r="BM191" s="204"/>
      <c r="BN191" s="204"/>
      <c r="BO191" s="204"/>
      <c r="BP191" s="204"/>
      <c r="BQ191" s="204"/>
      <c r="BR191" s="204"/>
      <c r="BS191" s="204"/>
      <c r="BT191" s="204"/>
      <c r="BU191" s="204"/>
      <c r="BV191" s="204"/>
      <c r="BW191" s="204"/>
      <c r="BX191" s="204"/>
      <c r="BY191" s="204"/>
      <c r="BZ191" s="204"/>
      <c r="CA191" s="204"/>
      <c r="CB191" s="204"/>
      <c r="CC191" s="204"/>
      <c r="CD191" s="204"/>
      <c r="CE191" s="204"/>
      <c r="CF191" s="204"/>
      <c r="CG191" s="204"/>
      <c r="CH191" s="204"/>
      <c r="CI191" s="204"/>
      <c r="CJ191" s="204"/>
    </row>
    <row r="192" spans="1:88" ht="15.75" customHeight="1" x14ac:dyDescent="0.25">
      <c r="A192" s="204"/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4"/>
      <c r="R192" s="204"/>
      <c r="S192" s="204"/>
      <c r="T192" s="204"/>
      <c r="U192" s="204"/>
      <c r="V192" s="204"/>
      <c r="W192" s="204"/>
      <c r="X192" s="204"/>
      <c r="Y192" s="204"/>
      <c r="Z192" s="204"/>
      <c r="AA192" s="204"/>
      <c r="AB192" s="204"/>
      <c r="AC192" s="204"/>
      <c r="AD192" s="204"/>
      <c r="AE192" s="204"/>
      <c r="AF192" s="204"/>
      <c r="AG192" s="204"/>
      <c r="AH192" s="204"/>
      <c r="AI192" s="204"/>
      <c r="AJ192" s="204"/>
      <c r="AK192" s="204"/>
      <c r="AL192" s="204"/>
      <c r="AM192" s="204"/>
      <c r="AN192" s="204"/>
      <c r="AO192" s="204"/>
      <c r="AP192" s="204"/>
      <c r="AQ192" s="204"/>
      <c r="AR192" s="204"/>
      <c r="AS192" s="204"/>
      <c r="AT192" s="204"/>
      <c r="AU192" s="204"/>
      <c r="AV192" s="204"/>
      <c r="AW192" s="204"/>
      <c r="AX192" s="204"/>
      <c r="AY192" s="204"/>
      <c r="AZ192" s="204"/>
      <c r="BA192" s="204"/>
      <c r="BB192" s="204"/>
      <c r="BC192" s="204"/>
      <c r="BD192" s="204"/>
      <c r="BE192" s="204"/>
      <c r="BF192" s="204"/>
      <c r="BG192" s="204"/>
      <c r="BH192" s="204"/>
      <c r="BI192" s="204"/>
      <c r="BJ192" s="204"/>
      <c r="BK192" s="204"/>
      <c r="BL192" s="204"/>
      <c r="BM192" s="204"/>
      <c r="BN192" s="204"/>
      <c r="BO192" s="204"/>
      <c r="BP192" s="204"/>
      <c r="BQ192" s="204"/>
      <c r="BR192" s="204"/>
      <c r="BS192" s="204"/>
      <c r="BT192" s="204"/>
      <c r="BU192" s="204"/>
      <c r="BV192" s="204"/>
      <c r="BW192" s="204"/>
      <c r="BX192" s="204"/>
      <c r="BY192" s="204"/>
      <c r="BZ192" s="204"/>
      <c r="CA192" s="204"/>
      <c r="CB192" s="204"/>
      <c r="CC192" s="204"/>
      <c r="CD192" s="204"/>
      <c r="CE192" s="204"/>
      <c r="CF192" s="204"/>
      <c r="CG192" s="204"/>
      <c r="CH192" s="204"/>
      <c r="CI192" s="204"/>
      <c r="CJ192" s="204"/>
    </row>
    <row r="193" spans="1:88" ht="15.75" customHeight="1" x14ac:dyDescent="0.25">
      <c r="A193" s="204"/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4"/>
      <c r="R193" s="204"/>
      <c r="S193" s="204"/>
      <c r="T193" s="204"/>
      <c r="U193" s="204"/>
      <c r="V193" s="204"/>
      <c r="W193" s="204"/>
      <c r="X193" s="204"/>
      <c r="Y193" s="204"/>
      <c r="Z193" s="204"/>
      <c r="AA193" s="204"/>
      <c r="AB193" s="204"/>
      <c r="AC193" s="204"/>
      <c r="AD193" s="204"/>
      <c r="AE193" s="204"/>
      <c r="AF193" s="204"/>
      <c r="AG193" s="204"/>
      <c r="AH193" s="204"/>
      <c r="AI193" s="204"/>
      <c r="AJ193" s="204"/>
      <c r="AK193" s="204"/>
      <c r="AL193" s="204"/>
      <c r="AM193" s="204"/>
      <c r="AN193" s="204"/>
      <c r="AO193" s="204"/>
      <c r="AP193" s="204"/>
      <c r="AQ193" s="204"/>
      <c r="AR193" s="204"/>
      <c r="AS193" s="204"/>
      <c r="AT193" s="204"/>
      <c r="AU193" s="204"/>
      <c r="AV193" s="204"/>
      <c r="AW193" s="204"/>
      <c r="AX193" s="204"/>
      <c r="AY193" s="204"/>
      <c r="AZ193" s="204"/>
      <c r="BA193" s="204"/>
      <c r="BB193" s="204"/>
      <c r="BC193" s="204"/>
      <c r="BD193" s="204"/>
      <c r="BE193" s="204"/>
      <c r="BF193" s="204"/>
      <c r="BG193" s="204"/>
      <c r="BH193" s="204"/>
      <c r="BI193" s="204"/>
      <c r="BJ193" s="204"/>
      <c r="BK193" s="204"/>
      <c r="BL193" s="204"/>
      <c r="BM193" s="204"/>
      <c r="BN193" s="204"/>
      <c r="BO193" s="204"/>
      <c r="BP193" s="204"/>
      <c r="BQ193" s="204"/>
      <c r="BR193" s="204"/>
      <c r="BS193" s="204"/>
      <c r="BT193" s="204"/>
      <c r="BU193" s="204"/>
      <c r="BV193" s="204"/>
      <c r="BW193" s="204"/>
      <c r="BX193" s="204"/>
      <c r="BY193" s="204"/>
      <c r="BZ193" s="204"/>
      <c r="CA193" s="204"/>
      <c r="CB193" s="204"/>
      <c r="CC193" s="204"/>
      <c r="CD193" s="204"/>
      <c r="CE193" s="204"/>
      <c r="CF193" s="204"/>
      <c r="CG193" s="204"/>
      <c r="CH193" s="204"/>
      <c r="CI193" s="204"/>
      <c r="CJ193" s="204"/>
    </row>
    <row r="194" spans="1:88" ht="15.75" customHeight="1" x14ac:dyDescent="0.25">
      <c r="A194" s="204"/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4"/>
      <c r="R194" s="204"/>
      <c r="S194" s="204"/>
      <c r="T194" s="204"/>
      <c r="U194" s="204"/>
      <c r="V194" s="204"/>
      <c r="W194" s="204"/>
      <c r="X194" s="204"/>
      <c r="Y194" s="204"/>
      <c r="Z194" s="204"/>
      <c r="AA194" s="204"/>
      <c r="AB194" s="204"/>
      <c r="AC194" s="204"/>
      <c r="AD194" s="204"/>
      <c r="AE194" s="204"/>
      <c r="AF194" s="204"/>
      <c r="AG194" s="204"/>
      <c r="AH194" s="204"/>
      <c r="AI194" s="204"/>
      <c r="AJ194" s="204"/>
      <c r="AK194" s="204"/>
      <c r="AL194" s="204"/>
      <c r="AM194" s="204"/>
      <c r="AN194" s="204"/>
      <c r="AO194" s="204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4"/>
      <c r="BP194" s="204"/>
      <c r="BQ194" s="204"/>
      <c r="BR194" s="204"/>
      <c r="BS194" s="204"/>
      <c r="BT194" s="204"/>
      <c r="BU194" s="204"/>
      <c r="BV194" s="204"/>
      <c r="BW194" s="204"/>
      <c r="BX194" s="204"/>
      <c r="BY194" s="204"/>
      <c r="BZ194" s="204"/>
      <c r="CA194" s="204"/>
      <c r="CB194" s="204"/>
      <c r="CC194" s="204"/>
      <c r="CD194" s="204"/>
      <c r="CE194" s="204"/>
      <c r="CF194" s="204"/>
      <c r="CG194" s="204"/>
      <c r="CH194" s="204"/>
      <c r="CI194" s="204"/>
      <c r="CJ194" s="204"/>
    </row>
    <row r="195" spans="1:88" ht="15.75" customHeight="1" x14ac:dyDescent="0.25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4"/>
      <c r="R195" s="204"/>
      <c r="S195" s="204"/>
      <c r="T195" s="204"/>
      <c r="U195" s="204"/>
      <c r="V195" s="204"/>
      <c r="W195" s="204"/>
      <c r="X195" s="204"/>
      <c r="Y195" s="204"/>
      <c r="Z195" s="204"/>
      <c r="AA195" s="204"/>
      <c r="AB195" s="204"/>
      <c r="AC195" s="204"/>
      <c r="AD195" s="204"/>
      <c r="AE195" s="204"/>
      <c r="AF195" s="204"/>
      <c r="AG195" s="204"/>
      <c r="AH195" s="204"/>
      <c r="AI195" s="204"/>
      <c r="AJ195" s="204"/>
      <c r="AK195" s="204"/>
      <c r="AL195" s="204"/>
      <c r="AM195" s="204"/>
      <c r="AN195" s="204"/>
      <c r="AO195" s="204"/>
      <c r="AP195" s="204"/>
      <c r="AQ195" s="204"/>
      <c r="AR195" s="204"/>
      <c r="AS195" s="204"/>
      <c r="AT195" s="204"/>
      <c r="AU195" s="204"/>
      <c r="AV195" s="204"/>
      <c r="AW195" s="204"/>
      <c r="AX195" s="204"/>
      <c r="AY195" s="204"/>
      <c r="AZ195" s="204"/>
      <c r="BA195" s="204"/>
      <c r="BB195" s="204"/>
      <c r="BC195" s="204"/>
      <c r="BD195" s="204"/>
      <c r="BE195" s="204"/>
      <c r="BF195" s="204"/>
      <c r="BG195" s="204"/>
      <c r="BH195" s="204"/>
      <c r="BI195" s="204"/>
      <c r="BJ195" s="204"/>
      <c r="BK195" s="204"/>
      <c r="BL195" s="204"/>
      <c r="BM195" s="204"/>
      <c r="BN195" s="204"/>
      <c r="BO195" s="204"/>
      <c r="BP195" s="204"/>
      <c r="BQ195" s="204"/>
      <c r="BR195" s="204"/>
      <c r="BS195" s="204"/>
      <c r="BT195" s="204"/>
      <c r="BU195" s="204"/>
      <c r="BV195" s="204"/>
      <c r="BW195" s="204"/>
      <c r="BX195" s="204"/>
      <c r="BY195" s="204"/>
      <c r="BZ195" s="204"/>
      <c r="CA195" s="204"/>
      <c r="CB195" s="204"/>
      <c r="CC195" s="204"/>
      <c r="CD195" s="204"/>
      <c r="CE195" s="204"/>
      <c r="CF195" s="204"/>
      <c r="CG195" s="204"/>
      <c r="CH195" s="204"/>
      <c r="CI195" s="204"/>
      <c r="CJ195" s="204"/>
    </row>
    <row r="196" spans="1:88" ht="15.75" customHeight="1" x14ac:dyDescent="0.25">
      <c r="A196" s="204"/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  <c r="Z196" s="204"/>
      <c r="AA196" s="204"/>
      <c r="AB196" s="204"/>
      <c r="AC196" s="204"/>
      <c r="AD196" s="204"/>
      <c r="AE196" s="204"/>
      <c r="AF196" s="204"/>
      <c r="AG196" s="204"/>
      <c r="AH196" s="204"/>
      <c r="AI196" s="204"/>
      <c r="AJ196" s="204"/>
      <c r="AK196" s="204"/>
      <c r="AL196" s="204"/>
      <c r="AM196" s="204"/>
      <c r="AN196" s="204"/>
      <c r="AO196" s="204"/>
      <c r="AP196" s="204"/>
      <c r="AQ196" s="204"/>
      <c r="AR196" s="204"/>
      <c r="AS196" s="204"/>
      <c r="AT196" s="204"/>
      <c r="AU196" s="204"/>
      <c r="AV196" s="204"/>
      <c r="AW196" s="204"/>
      <c r="AX196" s="204"/>
      <c r="AY196" s="204"/>
      <c r="AZ196" s="204"/>
      <c r="BA196" s="204"/>
      <c r="BB196" s="204"/>
      <c r="BC196" s="204"/>
      <c r="BD196" s="204"/>
      <c r="BE196" s="204"/>
      <c r="BF196" s="204"/>
      <c r="BG196" s="204"/>
      <c r="BH196" s="204"/>
      <c r="BI196" s="204"/>
      <c r="BJ196" s="204"/>
      <c r="BK196" s="204"/>
      <c r="BL196" s="204"/>
      <c r="BM196" s="204"/>
      <c r="BN196" s="204"/>
      <c r="BO196" s="204"/>
      <c r="BP196" s="204"/>
      <c r="BQ196" s="204"/>
      <c r="BR196" s="204"/>
      <c r="BS196" s="204"/>
      <c r="BT196" s="204"/>
      <c r="BU196" s="204"/>
      <c r="BV196" s="204"/>
      <c r="BW196" s="204"/>
      <c r="BX196" s="204"/>
      <c r="BY196" s="204"/>
      <c r="BZ196" s="204"/>
      <c r="CA196" s="204"/>
      <c r="CB196" s="204"/>
      <c r="CC196" s="204"/>
      <c r="CD196" s="204"/>
      <c r="CE196" s="204"/>
      <c r="CF196" s="204"/>
      <c r="CG196" s="204"/>
      <c r="CH196" s="204"/>
      <c r="CI196" s="204"/>
      <c r="CJ196" s="204"/>
    </row>
    <row r="197" spans="1:88" ht="15.75" customHeight="1" x14ac:dyDescent="0.25">
      <c r="A197" s="204"/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4"/>
      <c r="R197" s="204"/>
      <c r="S197" s="204"/>
      <c r="T197" s="204"/>
      <c r="U197" s="204"/>
      <c r="V197" s="204"/>
      <c r="W197" s="204"/>
      <c r="X197" s="204"/>
      <c r="Y197" s="204"/>
      <c r="Z197" s="204"/>
      <c r="AA197" s="204"/>
      <c r="AB197" s="204"/>
      <c r="AC197" s="204"/>
      <c r="AD197" s="204"/>
      <c r="AE197" s="204"/>
      <c r="AF197" s="204"/>
      <c r="AG197" s="204"/>
      <c r="AH197" s="204"/>
      <c r="AI197" s="204"/>
      <c r="AJ197" s="204"/>
      <c r="AK197" s="204"/>
      <c r="AL197" s="204"/>
      <c r="AM197" s="204"/>
      <c r="AN197" s="204"/>
      <c r="AO197" s="204"/>
      <c r="AP197" s="204"/>
      <c r="AQ197" s="204"/>
      <c r="AR197" s="204"/>
      <c r="AS197" s="204"/>
      <c r="AT197" s="204"/>
      <c r="AU197" s="204"/>
      <c r="AV197" s="204"/>
      <c r="AW197" s="204"/>
      <c r="AX197" s="204"/>
      <c r="AY197" s="204"/>
      <c r="AZ197" s="204"/>
      <c r="BA197" s="204"/>
      <c r="BB197" s="204"/>
      <c r="BC197" s="204"/>
      <c r="BD197" s="204"/>
      <c r="BE197" s="204"/>
      <c r="BF197" s="204"/>
      <c r="BG197" s="204"/>
      <c r="BH197" s="204"/>
      <c r="BI197" s="204"/>
      <c r="BJ197" s="204"/>
      <c r="BK197" s="204"/>
      <c r="BL197" s="204"/>
      <c r="BM197" s="204"/>
      <c r="BN197" s="204"/>
      <c r="BO197" s="204"/>
      <c r="BP197" s="204"/>
      <c r="BQ197" s="204"/>
      <c r="BR197" s="204"/>
      <c r="BS197" s="204"/>
      <c r="BT197" s="204"/>
      <c r="BU197" s="204"/>
      <c r="BV197" s="204"/>
      <c r="BW197" s="204"/>
      <c r="BX197" s="204"/>
      <c r="BY197" s="204"/>
      <c r="BZ197" s="204"/>
      <c r="CA197" s="204"/>
      <c r="CB197" s="204"/>
      <c r="CC197" s="204"/>
      <c r="CD197" s="204"/>
      <c r="CE197" s="204"/>
      <c r="CF197" s="204"/>
      <c r="CG197" s="204"/>
      <c r="CH197" s="204"/>
      <c r="CI197" s="204"/>
      <c r="CJ197" s="204"/>
    </row>
    <row r="198" spans="1:88" ht="15.75" customHeight="1" x14ac:dyDescent="0.25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  <c r="BP198" s="204"/>
      <c r="BQ198" s="204"/>
      <c r="BR198" s="204"/>
      <c r="BS198" s="204"/>
      <c r="BT198" s="204"/>
      <c r="BU198" s="204"/>
      <c r="BV198" s="204"/>
      <c r="BW198" s="204"/>
      <c r="BX198" s="204"/>
      <c r="BY198" s="204"/>
      <c r="BZ198" s="204"/>
      <c r="CA198" s="204"/>
      <c r="CB198" s="204"/>
      <c r="CC198" s="204"/>
      <c r="CD198" s="204"/>
      <c r="CE198" s="204"/>
      <c r="CF198" s="204"/>
      <c r="CG198" s="204"/>
      <c r="CH198" s="204"/>
      <c r="CI198" s="204"/>
      <c r="CJ198" s="204"/>
    </row>
    <row r="199" spans="1:88" ht="15.75" customHeight="1" x14ac:dyDescent="0.25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4"/>
      <c r="R199" s="204"/>
      <c r="S199" s="204"/>
      <c r="T199" s="204"/>
      <c r="U199" s="204"/>
      <c r="V199" s="204"/>
      <c r="W199" s="204"/>
      <c r="X199" s="204"/>
      <c r="Y199" s="204"/>
      <c r="Z199" s="204"/>
      <c r="AA199" s="204"/>
      <c r="AB199" s="204"/>
      <c r="AC199" s="204"/>
      <c r="AD199" s="204"/>
      <c r="AE199" s="204"/>
      <c r="AF199" s="204"/>
      <c r="AG199" s="204"/>
      <c r="AH199" s="204"/>
      <c r="AI199" s="204"/>
      <c r="AJ199" s="204"/>
      <c r="AK199" s="204"/>
      <c r="AL199" s="204"/>
      <c r="AM199" s="204"/>
      <c r="AN199" s="204"/>
      <c r="AO199" s="204"/>
      <c r="AP199" s="204"/>
      <c r="AQ199" s="204"/>
      <c r="AR199" s="204"/>
      <c r="AS199" s="204"/>
      <c r="AT199" s="204"/>
      <c r="AU199" s="204"/>
      <c r="AV199" s="204"/>
      <c r="AW199" s="204"/>
      <c r="AX199" s="204"/>
      <c r="AY199" s="204"/>
      <c r="AZ199" s="204"/>
      <c r="BA199" s="204"/>
      <c r="BB199" s="204"/>
      <c r="BC199" s="204"/>
      <c r="BD199" s="204"/>
      <c r="BE199" s="204"/>
      <c r="BF199" s="204"/>
      <c r="BG199" s="204"/>
      <c r="BH199" s="204"/>
      <c r="BI199" s="204"/>
      <c r="BJ199" s="204"/>
      <c r="BK199" s="204"/>
      <c r="BL199" s="204"/>
      <c r="BM199" s="204"/>
      <c r="BN199" s="204"/>
      <c r="BO199" s="204"/>
      <c r="BP199" s="204"/>
      <c r="BQ199" s="204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4"/>
      <c r="CB199" s="204"/>
      <c r="CC199" s="204"/>
      <c r="CD199" s="204"/>
      <c r="CE199" s="204"/>
      <c r="CF199" s="204"/>
      <c r="CG199" s="204"/>
      <c r="CH199" s="204"/>
      <c r="CI199" s="204"/>
      <c r="CJ199" s="204"/>
    </row>
    <row r="200" spans="1:88" ht="15.75" customHeight="1" x14ac:dyDescent="0.25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4"/>
      <c r="R200" s="204"/>
      <c r="S200" s="204"/>
      <c r="T200" s="204"/>
      <c r="U200" s="204"/>
      <c r="V200" s="204"/>
      <c r="W200" s="204"/>
      <c r="X200" s="204"/>
      <c r="Y200" s="204"/>
      <c r="Z200" s="204"/>
      <c r="AA200" s="204"/>
      <c r="AB200" s="204"/>
      <c r="AC200" s="204"/>
      <c r="AD200" s="204"/>
      <c r="AE200" s="204"/>
      <c r="AF200" s="204"/>
      <c r="AG200" s="204"/>
      <c r="AH200" s="204"/>
      <c r="AI200" s="204"/>
      <c r="AJ200" s="204"/>
      <c r="AK200" s="204"/>
      <c r="AL200" s="204"/>
      <c r="AM200" s="204"/>
      <c r="AN200" s="204"/>
      <c r="AO200" s="204"/>
      <c r="AP200" s="204"/>
      <c r="AQ200" s="204"/>
      <c r="AR200" s="204"/>
      <c r="AS200" s="204"/>
      <c r="AT200" s="204"/>
      <c r="AU200" s="204"/>
      <c r="AV200" s="204"/>
      <c r="AW200" s="204"/>
      <c r="AX200" s="204"/>
      <c r="AY200" s="204"/>
      <c r="AZ200" s="204"/>
      <c r="BA200" s="204"/>
      <c r="BB200" s="204"/>
      <c r="BC200" s="204"/>
      <c r="BD200" s="204"/>
      <c r="BE200" s="204"/>
      <c r="BF200" s="204"/>
      <c r="BG200" s="204"/>
      <c r="BH200" s="204"/>
      <c r="BI200" s="204"/>
      <c r="BJ200" s="204"/>
      <c r="BK200" s="204"/>
      <c r="BL200" s="204"/>
      <c r="BM200" s="204"/>
      <c r="BN200" s="204"/>
      <c r="BO200" s="204"/>
      <c r="BP200" s="204"/>
      <c r="BQ200" s="204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4"/>
      <c r="CB200" s="204"/>
      <c r="CC200" s="204"/>
      <c r="CD200" s="204"/>
      <c r="CE200" s="204"/>
      <c r="CF200" s="204"/>
      <c r="CG200" s="204"/>
      <c r="CH200" s="204"/>
      <c r="CI200" s="204"/>
      <c r="CJ200" s="204"/>
    </row>
    <row r="201" spans="1:88" ht="15.75" customHeight="1" x14ac:dyDescent="0.25">
      <c r="A201" s="204"/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4"/>
      <c r="R201" s="204"/>
      <c r="S201" s="204"/>
      <c r="T201" s="204"/>
      <c r="U201" s="204"/>
      <c r="V201" s="204"/>
      <c r="W201" s="20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04"/>
      <c r="AY201" s="204"/>
      <c r="AZ201" s="204"/>
      <c r="BA201" s="204"/>
      <c r="BB201" s="204"/>
      <c r="BC201" s="204"/>
      <c r="BD201" s="204"/>
      <c r="BE201" s="204"/>
      <c r="BF201" s="204"/>
      <c r="BG201" s="204"/>
      <c r="BH201" s="204"/>
      <c r="BI201" s="204"/>
      <c r="BJ201" s="204"/>
      <c r="BK201" s="204"/>
      <c r="BL201" s="204"/>
      <c r="BM201" s="204"/>
      <c r="BN201" s="204"/>
      <c r="BO201" s="204"/>
      <c r="BP201" s="204"/>
      <c r="BQ201" s="204"/>
      <c r="BR201" s="204"/>
      <c r="BS201" s="204"/>
      <c r="BT201" s="204"/>
      <c r="BU201" s="204"/>
      <c r="BV201" s="204"/>
      <c r="BW201" s="204"/>
      <c r="BX201" s="204"/>
      <c r="BY201" s="204"/>
      <c r="BZ201" s="204"/>
      <c r="CA201" s="204"/>
      <c r="CB201" s="204"/>
      <c r="CC201" s="204"/>
      <c r="CD201" s="204"/>
      <c r="CE201" s="204"/>
      <c r="CF201" s="204"/>
      <c r="CG201" s="204"/>
      <c r="CH201" s="204"/>
      <c r="CI201" s="204"/>
      <c r="CJ201" s="204"/>
    </row>
    <row r="202" spans="1:88" ht="15.75" customHeight="1" x14ac:dyDescent="0.25">
      <c r="A202" s="204"/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4"/>
      <c r="BN202" s="204"/>
      <c r="BO202" s="204"/>
      <c r="BP202" s="204"/>
      <c r="BQ202" s="204"/>
      <c r="BR202" s="204"/>
      <c r="BS202" s="204"/>
      <c r="BT202" s="204"/>
      <c r="BU202" s="204"/>
      <c r="BV202" s="204"/>
      <c r="BW202" s="204"/>
      <c r="BX202" s="204"/>
      <c r="BY202" s="204"/>
      <c r="BZ202" s="204"/>
      <c r="CA202" s="204"/>
      <c r="CB202" s="204"/>
      <c r="CC202" s="204"/>
      <c r="CD202" s="204"/>
      <c r="CE202" s="204"/>
      <c r="CF202" s="204"/>
      <c r="CG202" s="204"/>
      <c r="CH202" s="204"/>
      <c r="CI202" s="204"/>
      <c r="CJ202" s="204"/>
    </row>
    <row r="203" spans="1:88" ht="15.75" customHeight="1" x14ac:dyDescent="0.25">
      <c r="A203" s="204"/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  <c r="BP203" s="204"/>
      <c r="BQ203" s="204"/>
      <c r="BR203" s="204"/>
      <c r="BS203" s="204"/>
      <c r="BT203" s="204"/>
      <c r="BU203" s="204"/>
      <c r="BV203" s="204"/>
      <c r="BW203" s="204"/>
      <c r="BX203" s="204"/>
      <c r="BY203" s="204"/>
      <c r="BZ203" s="204"/>
      <c r="CA203" s="204"/>
      <c r="CB203" s="204"/>
      <c r="CC203" s="204"/>
      <c r="CD203" s="204"/>
      <c r="CE203" s="204"/>
      <c r="CF203" s="204"/>
      <c r="CG203" s="204"/>
      <c r="CH203" s="204"/>
      <c r="CI203" s="204"/>
      <c r="CJ203" s="204"/>
    </row>
    <row r="204" spans="1:88" ht="15.75" customHeight="1" x14ac:dyDescent="0.25">
      <c r="A204" s="204"/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  <c r="BP204" s="204"/>
      <c r="BQ204" s="204"/>
      <c r="BR204" s="204"/>
      <c r="BS204" s="204"/>
      <c r="BT204" s="204"/>
      <c r="BU204" s="204"/>
      <c r="BV204" s="204"/>
      <c r="BW204" s="204"/>
      <c r="BX204" s="204"/>
      <c r="BY204" s="204"/>
      <c r="BZ204" s="204"/>
      <c r="CA204" s="204"/>
      <c r="CB204" s="204"/>
      <c r="CC204" s="204"/>
      <c r="CD204" s="204"/>
      <c r="CE204" s="204"/>
      <c r="CF204" s="204"/>
      <c r="CG204" s="204"/>
      <c r="CH204" s="204"/>
      <c r="CI204" s="204"/>
      <c r="CJ204" s="204"/>
    </row>
  </sheetData>
  <mergeCells count="8">
    <mergeCell ref="A152:B152"/>
    <mergeCell ref="A4:B4"/>
    <mergeCell ref="A7:B7"/>
    <mergeCell ref="A24:B24"/>
    <mergeCell ref="A37:B37"/>
    <mergeCell ref="A72:B72"/>
    <mergeCell ref="A79:B79"/>
    <mergeCell ref="A130:B130"/>
  </mergeCells>
  <conditionalFormatting sqref="F8:AD150 F152:AD165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AG8:BE150 BH152:CF165">
    <cfRule type="cellIs" dxfId="1" priority="3" operator="equal">
      <formula>0</formula>
    </cfRule>
    <cfRule type="cellIs" dxfId="0" priority="4" operator="notEqual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O10" sqref="O10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1.7265625" customWidth="1"/>
    <col min="9" max="9" width="7.90625" customWidth="1"/>
    <col min="10" max="10" width="15.26953125" customWidth="1"/>
    <col min="11" max="11" width="12" customWidth="1"/>
  </cols>
  <sheetData>
    <row r="1" spans="1:26" ht="21.75" customHeight="1" x14ac:dyDescent="0.45">
      <c r="A1" s="184"/>
      <c r="B1" s="51"/>
      <c r="C1" s="7" t="s">
        <v>270</v>
      </c>
      <c r="D1" s="7" t="s">
        <v>45</v>
      </c>
      <c r="E1" s="52"/>
      <c r="F1" s="185" t="s">
        <v>271</v>
      </c>
      <c r="G1" s="167"/>
      <c r="H1" s="167"/>
      <c r="I1" s="167"/>
      <c r="J1" s="53" t="e">
        <f>#REF!</f>
        <v>#REF!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/>
      <c r="C2" s="7" t="s">
        <v>272</v>
      </c>
      <c r="D2" s="7" t="s">
        <v>273</v>
      </c>
      <c r="E2" s="52"/>
      <c r="F2" s="52"/>
      <c r="G2" s="55"/>
      <c r="H2" s="55"/>
      <c r="I2" s="55"/>
      <c r="J2" s="56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/>
      <c r="B3" s="57"/>
      <c r="C3" s="58" t="s">
        <v>274</v>
      </c>
      <c r="D3" s="58" t="s">
        <v>275</v>
      </c>
      <c r="E3" s="52"/>
      <c r="F3" s="52"/>
      <c r="G3" s="59"/>
      <c r="H3" s="59"/>
      <c r="I3" s="59"/>
      <c r="J3" s="60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/>
      <c r="B4" s="54"/>
      <c r="C4" s="52"/>
      <c r="D4" s="52"/>
      <c r="E4" s="52"/>
      <c r="F4" s="52"/>
      <c r="G4" s="55"/>
      <c r="H4" s="55"/>
      <c r="I4" s="55"/>
      <c r="J4" s="56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/>
      <c r="B5" s="54"/>
      <c r="C5" s="61" t="s">
        <v>276</v>
      </c>
      <c r="D5" s="61" t="s">
        <v>277</v>
      </c>
      <c r="E5" s="18" t="s">
        <v>278</v>
      </c>
      <c r="F5" s="186" t="s">
        <v>279</v>
      </c>
      <c r="G5" s="167"/>
      <c r="H5" s="167"/>
      <c r="I5" s="167"/>
      <c r="J5" s="62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/>
      <c r="B6" s="64" t="s">
        <v>280</v>
      </c>
      <c r="C6" s="65"/>
      <c r="D6" s="65"/>
      <c r="E6" s="22"/>
      <c r="F6" s="66" t="s">
        <v>281</v>
      </c>
      <c r="G6" s="67" t="s">
        <v>282</v>
      </c>
      <c r="H6" s="66" t="s">
        <v>283</v>
      </c>
      <c r="I6" s="67" t="s">
        <v>284</v>
      </c>
      <c r="J6" s="68" t="s">
        <v>285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45">
      <c r="A7" s="65"/>
      <c r="B7" s="65"/>
      <c r="C7" s="65"/>
      <c r="D7" s="65"/>
      <c r="E7" s="63"/>
      <c r="F7" s="69" t="e">
        <f>J1</f>
        <v>#REF!</v>
      </c>
      <c r="G7" s="29" t="e">
        <f>F7/2</f>
        <v>#REF!</v>
      </c>
      <c r="H7" s="29" t="e">
        <f>F7/4</f>
        <v>#REF!</v>
      </c>
      <c r="I7" s="29" t="e">
        <f>F7/F7</f>
        <v>#REF!</v>
      </c>
      <c r="J7" s="62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6.5" x14ac:dyDescent="0.45">
      <c r="A8" s="65"/>
      <c r="B8" s="65"/>
      <c r="C8" s="70">
        <v>1</v>
      </c>
      <c r="D8" s="71" t="s">
        <v>286</v>
      </c>
      <c r="E8" s="70">
        <v>0</v>
      </c>
      <c r="F8" s="71" t="b">
        <v>1</v>
      </c>
      <c r="G8" s="71" t="b">
        <v>0</v>
      </c>
      <c r="H8" s="71" t="b">
        <v>0</v>
      </c>
      <c r="I8" s="71" t="b">
        <v>0</v>
      </c>
      <c r="J8" s="72" t="e">
        <f>(('PLANTILLA V6'!Tot_alumnos*F8)+('PLANTILLA V6'!X_parejas*G8)+('PLANTILLA V6'!x_equipo_4* H8)+('PLANTILLA V6'!Grupal*I8))*E8</f>
        <v>#REF!</v>
      </c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6.5" x14ac:dyDescent="0.45">
      <c r="A9" s="73" t="s">
        <v>287</v>
      </c>
      <c r="B9" s="73"/>
      <c r="C9" s="74">
        <v>1</v>
      </c>
      <c r="D9" s="75" t="s">
        <v>286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72" t="e">
        <f>(('PLANTILLA V6'!Tot_alumnos*F9)+('PLANTILLA V6'!X_parejas*G9)+('PLANTILLA V6'!x_equipo_4* H9)+('PLANTILLA V6'!Grupal*I9))*E9</f>
        <v>#REF!</v>
      </c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6.5" x14ac:dyDescent="0.45">
      <c r="A10" s="54" t="s">
        <v>288</v>
      </c>
      <c r="B10" s="51" t="s">
        <v>141</v>
      </c>
      <c r="C10" s="22">
        <v>1</v>
      </c>
      <c r="D10" s="54" t="s">
        <v>286</v>
      </c>
      <c r="E10" s="22">
        <v>0</v>
      </c>
      <c r="F10" s="54" t="b">
        <v>0</v>
      </c>
      <c r="G10" s="54" t="b">
        <v>0</v>
      </c>
      <c r="H10" s="54" t="b">
        <v>1</v>
      </c>
      <c r="I10" s="54" t="b">
        <v>0</v>
      </c>
      <c r="J10" s="72" t="e">
        <f>(('PLANTILLA V6'!Tot_alumnos*F10)+('PLANTILLA V6'!X_parejas*G10)+('PLANTILLA V6'!x_equipo_4* H10)+('PLANTILLA V6'!Grupal*I10))*E10</f>
        <v>#REF!</v>
      </c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6.5" x14ac:dyDescent="0.45">
      <c r="A11" s="54" t="s">
        <v>288</v>
      </c>
      <c r="B11" s="51" t="s">
        <v>289</v>
      </c>
      <c r="C11" s="22">
        <v>1</v>
      </c>
      <c r="D11" s="54" t="s">
        <v>286</v>
      </c>
      <c r="E11" s="22">
        <v>0</v>
      </c>
      <c r="F11" s="54" t="b">
        <v>0</v>
      </c>
      <c r="G11" s="54" t="b">
        <v>0</v>
      </c>
      <c r="H11" s="54" t="b">
        <v>1</v>
      </c>
      <c r="I11" s="54" t="b">
        <v>0</v>
      </c>
      <c r="J11" s="72" t="e">
        <f>(('PLANTILLA V6'!Tot_alumnos*F11)+('PLANTILLA V6'!X_parejas*G11)+('PLANTILLA V6'!x_equipo_4* H11)+('PLANTILLA V6'!Grupal*I11))*E11</f>
        <v>#REF!</v>
      </c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6.5" x14ac:dyDescent="0.45">
      <c r="A12" s="54" t="s">
        <v>288</v>
      </c>
      <c r="B12" s="51" t="s">
        <v>143</v>
      </c>
      <c r="C12" s="22">
        <v>1</v>
      </c>
      <c r="D12" s="54" t="s">
        <v>286</v>
      </c>
      <c r="E12" s="22">
        <v>0</v>
      </c>
      <c r="F12" s="54" t="b">
        <v>0</v>
      </c>
      <c r="G12" s="54" t="b">
        <v>0</v>
      </c>
      <c r="H12" s="54" t="b">
        <v>1</v>
      </c>
      <c r="I12" s="54" t="b">
        <v>0</v>
      </c>
      <c r="J12" s="72" t="e">
        <f>(('PLANTILLA V6'!Tot_alumnos*F12)+('PLANTILLA V6'!X_parejas*G12)+('PLANTILLA V6'!x_equipo_4* H12)+('PLANTILLA V6'!Grupal*I12))*E12</f>
        <v>#REF!</v>
      </c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6.5" x14ac:dyDescent="0.45">
      <c r="A13" s="54" t="s">
        <v>288</v>
      </c>
      <c r="B13" s="51" t="s">
        <v>144</v>
      </c>
      <c r="C13" s="22">
        <v>1</v>
      </c>
      <c r="D13" s="54" t="s">
        <v>286</v>
      </c>
      <c r="E13" s="22">
        <v>0</v>
      </c>
      <c r="F13" s="54" t="b">
        <v>0</v>
      </c>
      <c r="G13" s="54" t="b">
        <v>0</v>
      </c>
      <c r="H13" s="54" t="b">
        <v>1</v>
      </c>
      <c r="I13" s="54" t="b">
        <v>0</v>
      </c>
      <c r="J13" s="72" t="e">
        <f>(('PLANTILLA V6'!Tot_alumnos*F13)+('PLANTILLA V6'!X_parejas*G13)+('PLANTILLA V6'!x_equipo_4* H13)+('PLANTILLA V6'!Grupal*I13))*E13</f>
        <v>#REF!</v>
      </c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6.5" x14ac:dyDescent="0.45">
      <c r="A14" s="54" t="s">
        <v>288</v>
      </c>
      <c r="B14" s="51" t="s">
        <v>145</v>
      </c>
      <c r="C14" s="22">
        <v>1</v>
      </c>
      <c r="D14" s="54" t="s">
        <v>286</v>
      </c>
      <c r="E14" s="22">
        <v>0</v>
      </c>
      <c r="F14" s="54" t="b">
        <v>0</v>
      </c>
      <c r="G14" s="54" t="b">
        <v>0</v>
      </c>
      <c r="H14" s="54" t="b">
        <v>1</v>
      </c>
      <c r="I14" s="54" t="b">
        <v>0</v>
      </c>
      <c r="J14" s="72" t="e">
        <f>(('PLANTILLA V6'!Tot_alumnos*F14)+('PLANTILLA V6'!X_parejas*G14)+('PLANTILLA V6'!x_equipo_4* H14)+('PLANTILLA V6'!Grupal*I14))*E14</f>
        <v>#REF!</v>
      </c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6.5" x14ac:dyDescent="0.45">
      <c r="A15" s="54" t="s">
        <v>288</v>
      </c>
      <c r="B15" s="51" t="s">
        <v>146</v>
      </c>
      <c r="C15" s="22">
        <v>1</v>
      </c>
      <c r="D15" s="54" t="s">
        <v>286</v>
      </c>
      <c r="E15" s="22">
        <v>0</v>
      </c>
      <c r="F15" s="54" t="b">
        <v>0</v>
      </c>
      <c r="G15" s="54" t="b">
        <v>0</v>
      </c>
      <c r="H15" s="54" t="b">
        <v>1</v>
      </c>
      <c r="I15" s="54" t="b">
        <v>0</v>
      </c>
      <c r="J15" s="72" t="e">
        <f>(('PLANTILLA V6'!Tot_alumnos*F15)+('PLANTILLA V6'!X_parejas*G15)+('PLANTILLA V6'!x_equipo_4* H15)+('PLANTILLA V6'!Grupal*I15))*E15</f>
        <v>#REF!</v>
      </c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6.5" x14ac:dyDescent="0.45">
      <c r="A16" s="51" t="s">
        <v>288</v>
      </c>
      <c r="B16" s="51" t="s">
        <v>147</v>
      </c>
      <c r="C16" s="22">
        <v>1</v>
      </c>
      <c r="D16" s="54" t="s">
        <v>286</v>
      </c>
      <c r="E16" s="22">
        <v>0</v>
      </c>
      <c r="F16" s="54" t="b">
        <v>0</v>
      </c>
      <c r="G16" s="54" t="b">
        <v>0</v>
      </c>
      <c r="H16" s="54" t="b">
        <v>0</v>
      </c>
      <c r="I16" s="54" t="b">
        <v>1</v>
      </c>
      <c r="J16" s="72" t="e">
        <f>(('PLANTILLA V6'!Tot_alumnos*F16)+('PLANTILLA V6'!X_parejas*G16)+('PLANTILLA V6'!x_equipo_4* H16)+('PLANTILLA V6'!Grupal*I16))*E16</f>
        <v>#REF!</v>
      </c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6.5" x14ac:dyDescent="0.45">
      <c r="A17" s="51" t="s">
        <v>288</v>
      </c>
      <c r="B17" s="51" t="s">
        <v>148</v>
      </c>
      <c r="C17" s="22">
        <v>1</v>
      </c>
      <c r="D17" s="54" t="s">
        <v>290</v>
      </c>
      <c r="E17" s="22">
        <v>0</v>
      </c>
      <c r="F17" s="54" t="b">
        <v>0</v>
      </c>
      <c r="G17" s="54" t="b">
        <v>0</v>
      </c>
      <c r="H17" s="54" t="b">
        <v>0</v>
      </c>
      <c r="I17" s="54" t="b">
        <v>1</v>
      </c>
      <c r="J17" s="72" t="e">
        <f>(('PLANTILLA V6'!Tot_alumnos*F17)+('PLANTILLA V6'!X_parejas*G17)+('PLANTILLA V6'!x_equipo_4* H17)+('PLANTILLA V6'!Grupal*I17))*E17</f>
        <v>#REF!</v>
      </c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6.5" x14ac:dyDescent="0.45">
      <c r="A18" s="51" t="s">
        <v>288</v>
      </c>
      <c r="B18" s="51"/>
      <c r="C18" s="22">
        <v>1</v>
      </c>
      <c r="D18" s="54" t="s">
        <v>286</v>
      </c>
      <c r="E18" s="22">
        <v>0</v>
      </c>
      <c r="F18" s="54" t="b">
        <v>0</v>
      </c>
      <c r="G18" s="54" t="b">
        <v>0</v>
      </c>
      <c r="H18" s="54" t="b">
        <v>0</v>
      </c>
      <c r="I18" s="54" t="b">
        <v>0</v>
      </c>
      <c r="J18" s="72" t="e">
        <f>(('PLANTILLA V6'!Tot_alumnos*F18)+('PLANTILLA V6'!X_parejas*G18)+('PLANTILLA V6'!x_equipo_4* H18)+('PLANTILLA V6'!Grupal*I18))*E18</f>
        <v>#REF!</v>
      </c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6.5" x14ac:dyDescent="0.45">
      <c r="A19" s="76"/>
      <c r="B19" s="76"/>
      <c r="C19" s="22">
        <v>1</v>
      </c>
      <c r="D19" s="54" t="s">
        <v>286</v>
      </c>
      <c r="E19" s="22">
        <v>0</v>
      </c>
      <c r="F19" s="54" t="b">
        <v>0</v>
      </c>
      <c r="G19" s="54" t="b">
        <v>0</v>
      </c>
      <c r="H19" s="54" t="b">
        <v>0</v>
      </c>
      <c r="I19" s="54" t="b">
        <v>0</v>
      </c>
      <c r="J19" s="72" t="e">
        <f>(('PLANTILLA V6'!Tot_alumnos*F19)+('PLANTILLA V6'!X_parejas*G19)+('PLANTILLA V6'!x_equipo_4* H19)+('PLANTILLA V6'!Grupal*I19))*E19</f>
        <v>#REF!</v>
      </c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6.5" x14ac:dyDescent="0.45">
      <c r="A20" s="76"/>
      <c r="B20" s="76"/>
      <c r="C20" s="22">
        <v>1</v>
      </c>
      <c r="D20" s="54" t="s">
        <v>286</v>
      </c>
      <c r="E20" s="22">
        <v>0</v>
      </c>
      <c r="F20" s="54" t="b">
        <v>0</v>
      </c>
      <c r="G20" s="54" t="b">
        <v>0</v>
      </c>
      <c r="H20" s="54" t="b">
        <v>0</v>
      </c>
      <c r="I20" s="54" t="b">
        <v>0</v>
      </c>
      <c r="J20" s="72" t="e">
        <f>(('PLANTILLA V6'!Tot_alumnos*F20)+('PLANTILLA V6'!X_parejas*G20)+('PLANTILLA V6'!x_equipo_4* H20)+('PLANTILLA V6'!Grupal*I20))*E20</f>
        <v>#REF!</v>
      </c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6.5" x14ac:dyDescent="0.45">
      <c r="A21" s="76"/>
      <c r="B21" s="76"/>
      <c r="C21" s="22">
        <v>1</v>
      </c>
      <c r="D21" s="54" t="s">
        <v>286</v>
      </c>
      <c r="E21" s="22">
        <v>0</v>
      </c>
      <c r="F21" s="54" t="b">
        <v>0</v>
      </c>
      <c r="G21" s="54" t="b">
        <v>0</v>
      </c>
      <c r="H21" s="54" t="b">
        <v>0</v>
      </c>
      <c r="I21" s="54" t="b">
        <v>0</v>
      </c>
      <c r="J21" s="72" t="e">
        <f>(('PLANTILLA V6'!Tot_alumnos*F21)+('PLANTILLA V6'!X_parejas*G21)+('PLANTILLA V6'!x_equipo_4* H21)+('PLANTILLA V6'!Grupal*I21))*E21</f>
        <v>#REF!</v>
      </c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6.5" x14ac:dyDescent="0.45">
      <c r="A22" s="76"/>
      <c r="B22" s="76"/>
      <c r="C22" s="22">
        <v>1</v>
      </c>
      <c r="D22" s="54" t="s">
        <v>286</v>
      </c>
      <c r="E22" s="22">
        <v>0</v>
      </c>
      <c r="F22" s="54" t="b">
        <v>0</v>
      </c>
      <c r="G22" s="54" t="b">
        <v>0</v>
      </c>
      <c r="H22" s="54" t="b">
        <v>0</v>
      </c>
      <c r="I22" s="54" t="b">
        <v>0</v>
      </c>
      <c r="J22" s="72" t="e">
        <f>(('PLANTILLA V6'!Tot_alumnos*F22)+('PLANTILLA V6'!X_parejas*G22)+('PLANTILLA V6'!x_equipo_4* H22)+('PLANTILLA V6'!Grupal*I22))*E22</f>
        <v>#REF!</v>
      </c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6.5" x14ac:dyDescent="0.45">
      <c r="A23" s="76"/>
      <c r="B23" s="76"/>
      <c r="C23" s="22">
        <v>1</v>
      </c>
      <c r="D23" s="54" t="s">
        <v>286</v>
      </c>
      <c r="E23" s="22">
        <v>0</v>
      </c>
      <c r="F23" s="54" t="b">
        <v>0</v>
      </c>
      <c r="G23" s="54" t="b">
        <v>0</v>
      </c>
      <c r="H23" s="54" t="b">
        <v>0</v>
      </c>
      <c r="I23" s="54" t="b">
        <v>0</v>
      </c>
      <c r="J23" s="72" t="e">
        <f>(('PLANTILLA V6'!Tot_alumnos*F23)+('PLANTILLA V6'!X_parejas*G23)+('PLANTILLA V6'!x_equipo_4* H23)+('PLANTILLA V6'!Grupal*I23))*E23</f>
        <v>#REF!</v>
      </c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6.5" x14ac:dyDescent="0.45">
      <c r="A24" s="76"/>
      <c r="B24" s="76"/>
      <c r="C24" s="22">
        <v>1</v>
      </c>
      <c r="D24" s="54" t="s">
        <v>286</v>
      </c>
      <c r="E24" s="22">
        <v>0</v>
      </c>
      <c r="F24" s="54" t="b">
        <v>0</v>
      </c>
      <c r="G24" s="54" t="b">
        <v>0</v>
      </c>
      <c r="H24" s="54" t="b">
        <v>0</v>
      </c>
      <c r="I24" s="54" t="b">
        <v>0</v>
      </c>
      <c r="J24" s="72" t="e">
        <f>(('PLANTILLA V6'!Tot_alumnos*F24)+('PLANTILLA V6'!X_parejas*G24)+('PLANTILLA V6'!x_equipo_4* H24)+('PLANTILLA V6'!Grupal*I24))*E24</f>
        <v>#REF!</v>
      </c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6.5" x14ac:dyDescent="0.45">
      <c r="A25" s="76"/>
      <c r="B25" s="76"/>
      <c r="C25" s="22">
        <v>1</v>
      </c>
      <c r="D25" s="54" t="s">
        <v>286</v>
      </c>
      <c r="E25" s="22">
        <v>0</v>
      </c>
      <c r="F25" s="54" t="b">
        <v>0</v>
      </c>
      <c r="G25" s="54" t="b">
        <v>0</v>
      </c>
      <c r="H25" s="54" t="b">
        <v>0</v>
      </c>
      <c r="I25" s="54" t="b">
        <v>0</v>
      </c>
      <c r="J25" s="72" t="e">
        <f>(('PLANTILLA V6'!Tot_alumnos*F25)+('PLANTILLA V6'!X_parejas*G25)+('PLANTILLA V6'!x_equipo_4* H25)+('PLANTILLA V6'!Grupal*I25))*E25</f>
        <v>#REF!</v>
      </c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6.5" x14ac:dyDescent="0.45">
      <c r="A26" s="76"/>
      <c r="B26" s="76"/>
      <c r="C26" s="22">
        <v>1</v>
      </c>
      <c r="D26" s="54" t="s">
        <v>286</v>
      </c>
      <c r="E26" s="22">
        <v>0</v>
      </c>
      <c r="F26" s="54" t="b">
        <v>0</v>
      </c>
      <c r="G26" s="54" t="b">
        <v>0</v>
      </c>
      <c r="H26" s="54" t="b">
        <v>0</v>
      </c>
      <c r="I26" s="54" t="b">
        <v>0</v>
      </c>
      <c r="J26" s="72" t="e">
        <f>(('PLANTILLA V6'!Tot_alumnos*F26)+('PLANTILLA V6'!X_parejas*G26)+('PLANTILLA V6'!x_equipo_4* H26)+('PLANTILLA V6'!Grupal*I26))*E26</f>
        <v>#REF!</v>
      </c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6.5" x14ac:dyDescent="0.45">
      <c r="A27" s="76"/>
      <c r="B27" s="76"/>
      <c r="C27" s="22">
        <v>1</v>
      </c>
      <c r="D27" s="54" t="s">
        <v>286</v>
      </c>
      <c r="E27" s="22">
        <v>0</v>
      </c>
      <c r="F27" s="54" t="b">
        <v>0</v>
      </c>
      <c r="G27" s="54" t="b">
        <v>0</v>
      </c>
      <c r="H27" s="54" t="b">
        <v>0</v>
      </c>
      <c r="I27" s="54" t="b">
        <v>0</v>
      </c>
      <c r="J27" s="72" t="e">
        <f>(('PLANTILLA V6'!Tot_alumnos*F27)+('PLANTILLA V6'!X_parejas*G27)+('PLANTILLA V6'!x_equipo_4* H27)+('PLANTILLA V6'!Grupal*I27))*E27</f>
        <v>#REF!</v>
      </c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6.5" x14ac:dyDescent="0.45">
      <c r="A28" s="76"/>
      <c r="B28" s="76"/>
      <c r="C28" s="22">
        <v>1</v>
      </c>
      <c r="D28" s="54" t="s">
        <v>286</v>
      </c>
      <c r="E28" s="22">
        <v>0</v>
      </c>
      <c r="F28" s="54" t="b">
        <v>0</v>
      </c>
      <c r="G28" s="54" t="b">
        <v>0</v>
      </c>
      <c r="H28" s="54" t="b">
        <v>0</v>
      </c>
      <c r="I28" s="54" t="b">
        <v>0</v>
      </c>
      <c r="J28" s="72" t="e">
        <f>(('PLANTILLA V6'!Tot_alumnos*F28)+('PLANTILLA V6'!X_parejas*G28)+('PLANTILLA V6'!x_equipo_4* H28)+('PLANTILLA V6'!Grupal*I28))*E28</f>
        <v>#REF!</v>
      </c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6.5" x14ac:dyDescent="0.45">
      <c r="A29" s="76"/>
      <c r="B29" s="76"/>
      <c r="C29" s="22">
        <v>1</v>
      </c>
      <c r="D29" s="54" t="s">
        <v>286</v>
      </c>
      <c r="E29" s="22">
        <v>0</v>
      </c>
      <c r="F29" s="54" t="b">
        <v>0</v>
      </c>
      <c r="G29" s="54" t="b">
        <v>0</v>
      </c>
      <c r="H29" s="54" t="b">
        <v>0</v>
      </c>
      <c r="I29" s="54" t="b">
        <v>0</v>
      </c>
      <c r="J29" s="72" t="e">
        <f>(('PLANTILLA V6'!Tot_alumnos*F29)+('PLANTILLA V6'!X_parejas*G29)+('PLANTILLA V6'!x_equipo_4* H29)+('PLANTILLA V6'!Grupal*I29))*E29</f>
        <v>#REF!</v>
      </c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6.5" x14ac:dyDescent="0.45">
      <c r="A30" s="76"/>
      <c r="B30" s="76"/>
      <c r="C30" s="22">
        <v>1</v>
      </c>
      <c r="D30" s="54" t="s">
        <v>286</v>
      </c>
      <c r="E30" s="22">
        <v>0</v>
      </c>
      <c r="F30" s="54" t="b">
        <v>0</v>
      </c>
      <c r="G30" s="54" t="b">
        <v>0</v>
      </c>
      <c r="H30" s="54" t="b">
        <v>0</v>
      </c>
      <c r="I30" s="54" t="b">
        <v>0</v>
      </c>
      <c r="J30" s="72" t="e">
        <f>(('PLANTILLA V6'!Tot_alumnos*F30)+('PLANTILLA V6'!X_parejas*G30)+('PLANTILLA V6'!x_equipo_4* H30)+('PLANTILLA V6'!Grupal*I30))*E30</f>
        <v>#REF!</v>
      </c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6.5" x14ac:dyDescent="0.45">
      <c r="A31" s="76"/>
      <c r="B31" s="76"/>
      <c r="C31" s="22">
        <v>1</v>
      </c>
      <c r="D31" s="54" t="s">
        <v>286</v>
      </c>
      <c r="E31" s="22">
        <v>0</v>
      </c>
      <c r="F31" s="54" t="b">
        <v>0</v>
      </c>
      <c r="G31" s="54" t="b">
        <v>0</v>
      </c>
      <c r="H31" s="54" t="b">
        <v>0</v>
      </c>
      <c r="I31" s="54" t="b">
        <v>0</v>
      </c>
      <c r="J31" s="72" t="e">
        <f>(('PLANTILLA V6'!Tot_alumnos*F31)+('PLANTILLA V6'!X_parejas*G31)+('PLANTILLA V6'!x_equipo_4* H31)+('PLANTILLA V6'!Grupal*I31))*E31</f>
        <v>#REF!</v>
      </c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6.5" x14ac:dyDescent="0.45">
      <c r="A32" s="76"/>
      <c r="B32" s="76"/>
      <c r="C32" s="22">
        <v>1</v>
      </c>
      <c r="D32" s="54" t="s">
        <v>286</v>
      </c>
      <c r="E32" s="22">
        <v>0</v>
      </c>
      <c r="F32" s="54" t="b">
        <v>0</v>
      </c>
      <c r="G32" s="54" t="b">
        <v>0</v>
      </c>
      <c r="H32" s="54" t="b">
        <v>0</v>
      </c>
      <c r="I32" s="54" t="b">
        <v>0</v>
      </c>
      <c r="J32" s="72" t="e">
        <f>(('PLANTILLA V6'!Tot_alumnos*F32)+('PLANTILLA V6'!X_parejas*G32)+('PLANTILLA V6'!x_equipo_4* H32)+('PLANTILLA V6'!Grupal*I32))*E32</f>
        <v>#REF!</v>
      </c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6.5" x14ac:dyDescent="0.45">
      <c r="A33" s="73" t="s">
        <v>291</v>
      </c>
      <c r="B33" s="76"/>
      <c r="C33" s="22"/>
      <c r="D33" s="54"/>
      <c r="E33" s="22"/>
      <c r="F33" s="75"/>
      <c r="G33" s="75"/>
      <c r="H33" s="75"/>
      <c r="I33" s="75"/>
      <c r="J33" s="72" t="e">
        <f>(('PLANTILLA V6'!Tot_alumnos*F33)+('PLANTILLA V6'!X_parejas*G33)+('PLANTILLA V6'!x_equipo_4* H33)+('PLANTILLA V6'!Grupal*I33))*E33</f>
        <v>#REF!</v>
      </c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6.5" x14ac:dyDescent="0.45">
      <c r="A34" s="51" t="s">
        <v>292</v>
      </c>
      <c r="B34" s="51" t="s">
        <v>293</v>
      </c>
      <c r="C34" s="22">
        <v>1</v>
      </c>
      <c r="D34" s="54" t="s">
        <v>286</v>
      </c>
      <c r="E34" s="22">
        <v>0</v>
      </c>
      <c r="F34" s="54" t="b">
        <v>0</v>
      </c>
      <c r="G34" s="54" t="b">
        <v>0</v>
      </c>
      <c r="H34" s="54" t="b">
        <v>0</v>
      </c>
      <c r="I34" s="54" t="b">
        <v>1</v>
      </c>
      <c r="J34" s="72" t="e">
        <f>(('PLANTILLA V6'!Tot_alumnos*F34)+('PLANTILLA V6'!X_parejas*G34)+('PLANTILLA V6'!x_equipo_4* H34)+('PLANTILLA V6'!Grupal*I34))*E34</f>
        <v>#REF!</v>
      </c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6.5" x14ac:dyDescent="0.45">
      <c r="A35" s="51" t="s">
        <v>292</v>
      </c>
      <c r="B35" s="51" t="s">
        <v>294</v>
      </c>
      <c r="C35" s="22">
        <v>1</v>
      </c>
      <c r="D35" s="54" t="s">
        <v>286</v>
      </c>
      <c r="E35" s="22">
        <v>0</v>
      </c>
      <c r="F35" s="54" t="b">
        <v>0</v>
      </c>
      <c r="G35" s="54" t="b">
        <v>0</v>
      </c>
      <c r="H35" s="54" t="b">
        <v>0</v>
      </c>
      <c r="I35" s="54" t="b">
        <v>1</v>
      </c>
      <c r="J35" s="72" t="e">
        <f>(('PLANTILLA V6'!Tot_alumnos*F35)+('PLANTILLA V6'!X_parejas*G35)+('PLANTILLA V6'!x_equipo_4* H35)+('PLANTILLA V6'!Grupal*I35))*E35</f>
        <v>#REF!</v>
      </c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6.5" x14ac:dyDescent="0.45">
      <c r="A36" s="51" t="s">
        <v>292</v>
      </c>
      <c r="B36" s="51" t="s">
        <v>295</v>
      </c>
      <c r="C36" s="22">
        <v>1</v>
      </c>
      <c r="D36" s="54" t="s">
        <v>286</v>
      </c>
      <c r="E36" s="22">
        <v>0</v>
      </c>
      <c r="F36" s="54" t="b">
        <v>0</v>
      </c>
      <c r="G36" s="54" t="b">
        <v>0</v>
      </c>
      <c r="H36" s="54" t="b">
        <v>0</v>
      </c>
      <c r="I36" s="54" t="b">
        <v>1</v>
      </c>
      <c r="J36" s="72" t="e">
        <f>(('PLANTILLA V6'!Tot_alumnos*F36)+('PLANTILLA V6'!X_parejas*G36)+('PLANTILLA V6'!x_equipo_4* H36)+('PLANTILLA V6'!Grupal*I36))*E36</f>
        <v>#REF!</v>
      </c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6.5" x14ac:dyDescent="0.45">
      <c r="A37" s="51" t="s">
        <v>292</v>
      </c>
      <c r="B37" s="51" t="s">
        <v>296</v>
      </c>
      <c r="C37" s="22">
        <v>4</v>
      </c>
      <c r="D37" s="54" t="s">
        <v>286</v>
      </c>
      <c r="E37" s="22">
        <v>0</v>
      </c>
      <c r="F37" s="54" t="b">
        <v>0</v>
      </c>
      <c r="G37" s="54" t="b">
        <v>0</v>
      </c>
      <c r="H37" s="54" t="b">
        <v>0</v>
      </c>
      <c r="I37" s="54" t="b">
        <v>1</v>
      </c>
      <c r="J37" s="72" t="e">
        <f>(('PLANTILLA V6'!Tot_alumnos*F37)+('PLANTILLA V6'!X_parejas*G37)+('PLANTILLA V6'!x_equipo_4* H37)+('PLANTILLA V6'!Grupal*I37))*E37</f>
        <v>#REF!</v>
      </c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6.5" x14ac:dyDescent="0.45">
      <c r="A38" s="51" t="s">
        <v>292</v>
      </c>
      <c r="B38" s="51" t="s">
        <v>297</v>
      </c>
      <c r="C38" s="22">
        <v>1</v>
      </c>
      <c r="D38" s="54" t="s">
        <v>286</v>
      </c>
      <c r="E38" s="22">
        <v>0</v>
      </c>
      <c r="F38" s="54" t="b">
        <v>0</v>
      </c>
      <c r="G38" s="54" t="b">
        <v>0</v>
      </c>
      <c r="H38" s="54" t="b">
        <v>0</v>
      </c>
      <c r="I38" s="54" t="b">
        <v>1</v>
      </c>
      <c r="J38" s="72" t="e">
        <f>(('PLANTILLA V6'!Tot_alumnos*F38)+('PLANTILLA V6'!X_parejas*G38)+('PLANTILLA V6'!x_equipo_4* H38)+('PLANTILLA V6'!Grupal*I38))*E38</f>
        <v>#REF!</v>
      </c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6.5" x14ac:dyDescent="0.45">
      <c r="A39" s="54"/>
      <c r="B39" s="54"/>
      <c r="C39" s="22">
        <v>1</v>
      </c>
      <c r="D39" s="54" t="s">
        <v>286</v>
      </c>
      <c r="E39" s="22">
        <v>0</v>
      </c>
      <c r="F39" s="54" t="b">
        <v>0</v>
      </c>
      <c r="G39" s="54" t="b">
        <v>0</v>
      </c>
      <c r="H39" s="54" t="b">
        <v>0</v>
      </c>
      <c r="I39" s="54" t="b">
        <v>0</v>
      </c>
      <c r="J39" s="72" t="e">
        <f>(('PLANTILLA V6'!Tot_alumnos*F39)+('PLANTILLA V6'!X_parejas*G39)+('PLANTILLA V6'!x_equipo_4* H39)+('PLANTILLA V6'!Grupal*I39))*E39</f>
        <v>#REF!</v>
      </c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6.5" x14ac:dyDescent="0.45">
      <c r="A40" s="54"/>
      <c r="B40" s="54"/>
      <c r="C40" s="22">
        <v>1</v>
      </c>
      <c r="D40" s="54" t="s">
        <v>286</v>
      </c>
      <c r="E40" s="22">
        <v>0</v>
      </c>
      <c r="F40" s="54" t="b">
        <v>0</v>
      </c>
      <c r="G40" s="54" t="b">
        <v>0</v>
      </c>
      <c r="H40" s="54" t="b">
        <v>0</v>
      </c>
      <c r="I40" s="54" t="b">
        <v>0</v>
      </c>
      <c r="J40" s="72" t="e">
        <f>(('PLANTILLA V6'!Tot_alumnos*F40)+('PLANTILLA V6'!X_parejas*G40)+('PLANTILLA V6'!x_equipo_4* H40)+('PLANTILLA V6'!Grupal*I40))*E40</f>
        <v>#REF!</v>
      </c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6.5" x14ac:dyDescent="0.45">
      <c r="A41" s="54"/>
      <c r="B41" s="54"/>
      <c r="C41" s="22">
        <v>1</v>
      </c>
      <c r="D41" s="54" t="s">
        <v>286</v>
      </c>
      <c r="E41" s="22">
        <v>0</v>
      </c>
      <c r="F41" s="54" t="b">
        <v>0</v>
      </c>
      <c r="G41" s="54" t="b">
        <v>0</v>
      </c>
      <c r="H41" s="54" t="b">
        <v>0</v>
      </c>
      <c r="I41" s="54" t="b">
        <v>0</v>
      </c>
      <c r="J41" s="72" t="e">
        <f>(('PLANTILLA V6'!Tot_alumnos*F41)+('PLANTILLA V6'!X_parejas*G41)+('PLANTILLA V6'!x_equipo_4* H41)+('PLANTILLA V6'!Grupal*I41))*E41</f>
        <v>#REF!</v>
      </c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6.5" x14ac:dyDescent="0.45">
      <c r="A42" s="54"/>
      <c r="B42" s="54"/>
      <c r="C42" s="22">
        <v>1</v>
      </c>
      <c r="D42" s="54" t="s">
        <v>286</v>
      </c>
      <c r="E42" s="22">
        <v>0</v>
      </c>
      <c r="F42" s="54" t="b">
        <v>0</v>
      </c>
      <c r="G42" s="54" t="b">
        <v>0</v>
      </c>
      <c r="H42" s="54" t="b">
        <v>0</v>
      </c>
      <c r="I42" s="54" t="b">
        <v>0</v>
      </c>
      <c r="J42" s="72" t="e">
        <f>(('PLANTILLA V6'!Tot_alumnos*F42)+('PLANTILLA V6'!X_parejas*G42)+('PLANTILLA V6'!x_equipo_4* H42)+('PLANTILLA V6'!Grupal*I42))*E42</f>
        <v>#REF!</v>
      </c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6.5" x14ac:dyDescent="0.45">
      <c r="A43" s="54"/>
      <c r="B43" s="54"/>
      <c r="C43" s="22">
        <v>1</v>
      </c>
      <c r="D43" s="54" t="s">
        <v>286</v>
      </c>
      <c r="E43" s="22">
        <v>0</v>
      </c>
      <c r="F43" s="54" t="b">
        <v>0</v>
      </c>
      <c r="G43" s="54" t="b">
        <v>0</v>
      </c>
      <c r="H43" s="54" t="b">
        <v>0</v>
      </c>
      <c r="I43" s="54" t="b">
        <v>0</v>
      </c>
      <c r="J43" s="72" t="e">
        <f>(('PLANTILLA V6'!Tot_alumnos*F43)+('PLANTILLA V6'!X_parejas*G43)+('PLANTILLA V6'!x_equipo_4* H43)+('PLANTILLA V6'!Grupal*I43))*E43</f>
        <v>#REF!</v>
      </c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6.5" x14ac:dyDescent="0.45">
      <c r="A44" s="54"/>
      <c r="B44" s="54"/>
      <c r="C44" s="22">
        <v>1</v>
      </c>
      <c r="D44" s="54" t="s">
        <v>286</v>
      </c>
      <c r="E44" s="22">
        <v>0</v>
      </c>
      <c r="F44" s="54" t="b">
        <v>0</v>
      </c>
      <c r="G44" s="54" t="b">
        <v>0</v>
      </c>
      <c r="H44" s="54" t="b">
        <v>0</v>
      </c>
      <c r="I44" s="54" t="b">
        <v>0</v>
      </c>
      <c r="J44" s="72" t="e">
        <f>(('PLANTILLA V6'!Tot_alumnos*F44)+('PLANTILLA V6'!X_parejas*G44)+('PLANTILLA V6'!x_equipo_4* H44)+('PLANTILLA V6'!Grupal*I44))*E44</f>
        <v>#REF!</v>
      </c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6.5" x14ac:dyDescent="0.45">
      <c r="A45" s="54"/>
      <c r="B45" s="54"/>
      <c r="C45" s="22">
        <v>1</v>
      </c>
      <c r="D45" s="54" t="s">
        <v>286</v>
      </c>
      <c r="E45" s="22">
        <v>0</v>
      </c>
      <c r="F45" s="54" t="b">
        <v>0</v>
      </c>
      <c r="G45" s="54" t="b">
        <v>0</v>
      </c>
      <c r="H45" s="54" t="b">
        <v>0</v>
      </c>
      <c r="I45" s="54" t="b">
        <v>0</v>
      </c>
      <c r="J45" s="72" t="e">
        <f>(('PLANTILLA V6'!Tot_alumnos*F45)+('PLANTILLA V6'!X_parejas*G45)+('PLANTILLA V6'!x_equipo_4* H45)+('PLANTILLA V6'!Grupal*I45))*E45</f>
        <v>#REF!</v>
      </c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6.5" x14ac:dyDescent="0.45">
      <c r="A46" s="54"/>
      <c r="B46" s="54"/>
      <c r="C46" s="22">
        <v>1</v>
      </c>
      <c r="D46" s="54" t="s">
        <v>286</v>
      </c>
      <c r="E46" s="22">
        <v>0</v>
      </c>
      <c r="F46" s="54" t="b">
        <v>0</v>
      </c>
      <c r="G46" s="54" t="b">
        <v>0</v>
      </c>
      <c r="H46" s="54" t="b">
        <v>0</v>
      </c>
      <c r="I46" s="54" t="b">
        <v>0</v>
      </c>
      <c r="J46" s="72" t="e">
        <f>(('PLANTILLA V6'!Tot_alumnos*F46)+('PLANTILLA V6'!X_parejas*G46)+('PLANTILLA V6'!x_equipo_4* H46)+('PLANTILLA V6'!Grupal*I46))*E46</f>
        <v>#REF!</v>
      </c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6.5" x14ac:dyDescent="0.45">
      <c r="A47" s="54"/>
      <c r="B47" s="54"/>
      <c r="C47" s="22">
        <v>1</v>
      </c>
      <c r="D47" s="54" t="s">
        <v>286</v>
      </c>
      <c r="E47" s="22">
        <v>0</v>
      </c>
      <c r="F47" s="54" t="b">
        <v>0</v>
      </c>
      <c r="G47" s="54" t="b">
        <v>0</v>
      </c>
      <c r="H47" s="54" t="b">
        <v>0</v>
      </c>
      <c r="I47" s="54" t="b">
        <v>0</v>
      </c>
      <c r="J47" s="72" t="e">
        <f>(('PLANTILLA V6'!Tot_alumnos*F47)+('PLANTILLA V6'!X_parejas*G47)+('PLANTILLA V6'!x_equipo_4* H47)+('PLANTILLA V6'!Grupal*I47))*E47</f>
        <v>#REF!</v>
      </c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6.5" x14ac:dyDescent="0.45">
      <c r="A48" s="54"/>
      <c r="B48" s="54"/>
      <c r="C48" s="22">
        <v>1</v>
      </c>
      <c r="D48" s="54" t="s">
        <v>286</v>
      </c>
      <c r="E48" s="22">
        <v>0</v>
      </c>
      <c r="F48" s="54" t="b">
        <v>0</v>
      </c>
      <c r="G48" s="54" t="b">
        <v>0</v>
      </c>
      <c r="H48" s="54" t="b">
        <v>0</v>
      </c>
      <c r="I48" s="54" t="b">
        <v>0</v>
      </c>
      <c r="J48" s="72" t="e">
        <f>(('PLANTILLA V6'!Tot_alumnos*F48)+('PLANTILLA V6'!X_parejas*G48)+('PLANTILLA V6'!x_equipo_4* H48)+('PLANTILLA V6'!Grupal*I48))*E48</f>
        <v>#REF!</v>
      </c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6.5" x14ac:dyDescent="0.45">
      <c r="A49" s="54"/>
      <c r="B49" s="54"/>
      <c r="C49" s="22">
        <v>1</v>
      </c>
      <c r="D49" s="54" t="s">
        <v>286</v>
      </c>
      <c r="E49" s="22">
        <v>0</v>
      </c>
      <c r="F49" s="54" t="b">
        <v>0</v>
      </c>
      <c r="G49" s="54" t="b">
        <v>0</v>
      </c>
      <c r="H49" s="54" t="b">
        <v>0</v>
      </c>
      <c r="I49" s="54" t="b">
        <v>0</v>
      </c>
      <c r="J49" s="72" t="e">
        <f>(('PLANTILLA V6'!Tot_alumnos*F49)+('PLANTILLA V6'!X_parejas*G49)+('PLANTILLA V6'!x_equipo_4* H49)+('PLANTILLA V6'!Grupal*I49))*E49</f>
        <v>#REF!</v>
      </c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6.5" x14ac:dyDescent="0.45">
      <c r="A50" s="54"/>
      <c r="B50" s="54"/>
      <c r="C50" s="22">
        <v>1</v>
      </c>
      <c r="D50" s="54" t="s">
        <v>286</v>
      </c>
      <c r="E50" s="22">
        <v>0</v>
      </c>
      <c r="F50" s="54" t="b">
        <v>0</v>
      </c>
      <c r="G50" s="54" t="b">
        <v>0</v>
      </c>
      <c r="H50" s="54" t="b">
        <v>0</v>
      </c>
      <c r="I50" s="54" t="b">
        <v>0</v>
      </c>
      <c r="J50" s="72" t="e">
        <f>(('PLANTILLA V6'!Tot_alumnos*F50)+('PLANTILLA V6'!X_parejas*G50)+('PLANTILLA V6'!x_equipo_4* H50)+('PLANTILLA V6'!Grupal*I50))*E50</f>
        <v>#REF!</v>
      </c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6.5" x14ac:dyDescent="0.45">
      <c r="A51" s="54"/>
      <c r="B51" s="54"/>
      <c r="C51" s="22">
        <v>1</v>
      </c>
      <c r="D51" s="54" t="s">
        <v>286</v>
      </c>
      <c r="E51" s="22">
        <v>0</v>
      </c>
      <c r="F51" s="54" t="b">
        <v>0</v>
      </c>
      <c r="G51" s="54" t="b">
        <v>0</v>
      </c>
      <c r="H51" s="54" t="b">
        <v>0</v>
      </c>
      <c r="I51" s="54" t="b">
        <v>0</v>
      </c>
      <c r="J51" s="72" t="e">
        <f>(('PLANTILLA V6'!Tot_alumnos*F51)+('PLANTILLA V6'!X_parejas*G51)+('PLANTILLA V6'!x_equipo_4* H51)+('PLANTILLA V6'!Grupal*I51))*E51</f>
        <v>#REF!</v>
      </c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6.5" x14ac:dyDescent="0.45">
      <c r="A52" s="54"/>
      <c r="B52" s="54"/>
      <c r="C52" s="22">
        <v>1</v>
      </c>
      <c r="D52" s="54" t="s">
        <v>286</v>
      </c>
      <c r="E52" s="22">
        <v>0</v>
      </c>
      <c r="F52" s="54" t="b">
        <v>0</v>
      </c>
      <c r="G52" s="54" t="b">
        <v>0</v>
      </c>
      <c r="H52" s="54" t="b">
        <v>0</v>
      </c>
      <c r="I52" s="54" t="b">
        <v>0</v>
      </c>
      <c r="J52" s="72" t="e">
        <f>(('PLANTILLA V6'!Tot_alumnos*F52)+('PLANTILLA V6'!X_parejas*G52)+('PLANTILLA V6'!x_equipo_4* H52)+('PLANTILLA V6'!Grupal*I52))*E52</f>
        <v>#REF!</v>
      </c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6.5" x14ac:dyDescent="0.45">
      <c r="A53" s="77" t="s">
        <v>298</v>
      </c>
      <c r="B53" s="51"/>
      <c r="C53" s="74"/>
      <c r="D53" s="75"/>
      <c r="E53" s="22"/>
      <c r="F53" s="75"/>
      <c r="G53" s="75"/>
      <c r="H53" s="75"/>
      <c r="I53" s="75"/>
      <c r="J53" s="72" t="e">
        <f>(('PLANTILLA V6'!Tot_alumnos*F53)+('PLANTILLA V6'!X_parejas*G53)+('PLANTILLA V6'!x_equipo_4* H53)+('PLANTILLA V6'!Grupal*I53))*E53</f>
        <v>#REF!</v>
      </c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6.5" x14ac:dyDescent="0.45">
      <c r="A54" s="51" t="s">
        <v>151</v>
      </c>
      <c r="B54" s="51" t="s">
        <v>152</v>
      </c>
      <c r="C54" s="22">
        <v>1</v>
      </c>
      <c r="D54" s="54" t="s">
        <v>286</v>
      </c>
      <c r="E54" s="22">
        <v>0</v>
      </c>
      <c r="F54" s="54" t="b">
        <v>0</v>
      </c>
      <c r="G54" s="54" t="b">
        <v>0</v>
      </c>
      <c r="H54" s="54" t="b">
        <v>1</v>
      </c>
      <c r="I54" s="54" t="b">
        <v>0</v>
      </c>
      <c r="J54" s="72" t="e">
        <f>(('PLANTILLA V6'!Tot_alumnos*F54)+('PLANTILLA V6'!X_parejas*G54)+('PLANTILLA V6'!x_equipo_4* H54)+('PLANTILLA V6'!Grupal*I54))*E54</f>
        <v>#REF!</v>
      </c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6.5" x14ac:dyDescent="0.45">
      <c r="A55" s="51" t="s">
        <v>151</v>
      </c>
      <c r="B55" s="51" t="s">
        <v>153</v>
      </c>
      <c r="C55" s="22">
        <v>1</v>
      </c>
      <c r="D55" s="54" t="s">
        <v>286</v>
      </c>
      <c r="E55" s="22">
        <v>0</v>
      </c>
      <c r="F55" s="54" t="b">
        <v>0</v>
      </c>
      <c r="G55" s="54" t="b">
        <v>0</v>
      </c>
      <c r="H55" s="54" t="b">
        <v>1</v>
      </c>
      <c r="I55" s="54" t="b">
        <v>0</v>
      </c>
      <c r="J55" s="72" t="e">
        <f>(('PLANTILLA V6'!Tot_alumnos*F55)+('PLANTILLA V6'!X_parejas*G55)+('PLANTILLA V6'!x_equipo_4* H55)+('PLANTILLA V6'!Grupal*I55))*E55</f>
        <v>#REF!</v>
      </c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6.5" x14ac:dyDescent="0.45">
      <c r="A56" s="51" t="s">
        <v>151</v>
      </c>
      <c r="B56" s="51" t="s">
        <v>154</v>
      </c>
      <c r="C56" s="22">
        <v>1</v>
      </c>
      <c r="D56" s="54" t="s">
        <v>286</v>
      </c>
      <c r="E56" s="22">
        <v>0</v>
      </c>
      <c r="F56" s="54" t="b">
        <v>0</v>
      </c>
      <c r="G56" s="54" t="b">
        <v>0</v>
      </c>
      <c r="H56" s="54" t="b">
        <v>1</v>
      </c>
      <c r="I56" s="54" t="b">
        <v>0</v>
      </c>
      <c r="J56" s="72" t="e">
        <f>(('PLANTILLA V6'!Tot_alumnos*F56)+('PLANTILLA V6'!X_parejas*G56)+('PLANTILLA V6'!x_equipo_4* H56)+('PLANTILLA V6'!Grupal*I56))*E56</f>
        <v>#REF!</v>
      </c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6.5" x14ac:dyDescent="0.45">
      <c r="A57" s="51" t="s">
        <v>151</v>
      </c>
      <c r="B57" s="51" t="s">
        <v>155</v>
      </c>
      <c r="C57" s="22">
        <v>1</v>
      </c>
      <c r="D57" s="54" t="s">
        <v>286</v>
      </c>
      <c r="E57" s="22">
        <v>0</v>
      </c>
      <c r="F57" s="54" t="b">
        <v>0</v>
      </c>
      <c r="G57" s="54" t="b">
        <v>0</v>
      </c>
      <c r="H57" s="54" t="b">
        <v>1</v>
      </c>
      <c r="I57" s="54" t="b">
        <v>0</v>
      </c>
      <c r="J57" s="72" t="e">
        <f>(('PLANTILLA V6'!Tot_alumnos*F57)+('PLANTILLA V6'!X_parejas*G57)+('PLANTILLA V6'!x_equipo_4* H57)+('PLANTILLA V6'!Grupal*I57))*E57</f>
        <v>#REF!</v>
      </c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6.5" x14ac:dyDescent="0.45">
      <c r="A58" s="51" t="s">
        <v>151</v>
      </c>
      <c r="B58" s="36" t="s">
        <v>156</v>
      </c>
      <c r="C58" s="22">
        <v>1</v>
      </c>
      <c r="D58" s="54" t="s">
        <v>286</v>
      </c>
      <c r="E58" s="22">
        <v>0</v>
      </c>
      <c r="F58" s="54" t="b">
        <v>0</v>
      </c>
      <c r="G58" s="54" t="b">
        <v>0</v>
      </c>
      <c r="H58" s="54" t="b">
        <v>1</v>
      </c>
      <c r="I58" s="54" t="b">
        <v>0</v>
      </c>
      <c r="J58" s="72" t="e">
        <f>(('PLANTILLA V6'!Tot_alumnos*F58)+('PLANTILLA V6'!X_parejas*G58)+('PLANTILLA V6'!x_equipo_4* H58)+('PLANTILLA V6'!Grupal*I58))*E58</f>
        <v>#REF!</v>
      </c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6.5" x14ac:dyDescent="0.45">
      <c r="A59" s="51" t="s">
        <v>151</v>
      </c>
      <c r="B59" s="36" t="s">
        <v>157</v>
      </c>
      <c r="C59" s="22">
        <v>1</v>
      </c>
      <c r="D59" s="54" t="s">
        <v>299</v>
      </c>
      <c r="E59" s="22">
        <v>0</v>
      </c>
      <c r="F59" s="54" t="b">
        <v>0</v>
      </c>
      <c r="G59" s="54" t="b">
        <v>0</v>
      </c>
      <c r="H59" s="54" t="b">
        <v>1</v>
      </c>
      <c r="I59" s="54" t="b">
        <v>0</v>
      </c>
      <c r="J59" s="72" t="e">
        <f>(('PLANTILLA V6'!Tot_alumnos*F59)+('PLANTILLA V6'!X_parejas*G59)+('PLANTILLA V6'!x_equipo_4* H59)+('PLANTILLA V6'!Grupal*I59))*E59</f>
        <v>#REF!</v>
      </c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6.5" x14ac:dyDescent="0.45">
      <c r="A60" s="51" t="s">
        <v>151</v>
      </c>
      <c r="B60" s="51" t="s">
        <v>158</v>
      </c>
      <c r="C60" s="22">
        <v>1</v>
      </c>
      <c r="D60" s="54" t="s">
        <v>286</v>
      </c>
      <c r="E60" s="22">
        <v>0</v>
      </c>
      <c r="F60" s="54" t="b">
        <v>0</v>
      </c>
      <c r="G60" s="54" t="b">
        <v>0</v>
      </c>
      <c r="H60" s="54" t="b">
        <v>1</v>
      </c>
      <c r="I60" s="54" t="b">
        <v>0</v>
      </c>
      <c r="J60" s="72" t="e">
        <f>(('PLANTILLA V6'!Tot_alumnos*F60)+('PLANTILLA V6'!X_parejas*G60)+('PLANTILLA V6'!x_equipo_4* H60)+('PLANTILLA V6'!Grupal*I60))*E60</f>
        <v>#REF!</v>
      </c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6.5" x14ac:dyDescent="0.45">
      <c r="A61" s="51" t="s">
        <v>151</v>
      </c>
      <c r="B61" s="51" t="s">
        <v>159</v>
      </c>
      <c r="C61" s="22">
        <v>1</v>
      </c>
      <c r="D61" s="54" t="s">
        <v>286</v>
      </c>
      <c r="E61" s="22">
        <v>0</v>
      </c>
      <c r="F61" s="54" t="b">
        <v>0</v>
      </c>
      <c r="G61" s="54" t="b">
        <v>0</v>
      </c>
      <c r="H61" s="54" t="b">
        <v>1</v>
      </c>
      <c r="I61" s="54" t="b">
        <v>0</v>
      </c>
      <c r="J61" s="72" t="e">
        <f>(('PLANTILLA V6'!Tot_alumnos*F61)+('PLANTILLA V6'!X_parejas*G61)+('PLANTILLA V6'!x_equipo_4* H61)+('PLANTILLA V6'!Grupal*I61))*E61</f>
        <v>#REF!</v>
      </c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6.5" x14ac:dyDescent="0.45">
      <c r="A62" s="51" t="s">
        <v>151</v>
      </c>
      <c r="B62" s="51" t="s">
        <v>160</v>
      </c>
      <c r="C62" s="78">
        <v>1</v>
      </c>
      <c r="D62" s="51" t="s">
        <v>299</v>
      </c>
      <c r="E62" s="22">
        <v>0</v>
      </c>
      <c r="F62" s="54" t="b">
        <v>0</v>
      </c>
      <c r="G62" s="54" t="b">
        <v>0</v>
      </c>
      <c r="H62" s="54" t="b">
        <v>1</v>
      </c>
      <c r="I62" s="54" t="b">
        <v>0</v>
      </c>
      <c r="J62" s="72" t="e">
        <f>(('PLANTILLA V6'!Tot_alumnos*F62)+('PLANTILLA V6'!X_parejas*G62)+('PLANTILLA V6'!x_equipo_4* H62)+('PLANTILLA V6'!Grupal*I62))*E62</f>
        <v>#REF!</v>
      </c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6.5" x14ac:dyDescent="0.45">
      <c r="A63" s="51" t="s">
        <v>151</v>
      </c>
      <c r="B63" s="54" t="s">
        <v>161</v>
      </c>
      <c r="C63" s="78">
        <v>1</v>
      </c>
      <c r="D63" s="54" t="s">
        <v>286</v>
      </c>
      <c r="E63" s="22">
        <v>0</v>
      </c>
      <c r="F63" s="54" t="b">
        <v>0</v>
      </c>
      <c r="G63" s="54" t="b">
        <v>0</v>
      </c>
      <c r="H63" s="54" t="b">
        <v>0</v>
      </c>
      <c r="I63" s="54" t="b">
        <v>0</v>
      </c>
      <c r="J63" s="72" t="e">
        <f>(('PLANTILLA V6'!Tot_alumnos*F63)+('PLANTILLA V6'!X_parejas*G63)+('PLANTILLA V6'!x_equipo_4* H63)+('PLANTILLA V6'!Grupal*I63))*E63</f>
        <v>#REF!</v>
      </c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6.5" x14ac:dyDescent="0.45">
      <c r="A64" s="51" t="s">
        <v>151</v>
      </c>
      <c r="B64" s="54" t="s">
        <v>162</v>
      </c>
      <c r="C64" s="78">
        <v>1</v>
      </c>
      <c r="D64" s="54" t="s">
        <v>286</v>
      </c>
      <c r="E64" s="22">
        <v>0</v>
      </c>
      <c r="F64" s="54" t="b">
        <v>0</v>
      </c>
      <c r="G64" s="54" t="b">
        <v>0</v>
      </c>
      <c r="H64" s="54" t="b">
        <v>0</v>
      </c>
      <c r="I64" s="54" t="b">
        <v>0</v>
      </c>
      <c r="J64" s="72" t="e">
        <f>(('PLANTILLA V6'!Tot_alumnos*F64)+('PLANTILLA V6'!X_parejas*G64)+('PLANTILLA V6'!x_equipo_4* H64)+('PLANTILLA V6'!Grupal*I64))*E64</f>
        <v>#REF!</v>
      </c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6.5" x14ac:dyDescent="0.45">
      <c r="A65" s="73"/>
      <c r="B65" s="54"/>
      <c r="C65" s="78">
        <v>1</v>
      </c>
      <c r="D65" s="54" t="s">
        <v>286</v>
      </c>
      <c r="E65" s="22">
        <v>0</v>
      </c>
      <c r="F65" s="54" t="b">
        <v>0</v>
      </c>
      <c r="G65" s="54" t="b">
        <v>0</v>
      </c>
      <c r="H65" s="54" t="b">
        <v>0</v>
      </c>
      <c r="I65" s="54" t="b">
        <v>0</v>
      </c>
      <c r="J65" s="72" t="e">
        <f>(('PLANTILLA V6'!Tot_alumnos*F65)+('PLANTILLA V6'!X_parejas*G65)+('PLANTILLA V6'!x_equipo_4* H65)+('PLANTILLA V6'!Grupal*I65))*E65</f>
        <v>#REF!</v>
      </c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6.5" x14ac:dyDescent="0.45">
      <c r="A66" s="73"/>
      <c r="B66" s="54"/>
      <c r="C66" s="78">
        <v>1</v>
      </c>
      <c r="D66" s="54" t="s">
        <v>286</v>
      </c>
      <c r="E66" s="22">
        <v>0</v>
      </c>
      <c r="F66" s="54" t="b">
        <v>0</v>
      </c>
      <c r="G66" s="54" t="b">
        <v>0</v>
      </c>
      <c r="H66" s="54" t="b">
        <v>0</v>
      </c>
      <c r="I66" s="54" t="b">
        <v>0</v>
      </c>
      <c r="J66" s="72" t="e">
        <f>(('PLANTILLA V6'!Tot_alumnos*F66)+('PLANTILLA V6'!X_parejas*G66)+('PLANTILLA V6'!x_equipo_4* H66)+('PLANTILLA V6'!Grupal*I66))*E66</f>
        <v>#REF!</v>
      </c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6.5" x14ac:dyDescent="0.45">
      <c r="A67" s="73"/>
      <c r="B67" s="54"/>
      <c r="C67" s="78">
        <v>1</v>
      </c>
      <c r="D67" s="54" t="s">
        <v>286</v>
      </c>
      <c r="E67" s="22">
        <v>0</v>
      </c>
      <c r="F67" s="54" t="b">
        <v>0</v>
      </c>
      <c r="G67" s="54" t="b">
        <v>0</v>
      </c>
      <c r="H67" s="54" t="b">
        <v>0</v>
      </c>
      <c r="I67" s="54" t="b">
        <v>0</v>
      </c>
      <c r="J67" s="72" t="e">
        <f>(('PLANTILLA V6'!Tot_alumnos*F67)+('PLANTILLA V6'!X_parejas*G67)+('PLANTILLA V6'!x_equipo_4* H67)+('PLANTILLA V6'!Grupal*I67))*E67</f>
        <v>#REF!</v>
      </c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6.5" x14ac:dyDescent="0.45">
      <c r="A68" s="73"/>
      <c r="B68" s="54"/>
      <c r="C68" s="78">
        <v>1</v>
      </c>
      <c r="D68" s="54" t="s">
        <v>286</v>
      </c>
      <c r="E68" s="22">
        <v>0</v>
      </c>
      <c r="F68" s="54" t="b">
        <v>0</v>
      </c>
      <c r="G68" s="54" t="b">
        <v>0</v>
      </c>
      <c r="H68" s="54" t="b">
        <v>0</v>
      </c>
      <c r="I68" s="54" t="b">
        <v>0</v>
      </c>
      <c r="J68" s="72" t="e">
        <f>(('PLANTILLA V6'!Tot_alumnos*F68)+('PLANTILLA V6'!X_parejas*G68)+('PLANTILLA V6'!x_equipo_4* H68)+('PLANTILLA V6'!Grupal*I68))*E68</f>
        <v>#REF!</v>
      </c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6.5" x14ac:dyDescent="0.45">
      <c r="A69" s="73"/>
      <c r="B69" s="54"/>
      <c r="C69" s="78">
        <v>1</v>
      </c>
      <c r="D69" s="54" t="s">
        <v>286</v>
      </c>
      <c r="E69" s="22">
        <v>0</v>
      </c>
      <c r="F69" s="54" t="b">
        <v>0</v>
      </c>
      <c r="G69" s="54" t="b">
        <v>0</v>
      </c>
      <c r="H69" s="54" t="b">
        <v>0</v>
      </c>
      <c r="I69" s="54" t="b">
        <v>0</v>
      </c>
      <c r="J69" s="72" t="e">
        <f>(('PLANTILLA V6'!Tot_alumnos*F69)+('PLANTILLA V6'!X_parejas*G69)+('PLANTILLA V6'!x_equipo_4* H69)+('PLANTILLA V6'!Grupal*I69))*E69</f>
        <v>#REF!</v>
      </c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6.5" x14ac:dyDescent="0.45">
      <c r="A70" s="73"/>
      <c r="B70" s="54"/>
      <c r="C70" s="78">
        <v>1</v>
      </c>
      <c r="D70" s="54" t="s">
        <v>286</v>
      </c>
      <c r="E70" s="22">
        <v>0</v>
      </c>
      <c r="F70" s="54" t="b">
        <v>0</v>
      </c>
      <c r="G70" s="54" t="b">
        <v>0</v>
      </c>
      <c r="H70" s="54" t="b">
        <v>0</v>
      </c>
      <c r="I70" s="54" t="b">
        <v>0</v>
      </c>
      <c r="J70" s="72" t="e">
        <f>(('PLANTILLA V6'!Tot_alumnos*F70)+('PLANTILLA V6'!X_parejas*G70)+('PLANTILLA V6'!x_equipo_4* H70)+('PLANTILLA V6'!Grupal*I70))*E70</f>
        <v>#REF!</v>
      </c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6.5" x14ac:dyDescent="0.45">
      <c r="A71" s="73"/>
      <c r="B71" s="54"/>
      <c r="C71" s="78">
        <v>1</v>
      </c>
      <c r="D71" s="54" t="s">
        <v>286</v>
      </c>
      <c r="E71" s="22">
        <v>0</v>
      </c>
      <c r="F71" s="54" t="b">
        <v>0</v>
      </c>
      <c r="G71" s="54" t="b">
        <v>0</v>
      </c>
      <c r="H71" s="54" t="b">
        <v>0</v>
      </c>
      <c r="I71" s="54" t="b">
        <v>0</v>
      </c>
      <c r="J71" s="72" t="e">
        <f>(('PLANTILLA V6'!Tot_alumnos*F71)+('PLANTILLA V6'!X_parejas*G71)+('PLANTILLA V6'!x_equipo_4* H71)+('PLANTILLA V6'!Grupal*I71))*E71</f>
        <v>#REF!</v>
      </c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6.5" x14ac:dyDescent="0.45">
      <c r="A72" s="73"/>
      <c r="B72" s="54"/>
      <c r="C72" s="78">
        <v>1</v>
      </c>
      <c r="D72" s="54" t="s">
        <v>286</v>
      </c>
      <c r="E72" s="22">
        <v>0</v>
      </c>
      <c r="F72" s="54" t="b">
        <v>0</v>
      </c>
      <c r="G72" s="54" t="b">
        <v>0</v>
      </c>
      <c r="H72" s="54" t="b">
        <v>0</v>
      </c>
      <c r="I72" s="54" t="b">
        <v>0</v>
      </c>
      <c r="J72" s="72" t="e">
        <f>(('PLANTILLA V6'!Tot_alumnos*F72)+('PLANTILLA V6'!X_parejas*G72)+('PLANTILLA V6'!x_equipo_4* H72)+('PLANTILLA V6'!Grupal*I72))*E72</f>
        <v>#REF!</v>
      </c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6.5" x14ac:dyDescent="0.45">
      <c r="A73" s="73"/>
      <c r="B73" s="54"/>
      <c r="C73" s="78">
        <v>1</v>
      </c>
      <c r="D73" s="54" t="s">
        <v>286</v>
      </c>
      <c r="E73" s="22">
        <v>0</v>
      </c>
      <c r="F73" s="54" t="b">
        <v>0</v>
      </c>
      <c r="G73" s="54" t="b">
        <v>0</v>
      </c>
      <c r="H73" s="54" t="b">
        <v>0</v>
      </c>
      <c r="I73" s="54" t="b">
        <v>0</v>
      </c>
      <c r="J73" s="72" t="e">
        <f>(('PLANTILLA V6'!Tot_alumnos*F73)+('PLANTILLA V6'!X_parejas*G73)+('PLANTILLA V6'!x_equipo_4* H73)+('PLANTILLA V6'!Grupal*I73))*E73</f>
        <v>#REF!</v>
      </c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6.5" x14ac:dyDescent="0.45">
      <c r="A74" s="73"/>
      <c r="B74" s="54"/>
      <c r="C74" s="78">
        <v>1</v>
      </c>
      <c r="D74" s="54" t="s">
        <v>286</v>
      </c>
      <c r="E74" s="22">
        <v>0</v>
      </c>
      <c r="F74" s="54" t="b">
        <v>0</v>
      </c>
      <c r="G74" s="54" t="b">
        <v>0</v>
      </c>
      <c r="H74" s="54" t="b">
        <v>0</v>
      </c>
      <c r="I74" s="54" t="b">
        <v>0</v>
      </c>
      <c r="J74" s="72" t="e">
        <f>(('PLANTILLA V6'!Tot_alumnos*F74)+('PLANTILLA V6'!X_parejas*G74)+('PLANTILLA V6'!x_equipo_4* H74)+('PLANTILLA V6'!Grupal*I74))*E74</f>
        <v>#REF!</v>
      </c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6.5" x14ac:dyDescent="0.45">
      <c r="A75" s="73"/>
      <c r="B75" s="54"/>
      <c r="C75" s="78">
        <v>1</v>
      </c>
      <c r="D75" s="54" t="s">
        <v>286</v>
      </c>
      <c r="E75" s="22">
        <v>0</v>
      </c>
      <c r="F75" s="54" t="b">
        <v>0</v>
      </c>
      <c r="G75" s="54" t="b">
        <v>0</v>
      </c>
      <c r="H75" s="54" t="b">
        <v>0</v>
      </c>
      <c r="I75" s="54" t="b">
        <v>0</v>
      </c>
      <c r="J75" s="72" t="e">
        <f>(('PLANTILLA V6'!Tot_alumnos*F75)+('PLANTILLA V6'!X_parejas*G75)+('PLANTILLA V6'!x_equipo_4* H75)+('PLANTILLA V6'!Grupal*I75))*E75</f>
        <v>#REF!</v>
      </c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6.5" x14ac:dyDescent="0.45">
      <c r="A76" s="73"/>
      <c r="B76" s="54"/>
      <c r="C76" s="78">
        <v>1</v>
      </c>
      <c r="D76" s="54" t="s">
        <v>286</v>
      </c>
      <c r="E76" s="22">
        <v>0</v>
      </c>
      <c r="F76" s="54" t="b">
        <v>0</v>
      </c>
      <c r="G76" s="54" t="b">
        <v>0</v>
      </c>
      <c r="H76" s="54" t="b">
        <v>0</v>
      </c>
      <c r="I76" s="54" t="b">
        <v>0</v>
      </c>
      <c r="J76" s="72" t="e">
        <f>(('PLANTILLA V6'!Tot_alumnos*F76)+('PLANTILLA V6'!X_parejas*G76)+('PLANTILLA V6'!x_equipo_4* H76)+('PLANTILLA V6'!Grupal*I76))*E76</f>
        <v>#REF!</v>
      </c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6.5" x14ac:dyDescent="0.45">
      <c r="A77" s="73" t="s">
        <v>300</v>
      </c>
      <c r="B77" s="54"/>
      <c r="C77" s="54"/>
      <c r="D77" s="54"/>
      <c r="E77" s="22"/>
      <c r="F77" s="54"/>
      <c r="G77" s="54"/>
      <c r="H77" s="54"/>
      <c r="I77" s="54"/>
      <c r="J77" s="72" t="e">
        <f>(('PLANTILLA V6'!Tot_alumnos*F77)+('PLANTILLA V6'!X_parejas*G77)+('PLANTILLA V6'!x_equipo_4* H77)+('PLANTILLA V6'!Grupal*I77))*E77</f>
        <v>#REF!</v>
      </c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6.5" x14ac:dyDescent="0.45">
      <c r="A78" s="51" t="s">
        <v>163</v>
      </c>
      <c r="B78" s="51" t="s">
        <v>164</v>
      </c>
      <c r="C78" s="22">
        <v>1</v>
      </c>
      <c r="D78" s="54" t="s">
        <v>299</v>
      </c>
      <c r="E78" s="22">
        <v>0</v>
      </c>
      <c r="F78" s="54" t="b">
        <v>0</v>
      </c>
      <c r="G78" s="54" t="b">
        <v>0</v>
      </c>
      <c r="H78" s="54" t="b">
        <v>1</v>
      </c>
      <c r="I78" s="54" t="b">
        <v>0</v>
      </c>
      <c r="J78" s="72" t="e">
        <f>(('PLANTILLA V6'!Tot_alumnos*F78)+('PLANTILLA V6'!X_parejas*G78)+('PLANTILLA V6'!x_equipo_4* H78)+('PLANTILLA V6'!Grupal*I78))*E78</f>
        <v>#REF!</v>
      </c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6.5" x14ac:dyDescent="0.45">
      <c r="A79" s="51" t="s">
        <v>163</v>
      </c>
      <c r="B79" s="51" t="s">
        <v>165</v>
      </c>
      <c r="C79" s="22">
        <v>1</v>
      </c>
      <c r="D79" s="54" t="s">
        <v>299</v>
      </c>
      <c r="E79" s="22">
        <v>0</v>
      </c>
      <c r="F79" s="54" t="b">
        <v>0</v>
      </c>
      <c r="G79" s="54" t="b">
        <v>0</v>
      </c>
      <c r="H79" s="54" t="b">
        <v>1</v>
      </c>
      <c r="I79" s="54" t="b">
        <v>0</v>
      </c>
      <c r="J79" s="72" t="e">
        <f>(('PLANTILLA V6'!Tot_alumnos*F79)+('PLANTILLA V6'!X_parejas*G79)+('PLANTILLA V6'!x_equipo_4* H79)+('PLANTILLA V6'!Grupal*I79))*E79</f>
        <v>#REF!</v>
      </c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6.5" x14ac:dyDescent="0.45">
      <c r="A80" s="51" t="s">
        <v>163</v>
      </c>
      <c r="B80" s="51" t="s">
        <v>301</v>
      </c>
      <c r="C80" s="22">
        <v>1</v>
      </c>
      <c r="D80" s="54" t="s">
        <v>299</v>
      </c>
      <c r="E80" s="22">
        <v>0</v>
      </c>
      <c r="F80" s="54" t="b">
        <v>0</v>
      </c>
      <c r="G80" s="54" t="b">
        <v>0</v>
      </c>
      <c r="H80" s="54" t="b">
        <v>1</v>
      </c>
      <c r="I80" s="54" t="b">
        <v>0</v>
      </c>
      <c r="J80" s="72" t="e">
        <f>(('PLANTILLA V6'!Tot_alumnos*F80)+('PLANTILLA V6'!X_parejas*G80)+('PLANTILLA V6'!x_equipo_4* H80)+('PLANTILLA V6'!Grupal*I80))*E80</f>
        <v>#REF!</v>
      </c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6.5" x14ac:dyDescent="0.45">
      <c r="A81" s="51" t="s">
        <v>163</v>
      </c>
      <c r="B81" s="51" t="s">
        <v>167</v>
      </c>
      <c r="C81" s="22">
        <v>1</v>
      </c>
      <c r="D81" s="54" t="s">
        <v>299</v>
      </c>
      <c r="E81" s="22">
        <v>0</v>
      </c>
      <c r="F81" s="54" t="b">
        <v>0</v>
      </c>
      <c r="G81" s="54" t="b">
        <v>0</v>
      </c>
      <c r="H81" s="54" t="b">
        <v>1</v>
      </c>
      <c r="I81" s="54" t="b">
        <v>0</v>
      </c>
      <c r="J81" s="72" t="e">
        <f>(('PLANTILLA V6'!Tot_alumnos*F81)+('PLANTILLA V6'!X_parejas*G81)+('PLANTILLA V6'!x_equipo_4* H81)+('PLANTILLA V6'!Grupal*I81))*E81</f>
        <v>#REF!</v>
      </c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6.5" x14ac:dyDescent="0.45">
      <c r="A82" s="51" t="s">
        <v>163</v>
      </c>
      <c r="B82" s="51" t="s">
        <v>168</v>
      </c>
      <c r="C82" s="22">
        <v>1</v>
      </c>
      <c r="D82" s="54" t="s">
        <v>286</v>
      </c>
      <c r="E82" s="22">
        <v>0</v>
      </c>
      <c r="F82" s="54" t="b">
        <v>0</v>
      </c>
      <c r="G82" s="54" t="b">
        <v>0</v>
      </c>
      <c r="H82" s="54" t="b">
        <v>1</v>
      </c>
      <c r="I82" s="54" t="b">
        <v>0</v>
      </c>
      <c r="J82" s="72" t="e">
        <f>(('PLANTILLA V6'!Tot_alumnos*F82)+('PLANTILLA V6'!X_parejas*G82)+('PLANTILLA V6'!x_equipo_4* H82)+('PLANTILLA V6'!Grupal*I82))*E82</f>
        <v>#REF!</v>
      </c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6.5" x14ac:dyDescent="0.45">
      <c r="A83" s="51" t="s">
        <v>163</v>
      </c>
      <c r="B83" s="51" t="s">
        <v>169</v>
      </c>
      <c r="C83" s="22">
        <v>1</v>
      </c>
      <c r="D83" s="54" t="s">
        <v>286</v>
      </c>
      <c r="E83" s="22">
        <v>0</v>
      </c>
      <c r="F83" s="54" t="b">
        <v>0</v>
      </c>
      <c r="G83" s="54" t="b">
        <v>0</v>
      </c>
      <c r="H83" s="54" t="b">
        <v>1</v>
      </c>
      <c r="I83" s="54" t="b">
        <v>0</v>
      </c>
      <c r="J83" s="72" t="e">
        <f>(('PLANTILLA V6'!Tot_alumnos*F83)+('PLANTILLA V6'!X_parejas*G83)+('PLANTILLA V6'!x_equipo_4* H83)+('PLANTILLA V6'!Grupal*I83))*E83</f>
        <v>#REF!</v>
      </c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6.5" x14ac:dyDescent="0.45">
      <c r="A84" s="51" t="s">
        <v>163</v>
      </c>
      <c r="B84" s="51" t="s">
        <v>170</v>
      </c>
      <c r="C84" s="22">
        <v>1</v>
      </c>
      <c r="D84" s="54" t="s">
        <v>286</v>
      </c>
      <c r="E84" s="22">
        <v>0</v>
      </c>
      <c r="F84" s="54" t="b">
        <v>0</v>
      </c>
      <c r="G84" s="54" t="b">
        <v>0</v>
      </c>
      <c r="H84" s="54" t="b">
        <v>1</v>
      </c>
      <c r="I84" s="54" t="b">
        <v>0</v>
      </c>
      <c r="J84" s="72" t="e">
        <f>(('PLANTILLA V6'!Tot_alumnos*F84)+('PLANTILLA V6'!X_parejas*G84)+('PLANTILLA V6'!x_equipo_4* H84)+('PLANTILLA V6'!Grupal*I84))*E84</f>
        <v>#REF!</v>
      </c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6.5" x14ac:dyDescent="0.45">
      <c r="A85" s="51" t="s">
        <v>163</v>
      </c>
      <c r="B85" s="51" t="s">
        <v>171</v>
      </c>
      <c r="C85" s="22">
        <v>1</v>
      </c>
      <c r="D85" s="54" t="s">
        <v>286</v>
      </c>
      <c r="E85" s="22">
        <v>0</v>
      </c>
      <c r="F85" s="54" t="b">
        <v>0</v>
      </c>
      <c r="G85" s="54" t="b">
        <v>0</v>
      </c>
      <c r="H85" s="54" t="b">
        <v>0</v>
      </c>
      <c r="I85" s="54" t="b">
        <v>0</v>
      </c>
      <c r="J85" s="72" t="e">
        <f>(('PLANTILLA V6'!Tot_alumnos*F85)+('PLANTILLA V6'!X_parejas*G85)+('PLANTILLA V6'!x_equipo_4* H85)+('PLANTILLA V6'!Grupal*I85))*E85</f>
        <v>#REF!</v>
      </c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6.5" x14ac:dyDescent="0.45">
      <c r="A86" s="51" t="s">
        <v>163</v>
      </c>
      <c r="B86" s="36" t="s">
        <v>172</v>
      </c>
      <c r="C86" s="22">
        <v>1</v>
      </c>
      <c r="D86" s="54" t="s">
        <v>286</v>
      </c>
      <c r="E86" s="22">
        <v>0</v>
      </c>
      <c r="F86" s="54" t="b">
        <v>0</v>
      </c>
      <c r="G86" s="54" t="b">
        <v>0</v>
      </c>
      <c r="H86" s="54" t="b">
        <v>0</v>
      </c>
      <c r="I86" s="54" t="b">
        <v>0</v>
      </c>
      <c r="J86" s="72" t="e">
        <f>(('PLANTILLA V6'!Tot_alumnos*F86)+('PLANTILLA V6'!X_parejas*G86)+('PLANTILLA V6'!x_equipo_4* H86)+('PLANTILLA V6'!Grupal*I86))*E86</f>
        <v>#REF!</v>
      </c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6.5" x14ac:dyDescent="0.45">
      <c r="A87" s="51" t="s">
        <v>163</v>
      </c>
      <c r="B87" s="36" t="s">
        <v>173</v>
      </c>
      <c r="C87" s="22">
        <v>1</v>
      </c>
      <c r="D87" s="54" t="s">
        <v>286</v>
      </c>
      <c r="E87" s="22">
        <v>0</v>
      </c>
      <c r="F87" s="54" t="b">
        <v>0</v>
      </c>
      <c r="G87" s="54" t="b">
        <v>0</v>
      </c>
      <c r="H87" s="54" t="b">
        <v>0</v>
      </c>
      <c r="I87" s="54" t="b">
        <v>0</v>
      </c>
      <c r="J87" s="72" t="e">
        <f>(('PLANTILLA V6'!Tot_alumnos*F87)+('PLANTILLA V6'!X_parejas*G87)+('PLANTILLA V6'!x_equipo_4* H87)+('PLANTILLA V6'!Grupal*I87))*E87</f>
        <v>#REF!</v>
      </c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6.5" x14ac:dyDescent="0.45">
      <c r="A88" s="51" t="s">
        <v>163</v>
      </c>
      <c r="B88" s="51" t="s">
        <v>174</v>
      </c>
      <c r="C88" s="22">
        <v>1</v>
      </c>
      <c r="D88" s="54" t="s">
        <v>286</v>
      </c>
      <c r="E88" s="22">
        <v>0</v>
      </c>
      <c r="F88" s="54" t="b">
        <v>0</v>
      </c>
      <c r="G88" s="54" t="b">
        <v>0</v>
      </c>
      <c r="H88" s="54" t="b">
        <v>0</v>
      </c>
      <c r="I88" s="54" t="b">
        <v>0</v>
      </c>
      <c r="J88" s="72" t="e">
        <f>(('PLANTILLA V6'!Tot_alumnos*F88)+('PLANTILLA V6'!X_parejas*G88)+('PLANTILLA V6'!x_equipo_4* H88)+('PLANTILLA V6'!Grupal*I88))*E88</f>
        <v>#REF!</v>
      </c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6.5" x14ac:dyDescent="0.45">
      <c r="A89" s="51" t="s">
        <v>163</v>
      </c>
      <c r="B89" s="51" t="s">
        <v>302</v>
      </c>
      <c r="C89" s="22">
        <v>1</v>
      </c>
      <c r="D89" s="54" t="s">
        <v>286</v>
      </c>
      <c r="E89" s="22">
        <v>0</v>
      </c>
      <c r="F89" s="54" t="b">
        <v>0</v>
      </c>
      <c r="G89" s="54" t="b">
        <v>0</v>
      </c>
      <c r="H89" s="54" t="b">
        <v>0</v>
      </c>
      <c r="I89" s="54" t="b">
        <v>0</v>
      </c>
      <c r="J89" s="72" t="e">
        <f>(('PLANTILLA V6'!Tot_alumnos*F89)+('PLANTILLA V6'!X_parejas*G89)+('PLANTILLA V6'!x_equipo_4* H89)+('PLANTILLA V6'!Grupal*I89))*E89</f>
        <v>#REF!</v>
      </c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6.5" x14ac:dyDescent="0.45">
      <c r="A90" s="51" t="s">
        <v>163</v>
      </c>
      <c r="B90" s="51" t="s">
        <v>176</v>
      </c>
      <c r="C90" s="22">
        <v>1</v>
      </c>
      <c r="D90" s="54" t="s">
        <v>286</v>
      </c>
      <c r="E90" s="22">
        <v>0</v>
      </c>
      <c r="F90" s="54" t="b">
        <v>0</v>
      </c>
      <c r="G90" s="54" t="b">
        <v>0</v>
      </c>
      <c r="H90" s="54" t="b">
        <v>0</v>
      </c>
      <c r="I90" s="54" t="b">
        <v>0</v>
      </c>
      <c r="J90" s="72" t="e">
        <f>(('PLANTILLA V6'!Tot_alumnos*F90)+('PLANTILLA V6'!X_parejas*G90)+('PLANTILLA V6'!x_equipo_4* H90)+('PLANTILLA V6'!Grupal*I90))*E90</f>
        <v>#REF!</v>
      </c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6.5" x14ac:dyDescent="0.45">
      <c r="A91" s="51" t="s">
        <v>163</v>
      </c>
      <c r="B91" s="51" t="s">
        <v>303</v>
      </c>
      <c r="C91" s="22">
        <v>1</v>
      </c>
      <c r="D91" s="54" t="s">
        <v>290</v>
      </c>
      <c r="E91" s="22">
        <v>0</v>
      </c>
      <c r="F91" s="54" t="b">
        <v>0</v>
      </c>
      <c r="G91" s="54" t="b">
        <v>0</v>
      </c>
      <c r="H91" s="54" t="b">
        <v>0</v>
      </c>
      <c r="I91" s="54" t="b">
        <v>1</v>
      </c>
      <c r="J91" s="72" t="e">
        <f>(('PLANTILLA V6'!Tot_alumnos*F91)+('PLANTILLA V6'!X_parejas*G91)+('PLANTILLA V6'!x_equipo_4* H91)+('PLANTILLA V6'!Grupal*I91))*E91</f>
        <v>#REF!</v>
      </c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6.5" x14ac:dyDescent="0.45">
      <c r="A92" s="51" t="s">
        <v>163</v>
      </c>
      <c r="B92" s="51" t="s">
        <v>304</v>
      </c>
      <c r="C92" s="22">
        <v>1</v>
      </c>
      <c r="D92" s="54" t="s">
        <v>290</v>
      </c>
      <c r="E92" s="22">
        <v>0</v>
      </c>
      <c r="F92" s="54" t="b">
        <v>0</v>
      </c>
      <c r="G92" s="54" t="b">
        <v>0</v>
      </c>
      <c r="H92" s="54" t="b">
        <v>0</v>
      </c>
      <c r="I92" s="54" t="b">
        <v>1</v>
      </c>
      <c r="J92" s="72" t="e">
        <f>(('PLANTILLA V6'!Tot_alumnos*F92)+('PLANTILLA V6'!X_parejas*G92)+('PLANTILLA V6'!x_equipo_4* H92)+('PLANTILLA V6'!Grupal*I92))*E92</f>
        <v>#REF!</v>
      </c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6.5" x14ac:dyDescent="0.45">
      <c r="A93" s="51" t="s">
        <v>163</v>
      </c>
      <c r="B93" s="51" t="s">
        <v>179</v>
      </c>
      <c r="C93" s="22">
        <v>1</v>
      </c>
      <c r="D93" s="51" t="s">
        <v>286</v>
      </c>
      <c r="E93" s="22">
        <v>0</v>
      </c>
      <c r="F93" s="54" t="b">
        <v>0</v>
      </c>
      <c r="G93" s="54" t="b">
        <v>0</v>
      </c>
      <c r="H93" s="54" t="b">
        <v>0</v>
      </c>
      <c r="I93" s="54" t="b">
        <v>0</v>
      </c>
      <c r="J93" s="72" t="e">
        <f>(('PLANTILLA V6'!Tot_alumnos*F93)+('PLANTILLA V6'!X_parejas*G93)+('PLANTILLA V6'!x_equipo_4* H93)+('PLANTILLA V6'!Grupal*I93))*E93</f>
        <v>#REF!</v>
      </c>
      <c r="K93" s="75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6.5" x14ac:dyDescent="0.45">
      <c r="A94" s="51" t="s">
        <v>163</v>
      </c>
      <c r="B94" s="51" t="s">
        <v>180</v>
      </c>
      <c r="C94" s="22">
        <v>1</v>
      </c>
      <c r="D94" s="51" t="s">
        <v>286</v>
      </c>
      <c r="E94" s="22">
        <v>0</v>
      </c>
      <c r="F94" s="54" t="b">
        <v>0</v>
      </c>
      <c r="G94" s="54" t="b">
        <v>0</v>
      </c>
      <c r="H94" s="54" t="b">
        <v>0</v>
      </c>
      <c r="I94" s="54" t="b">
        <v>0</v>
      </c>
      <c r="J94" s="72" t="e">
        <f>(('PLANTILLA V6'!Tot_alumnos*F94)+('PLANTILLA V6'!X_parejas*G94)+('PLANTILLA V6'!x_equipo_4* H94)+('PLANTILLA V6'!Grupal*I94))*E94</f>
        <v>#REF!</v>
      </c>
      <c r="K94" s="75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6.5" x14ac:dyDescent="0.45">
      <c r="A95" s="51" t="s">
        <v>163</v>
      </c>
      <c r="B95" s="51" t="s">
        <v>181</v>
      </c>
      <c r="C95" s="22">
        <v>1</v>
      </c>
      <c r="D95" s="51" t="s">
        <v>286</v>
      </c>
      <c r="E95" s="22">
        <v>0</v>
      </c>
      <c r="F95" s="54" t="b">
        <v>0</v>
      </c>
      <c r="G95" s="54" t="b">
        <v>0</v>
      </c>
      <c r="H95" s="54" t="b">
        <v>0</v>
      </c>
      <c r="I95" s="54" t="b">
        <v>0</v>
      </c>
      <c r="J95" s="72" t="e">
        <f>(('PLANTILLA V6'!Tot_alumnos*F95)+('PLANTILLA V6'!X_parejas*G95)+('PLANTILLA V6'!x_equipo_4* H95)+('PLANTILLA V6'!Grupal*I95))*E95</f>
        <v>#REF!</v>
      </c>
      <c r="K95" s="75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6.5" x14ac:dyDescent="0.45">
      <c r="A96" s="51" t="s">
        <v>163</v>
      </c>
      <c r="B96" s="51" t="s">
        <v>182</v>
      </c>
      <c r="C96" s="22">
        <v>1</v>
      </c>
      <c r="D96" s="51" t="s">
        <v>286</v>
      </c>
      <c r="E96" s="22">
        <v>0</v>
      </c>
      <c r="F96" s="54" t="b">
        <v>0</v>
      </c>
      <c r="G96" s="54" t="b">
        <v>0</v>
      </c>
      <c r="H96" s="54" t="b">
        <v>0</v>
      </c>
      <c r="I96" s="54" t="b">
        <v>0</v>
      </c>
      <c r="J96" s="72" t="e">
        <f>(('PLANTILLA V6'!Tot_alumnos*F96)+('PLANTILLA V6'!X_parejas*G96)+('PLANTILLA V6'!x_equipo_4* H96)+('PLANTILLA V6'!Grupal*I96))*E96</f>
        <v>#REF!</v>
      </c>
      <c r="K96" s="75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6.5" x14ac:dyDescent="0.45">
      <c r="A97" s="51" t="s">
        <v>163</v>
      </c>
      <c r="B97" s="51" t="s">
        <v>183</v>
      </c>
      <c r="C97" s="22">
        <v>1</v>
      </c>
      <c r="D97" s="51" t="s">
        <v>286</v>
      </c>
      <c r="E97" s="22">
        <v>0</v>
      </c>
      <c r="F97" s="54" t="b">
        <v>0</v>
      </c>
      <c r="G97" s="54" t="b">
        <v>0</v>
      </c>
      <c r="H97" s="54" t="b">
        <v>0</v>
      </c>
      <c r="I97" s="54" t="b">
        <v>0</v>
      </c>
      <c r="J97" s="72" t="e">
        <f>(('PLANTILLA V6'!Tot_alumnos*F97)+('PLANTILLA V6'!X_parejas*G97)+('PLANTILLA V6'!x_equipo_4* H97)+('PLANTILLA V6'!Grupal*I97))*E97</f>
        <v>#REF!</v>
      </c>
      <c r="K97" s="75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6.5" x14ac:dyDescent="0.45">
      <c r="A98" s="51" t="s">
        <v>163</v>
      </c>
      <c r="B98" s="51" t="s">
        <v>184</v>
      </c>
      <c r="C98" s="22">
        <v>1</v>
      </c>
      <c r="D98" s="51" t="s">
        <v>286</v>
      </c>
      <c r="E98" s="22">
        <v>0</v>
      </c>
      <c r="F98" s="54" t="b">
        <v>0</v>
      </c>
      <c r="G98" s="54" t="b">
        <v>0</v>
      </c>
      <c r="H98" s="54" t="b">
        <v>0</v>
      </c>
      <c r="I98" s="54" t="b">
        <v>0</v>
      </c>
      <c r="J98" s="72" t="e">
        <f>(('PLANTILLA V6'!Tot_alumnos*F98)+('PLANTILLA V6'!X_parejas*G98)+('PLANTILLA V6'!x_equipo_4* H98)+('PLANTILLA V6'!Grupal*I98))*E98</f>
        <v>#REF!</v>
      </c>
      <c r="K98" s="75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6.5" x14ac:dyDescent="0.45">
      <c r="A99" s="51" t="s">
        <v>163</v>
      </c>
      <c r="B99" s="51" t="s">
        <v>185</v>
      </c>
      <c r="C99" s="22">
        <v>1</v>
      </c>
      <c r="D99" s="51" t="s">
        <v>286</v>
      </c>
      <c r="E99" s="22">
        <v>0</v>
      </c>
      <c r="F99" s="54" t="b">
        <v>0</v>
      </c>
      <c r="G99" s="54" t="b">
        <v>0</v>
      </c>
      <c r="H99" s="54" t="b">
        <v>0</v>
      </c>
      <c r="I99" s="54" t="b">
        <v>0</v>
      </c>
      <c r="J99" s="72" t="e">
        <f>(('PLANTILLA V6'!Tot_alumnos*F99)+('PLANTILLA V6'!X_parejas*G99)+('PLANTILLA V6'!x_equipo_4* H99)+('PLANTILLA V6'!Grupal*I99))*E99</f>
        <v>#REF!</v>
      </c>
      <c r="K99" s="75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6.5" x14ac:dyDescent="0.45">
      <c r="A100" s="51" t="s">
        <v>163</v>
      </c>
      <c r="B100" s="51"/>
      <c r="C100" s="22">
        <v>1</v>
      </c>
      <c r="D100" s="51" t="s">
        <v>286</v>
      </c>
      <c r="E100" s="22">
        <v>0</v>
      </c>
      <c r="F100" s="54" t="b">
        <v>0</v>
      </c>
      <c r="G100" s="54" t="b">
        <v>0</v>
      </c>
      <c r="H100" s="54" t="b">
        <v>0</v>
      </c>
      <c r="I100" s="54" t="b">
        <v>0</v>
      </c>
      <c r="J100" s="72" t="e">
        <f>(('PLANTILLA V6'!Tot_alumnos*F100)+('PLANTILLA V6'!X_parejas*G100)+('PLANTILLA V6'!x_equipo_4* H100)+('PLANTILLA V6'!Grupal*I100))*E100</f>
        <v>#REF!</v>
      </c>
      <c r="K100" s="75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6.5" x14ac:dyDescent="0.45">
      <c r="A101" s="77"/>
      <c r="B101" s="51"/>
      <c r="C101" s="22">
        <v>1</v>
      </c>
      <c r="D101" s="51" t="s">
        <v>286</v>
      </c>
      <c r="E101" s="22">
        <v>0</v>
      </c>
      <c r="F101" s="54" t="b">
        <v>0</v>
      </c>
      <c r="G101" s="54" t="b">
        <v>0</v>
      </c>
      <c r="H101" s="54" t="b">
        <v>0</v>
      </c>
      <c r="I101" s="54" t="b">
        <v>0</v>
      </c>
      <c r="J101" s="72" t="e">
        <f>(('PLANTILLA V6'!Tot_alumnos*F101)+('PLANTILLA V6'!X_parejas*G101)+('PLANTILLA V6'!x_equipo_4* H101)+('PLANTILLA V6'!Grupal*I101))*E101</f>
        <v>#REF!</v>
      </c>
      <c r="K101" s="75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6.5" x14ac:dyDescent="0.45">
      <c r="A102" s="77"/>
      <c r="B102" s="51"/>
      <c r="C102" s="22">
        <v>1</v>
      </c>
      <c r="D102" s="51" t="s">
        <v>286</v>
      </c>
      <c r="E102" s="22">
        <v>0</v>
      </c>
      <c r="F102" s="54" t="b">
        <v>0</v>
      </c>
      <c r="G102" s="54" t="b">
        <v>0</v>
      </c>
      <c r="H102" s="54" t="b">
        <v>0</v>
      </c>
      <c r="I102" s="54" t="b">
        <v>0</v>
      </c>
      <c r="J102" s="72" t="e">
        <f>(('PLANTILLA V6'!Tot_alumnos*F102)+('PLANTILLA V6'!X_parejas*G102)+('PLANTILLA V6'!x_equipo_4* H102)+('PLANTILLA V6'!Grupal*I102))*E102</f>
        <v>#REF!</v>
      </c>
      <c r="K102" s="75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6.5" x14ac:dyDescent="0.45">
      <c r="A103" s="77"/>
      <c r="B103" s="51"/>
      <c r="C103" s="22">
        <v>1</v>
      </c>
      <c r="D103" s="51" t="s">
        <v>286</v>
      </c>
      <c r="E103" s="22">
        <v>0</v>
      </c>
      <c r="F103" s="54" t="b">
        <v>0</v>
      </c>
      <c r="G103" s="54" t="b">
        <v>0</v>
      </c>
      <c r="H103" s="54" t="b">
        <v>0</v>
      </c>
      <c r="I103" s="54" t="b">
        <v>0</v>
      </c>
      <c r="J103" s="72" t="e">
        <f>(('PLANTILLA V6'!Tot_alumnos*F103)+('PLANTILLA V6'!X_parejas*G103)+('PLANTILLA V6'!x_equipo_4* H103)+('PLANTILLA V6'!Grupal*I103))*E103</f>
        <v>#REF!</v>
      </c>
      <c r="K103" s="75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6.5" x14ac:dyDescent="0.45">
      <c r="A104" s="77"/>
      <c r="B104" s="51"/>
      <c r="C104" s="22">
        <v>1</v>
      </c>
      <c r="D104" s="51" t="s">
        <v>286</v>
      </c>
      <c r="E104" s="22">
        <v>0</v>
      </c>
      <c r="F104" s="54" t="b">
        <v>0</v>
      </c>
      <c r="G104" s="54" t="b">
        <v>0</v>
      </c>
      <c r="H104" s="54" t="b">
        <v>0</v>
      </c>
      <c r="I104" s="54" t="b">
        <v>0</v>
      </c>
      <c r="J104" s="72" t="e">
        <f>(('PLANTILLA V6'!Tot_alumnos*F104)+('PLANTILLA V6'!X_parejas*G104)+('PLANTILLA V6'!x_equipo_4* H104)+('PLANTILLA V6'!Grupal*I104))*E104</f>
        <v>#REF!</v>
      </c>
      <c r="K104" s="75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6.5" x14ac:dyDescent="0.45">
      <c r="A105" s="77"/>
      <c r="B105" s="51"/>
      <c r="C105" s="22">
        <v>1</v>
      </c>
      <c r="D105" s="51" t="s">
        <v>286</v>
      </c>
      <c r="E105" s="22">
        <v>0</v>
      </c>
      <c r="F105" s="54" t="b">
        <v>0</v>
      </c>
      <c r="G105" s="54" t="b">
        <v>0</v>
      </c>
      <c r="H105" s="54" t="b">
        <v>0</v>
      </c>
      <c r="I105" s="54" t="b">
        <v>0</v>
      </c>
      <c r="J105" s="72" t="e">
        <f>(('PLANTILLA V6'!Tot_alumnos*F105)+('PLANTILLA V6'!X_parejas*G105)+('PLANTILLA V6'!x_equipo_4* H105)+('PLANTILLA V6'!Grupal*I105))*E105</f>
        <v>#REF!</v>
      </c>
      <c r="K105" s="75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6.5" x14ac:dyDescent="0.45">
      <c r="A106" s="77"/>
      <c r="B106" s="51"/>
      <c r="C106" s="22">
        <v>1</v>
      </c>
      <c r="D106" s="51" t="s">
        <v>286</v>
      </c>
      <c r="E106" s="22">
        <v>0</v>
      </c>
      <c r="F106" s="54" t="b">
        <v>0</v>
      </c>
      <c r="G106" s="54" t="b">
        <v>0</v>
      </c>
      <c r="H106" s="54" t="b">
        <v>0</v>
      </c>
      <c r="I106" s="54" t="b">
        <v>0</v>
      </c>
      <c r="J106" s="72" t="e">
        <f>(('PLANTILLA V6'!Tot_alumnos*F106)+('PLANTILLA V6'!X_parejas*G106)+('PLANTILLA V6'!x_equipo_4* H106)+('PLANTILLA V6'!Grupal*I106))*E106</f>
        <v>#REF!</v>
      </c>
      <c r="K106" s="75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6.5" x14ac:dyDescent="0.45">
      <c r="A107" s="77"/>
      <c r="B107" s="51"/>
      <c r="C107" s="22">
        <v>1</v>
      </c>
      <c r="D107" s="51" t="s">
        <v>286</v>
      </c>
      <c r="E107" s="22">
        <v>0</v>
      </c>
      <c r="F107" s="54" t="b">
        <v>0</v>
      </c>
      <c r="G107" s="54" t="b">
        <v>0</v>
      </c>
      <c r="H107" s="54" t="b">
        <v>0</v>
      </c>
      <c r="I107" s="54" t="b">
        <v>0</v>
      </c>
      <c r="J107" s="72" t="e">
        <f>(('PLANTILLA V6'!Tot_alumnos*F107)+('PLANTILLA V6'!X_parejas*G107)+('PLANTILLA V6'!x_equipo_4* H107)+('PLANTILLA V6'!Grupal*I107))*E107</f>
        <v>#REF!</v>
      </c>
      <c r="K107" s="75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6.5" x14ac:dyDescent="0.45">
      <c r="A108" s="77"/>
      <c r="B108" s="51"/>
      <c r="C108" s="22">
        <v>1</v>
      </c>
      <c r="D108" s="51" t="s">
        <v>286</v>
      </c>
      <c r="E108" s="22">
        <v>0</v>
      </c>
      <c r="F108" s="54" t="b">
        <v>0</v>
      </c>
      <c r="G108" s="54" t="b">
        <v>0</v>
      </c>
      <c r="H108" s="54" t="b">
        <v>0</v>
      </c>
      <c r="I108" s="54" t="b">
        <v>0</v>
      </c>
      <c r="J108" s="72" t="e">
        <f>(('PLANTILLA V6'!Tot_alumnos*F108)+('PLANTILLA V6'!X_parejas*G108)+('PLANTILLA V6'!x_equipo_4* H108)+('PLANTILLA V6'!Grupal*I108))*E108</f>
        <v>#REF!</v>
      </c>
      <c r="K108" s="75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6.5" x14ac:dyDescent="0.45">
      <c r="A109" s="77" t="s">
        <v>305</v>
      </c>
      <c r="B109" s="51"/>
      <c r="C109" s="74"/>
      <c r="D109" s="75"/>
      <c r="E109" s="22">
        <v>0</v>
      </c>
      <c r="F109" s="75" t="b">
        <v>0</v>
      </c>
      <c r="G109" s="75" t="b">
        <v>0</v>
      </c>
      <c r="H109" s="75" t="b">
        <v>0</v>
      </c>
      <c r="I109" s="75" t="b">
        <v>0</v>
      </c>
      <c r="J109" s="72" t="e">
        <f>(('PLANTILLA V6'!Tot_alumnos*F109)+('PLANTILLA V6'!X_parejas*G109)+('PLANTILLA V6'!x_equipo_4* H109)+('PLANTILLA V6'!Grupal*I109))*E109</f>
        <v>#REF!</v>
      </c>
      <c r="K109" s="75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6.5" x14ac:dyDescent="0.45">
      <c r="A110" s="51" t="s">
        <v>187</v>
      </c>
      <c r="B110" s="51" t="s">
        <v>188</v>
      </c>
      <c r="C110" s="22">
        <v>1</v>
      </c>
      <c r="D110" s="54" t="s">
        <v>286</v>
      </c>
      <c r="E110" s="22">
        <v>0</v>
      </c>
      <c r="F110" s="54" t="b">
        <v>0</v>
      </c>
      <c r="G110" s="54" t="b">
        <v>0</v>
      </c>
      <c r="H110" s="54" t="b">
        <v>1</v>
      </c>
      <c r="I110" s="54" t="b">
        <v>0</v>
      </c>
      <c r="J110" s="72" t="e">
        <f>(('PLANTILLA V6'!Tot_alumnos*F110)+('PLANTILLA V6'!X_parejas*G110)+('PLANTILLA V6'!x_equipo_4* H110)+('PLANTILLA V6'!Grupal*I110))*E110</f>
        <v>#REF!</v>
      </c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6.5" x14ac:dyDescent="0.45">
      <c r="A111" s="51" t="s">
        <v>187</v>
      </c>
      <c r="B111" s="51" t="s">
        <v>189</v>
      </c>
      <c r="C111" s="22">
        <v>1</v>
      </c>
      <c r="D111" s="54" t="s">
        <v>286</v>
      </c>
      <c r="E111" s="22">
        <v>0</v>
      </c>
      <c r="F111" s="54" t="b">
        <v>0</v>
      </c>
      <c r="G111" s="54" t="b">
        <v>0</v>
      </c>
      <c r="H111" s="54" t="b">
        <v>1</v>
      </c>
      <c r="I111" s="54" t="b">
        <v>0</v>
      </c>
      <c r="J111" s="72" t="e">
        <f>(('PLANTILLA V6'!Tot_alumnos*F111)+('PLANTILLA V6'!X_parejas*G111)+('PLANTILLA V6'!x_equipo_4* H111)+('PLANTILLA V6'!Grupal*I111))*E111</f>
        <v>#REF!</v>
      </c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6.5" x14ac:dyDescent="0.45">
      <c r="A112" s="51" t="s">
        <v>187</v>
      </c>
      <c r="B112" s="51" t="s">
        <v>190</v>
      </c>
      <c r="C112" s="22">
        <v>1</v>
      </c>
      <c r="D112" s="54" t="s">
        <v>286</v>
      </c>
      <c r="E112" s="22">
        <v>0</v>
      </c>
      <c r="F112" s="54" t="b">
        <v>0</v>
      </c>
      <c r="G112" s="54" t="b">
        <v>0</v>
      </c>
      <c r="H112" s="54" t="b">
        <v>1</v>
      </c>
      <c r="I112" s="54" t="b">
        <v>0</v>
      </c>
      <c r="J112" s="72" t="e">
        <f>(('PLANTILLA V6'!Tot_alumnos*F112)+('PLANTILLA V6'!X_parejas*G112)+('PLANTILLA V6'!x_equipo_4* H112)+('PLANTILLA V6'!Grupal*I112))*E112</f>
        <v>#REF!</v>
      </c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6.5" x14ac:dyDescent="0.45">
      <c r="A113" s="51" t="s">
        <v>187</v>
      </c>
      <c r="B113" s="51" t="s">
        <v>191</v>
      </c>
      <c r="C113" s="22">
        <v>1</v>
      </c>
      <c r="D113" s="54" t="s">
        <v>286</v>
      </c>
      <c r="E113" s="22">
        <v>0</v>
      </c>
      <c r="F113" s="54" t="b">
        <v>0</v>
      </c>
      <c r="G113" s="54" t="b">
        <v>0</v>
      </c>
      <c r="H113" s="54" t="b">
        <v>1</v>
      </c>
      <c r="I113" s="54" t="b">
        <v>0</v>
      </c>
      <c r="J113" s="72" t="e">
        <f>(('PLANTILLA V6'!Tot_alumnos*F113)+('PLANTILLA V6'!X_parejas*G113)+('PLANTILLA V6'!x_equipo_4* H113)+('PLANTILLA V6'!Grupal*I113))*E113</f>
        <v>#REF!</v>
      </c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16.5" x14ac:dyDescent="0.45">
      <c r="A114" s="51" t="s">
        <v>187</v>
      </c>
      <c r="B114" s="51" t="s">
        <v>192</v>
      </c>
      <c r="C114" s="22">
        <v>1</v>
      </c>
      <c r="D114" s="54" t="s">
        <v>286</v>
      </c>
      <c r="E114" s="22">
        <v>0</v>
      </c>
      <c r="F114" s="54" t="b">
        <v>0</v>
      </c>
      <c r="G114" s="54" t="b">
        <v>0</v>
      </c>
      <c r="H114" s="54" t="b">
        <v>1</v>
      </c>
      <c r="I114" s="54" t="b">
        <v>0</v>
      </c>
      <c r="J114" s="72" t="e">
        <f>(('PLANTILLA V6'!Tot_alumnos*F114)+('PLANTILLA V6'!X_parejas*G114)+('PLANTILLA V6'!x_equipo_4* H114)+('PLANTILLA V6'!Grupal*I114))*E114</f>
        <v>#REF!</v>
      </c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6.5" x14ac:dyDescent="0.45">
      <c r="A115" s="51" t="s">
        <v>187</v>
      </c>
      <c r="B115" s="51" t="s">
        <v>193</v>
      </c>
      <c r="C115" s="22">
        <v>1</v>
      </c>
      <c r="D115" s="54" t="s">
        <v>286</v>
      </c>
      <c r="E115" s="22">
        <v>0</v>
      </c>
      <c r="F115" s="54" t="b">
        <v>0</v>
      </c>
      <c r="G115" s="54" t="b">
        <v>0</v>
      </c>
      <c r="H115" s="54" t="b">
        <v>0</v>
      </c>
      <c r="I115" s="54" t="b">
        <v>1</v>
      </c>
      <c r="J115" s="72" t="e">
        <f>(('PLANTILLA V6'!Tot_alumnos*F115)+('PLANTILLA V6'!X_parejas*G115)+('PLANTILLA V6'!x_equipo_4* H115)+('PLANTILLA V6'!Grupal*I115))*E115</f>
        <v>#REF!</v>
      </c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6.5" x14ac:dyDescent="0.45">
      <c r="A116" s="51" t="s">
        <v>187</v>
      </c>
      <c r="B116" s="51" t="s">
        <v>306</v>
      </c>
      <c r="C116" s="22">
        <v>1</v>
      </c>
      <c r="D116" s="54" t="s">
        <v>286</v>
      </c>
      <c r="E116" s="22">
        <v>0</v>
      </c>
      <c r="F116" s="54" t="b">
        <v>0</v>
      </c>
      <c r="G116" s="54" t="b">
        <v>0</v>
      </c>
      <c r="H116" s="54" t="b">
        <v>1</v>
      </c>
      <c r="I116" s="54" t="b">
        <v>0</v>
      </c>
      <c r="J116" s="72" t="e">
        <f>(('PLANTILLA V6'!Tot_alumnos*F116)+('PLANTILLA V6'!X_parejas*G116)+('PLANTILLA V6'!x_equipo_4* H116)+('PLANTILLA V6'!Grupal*I116))*E116</f>
        <v>#REF!</v>
      </c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6.5" x14ac:dyDescent="0.45">
      <c r="A117" s="51" t="s">
        <v>187</v>
      </c>
      <c r="B117" s="51" t="s">
        <v>195</v>
      </c>
      <c r="C117" s="22">
        <v>1</v>
      </c>
      <c r="D117" s="54" t="s">
        <v>286</v>
      </c>
      <c r="E117" s="22">
        <v>0</v>
      </c>
      <c r="F117" s="54" t="b">
        <v>0</v>
      </c>
      <c r="G117" s="54" t="b">
        <v>0</v>
      </c>
      <c r="H117" s="54" t="b">
        <v>1</v>
      </c>
      <c r="I117" s="54" t="b">
        <v>0</v>
      </c>
      <c r="J117" s="72" t="e">
        <f>(('PLANTILLA V6'!Tot_alumnos*F117)+('PLANTILLA V6'!X_parejas*G117)+('PLANTILLA V6'!x_equipo_4* H117)+('PLANTILLA V6'!Grupal*I117))*E117</f>
        <v>#REF!</v>
      </c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6.5" x14ac:dyDescent="0.45">
      <c r="A118" s="51" t="s">
        <v>187</v>
      </c>
      <c r="B118" s="51" t="s">
        <v>196</v>
      </c>
      <c r="C118" s="78">
        <v>1</v>
      </c>
      <c r="D118" s="51" t="s">
        <v>286</v>
      </c>
      <c r="E118" s="22">
        <v>0</v>
      </c>
      <c r="F118" s="54" t="b">
        <v>0</v>
      </c>
      <c r="G118" s="54" t="b">
        <v>0</v>
      </c>
      <c r="H118" s="54" t="b">
        <v>1</v>
      </c>
      <c r="I118" s="54" t="b">
        <v>0</v>
      </c>
      <c r="J118" s="72" t="e">
        <f>(('PLANTILLA V6'!Tot_alumnos*F118)+('PLANTILLA V6'!X_parejas*G118)+('PLANTILLA V6'!x_equipo_4* H118)+('PLANTILLA V6'!Grupal*I118))*E118</f>
        <v>#REF!</v>
      </c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6.5" x14ac:dyDescent="0.45">
      <c r="A119" s="76"/>
      <c r="B119" s="76"/>
      <c r="C119" s="79"/>
      <c r="D119" s="79"/>
      <c r="E119" s="22">
        <v>0</v>
      </c>
      <c r="F119" s="79"/>
      <c r="G119" s="79"/>
      <c r="H119" s="79"/>
      <c r="I119" s="79"/>
      <c r="J119" s="72" t="e">
        <f>(('PLANTILLA V6'!Tot_alumnos*F119)+('PLANTILLA V6'!X_parejas*G119)+('PLANTILLA V6'!x_equipo_4* H119)+('PLANTILLA V6'!Grupal*I119))*E119</f>
        <v>#REF!</v>
      </c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6.5" x14ac:dyDescent="0.45">
      <c r="A120" s="76"/>
      <c r="B120" s="76"/>
      <c r="C120" s="79"/>
      <c r="D120" s="79"/>
      <c r="E120" s="22">
        <v>0</v>
      </c>
      <c r="F120" s="79"/>
      <c r="G120" s="79"/>
      <c r="H120" s="79"/>
      <c r="I120" s="79"/>
      <c r="J120" s="72" t="e">
        <f>(('PLANTILLA V6'!Tot_alumnos*F120)+('PLANTILLA V6'!X_parejas*G120)+('PLANTILLA V6'!x_equipo_4* H120)+('PLANTILLA V6'!Grupal*I120))*E120</f>
        <v>#REF!</v>
      </c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6.5" x14ac:dyDescent="0.45">
      <c r="A121" s="76"/>
      <c r="B121" s="76"/>
      <c r="C121" s="79"/>
      <c r="D121" s="79"/>
      <c r="E121" s="22">
        <v>0</v>
      </c>
      <c r="F121" s="79"/>
      <c r="G121" s="79"/>
      <c r="H121" s="79"/>
      <c r="I121" s="79"/>
      <c r="J121" s="72" t="e">
        <f>(('PLANTILLA V6'!Tot_alumnos*F121)+('PLANTILLA V6'!X_parejas*G121)+('PLANTILLA V6'!x_equipo_4* H121)+('PLANTILLA V6'!Grupal*I121))*E121</f>
        <v>#REF!</v>
      </c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6.5" x14ac:dyDescent="0.45">
      <c r="A122" s="76"/>
      <c r="B122" s="76"/>
      <c r="C122" s="79"/>
      <c r="D122" s="79"/>
      <c r="E122" s="22">
        <v>0</v>
      </c>
      <c r="F122" s="79"/>
      <c r="G122" s="79"/>
      <c r="H122" s="79"/>
      <c r="I122" s="79"/>
      <c r="J122" s="72" t="e">
        <f>(('PLANTILLA V6'!Tot_alumnos*F122)+('PLANTILLA V6'!X_parejas*G122)+('PLANTILLA V6'!x_equipo_4* H122)+('PLANTILLA V6'!Grupal*I122))*E122</f>
        <v>#REF!</v>
      </c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6.5" x14ac:dyDescent="0.45">
      <c r="A123" s="76"/>
      <c r="B123" s="76"/>
      <c r="C123" s="79"/>
      <c r="D123" s="79"/>
      <c r="E123" s="22">
        <v>0</v>
      </c>
      <c r="F123" s="79"/>
      <c r="G123" s="79"/>
      <c r="H123" s="79"/>
      <c r="I123" s="79"/>
      <c r="J123" s="72" t="e">
        <f>(('PLANTILLA V6'!Tot_alumnos*F123)+('PLANTILLA V6'!X_parejas*G123)+('PLANTILLA V6'!x_equipo_4* H123)+('PLANTILLA V6'!Grupal*I123))*E123</f>
        <v>#REF!</v>
      </c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6.5" x14ac:dyDescent="0.45">
      <c r="A124" s="76"/>
      <c r="B124" s="76"/>
      <c r="C124" s="79"/>
      <c r="D124" s="79"/>
      <c r="E124" s="22">
        <v>0</v>
      </c>
      <c r="F124" s="79"/>
      <c r="G124" s="79"/>
      <c r="H124" s="79"/>
      <c r="I124" s="79"/>
      <c r="J124" s="72" t="e">
        <f>(('PLANTILLA V6'!Tot_alumnos*F124)+('PLANTILLA V6'!X_parejas*G124)+('PLANTILLA V6'!x_equipo_4* H124)+('PLANTILLA V6'!Grupal*I124))*E124</f>
        <v>#REF!</v>
      </c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6.5" x14ac:dyDescent="0.45">
      <c r="A125" s="76"/>
      <c r="B125" s="76"/>
      <c r="C125" s="79"/>
      <c r="D125" s="79"/>
      <c r="E125" s="22">
        <v>0</v>
      </c>
      <c r="F125" s="79"/>
      <c r="G125" s="79"/>
      <c r="H125" s="79"/>
      <c r="I125" s="79"/>
      <c r="J125" s="72" t="e">
        <f>(('PLANTILLA V6'!Tot_alumnos*F125)+('PLANTILLA V6'!X_parejas*G125)+('PLANTILLA V6'!x_equipo_4* H125)+('PLANTILLA V6'!Grupal*I125))*E125</f>
        <v>#REF!</v>
      </c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6.5" x14ac:dyDescent="0.45">
      <c r="A126" s="76"/>
      <c r="B126" s="76"/>
      <c r="C126" s="79"/>
      <c r="D126" s="79"/>
      <c r="E126" s="22">
        <v>0</v>
      </c>
      <c r="F126" s="79"/>
      <c r="G126" s="79"/>
      <c r="H126" s="79"/>
      <c r="I126" s="79"/>
      <c r="J126" s="72" t="e">
        <f>(('PLANTILLA V6'!Tot_alumnos*F126)+('PLANTILLA V6'!X_parejas*G126)+('PLANTILLA V6'!x_equipo_4* H126)+('PLANTILLA V6'!Grupal*I126))*E126</f>
        <v>#REF!</v>
      </c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6.5" x14ac:dyDescent="0.45">
      <c r="A127" s="76"/>
      <c r="B127" s="76"/>
      <c r="C127" s="79"/>
      <c r="D127" s="79"/>
      <c r="E127" s="22">
        <v>0</v>
      </c>
      <c r="F127" s="79"/>
      <c r="G127" s="79"/>
      <c r="H127" s="79"/>
      <c r="I127" s="79"/>
      <c r="J127" s="72" t="e">
        <f>(('PLANTILLA V6'!Tot_alumnos*F127)+('PLANTILLA V6'!X_parejas*G127)+('PLANTILLA V6'!x_equipo_4* H127)+('PLANTILLA V6'!Grupal*I127))*E127</f>
        <v>#REF!</v>
      </c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6.5" x14ac:dyDescent="0.45">
      <c r="A128" s="76"/>
      <c r="B128" s="76"/>
      <c r="C128" s="79"/>
      <c r="D128" s="79"/>
      <c r="E128" s="22">
        <v>0</v>
      </c>
      <c r="F128" s="79"/>
      <c r="G128" s="79"/>
      <c r="H128" s="79"/>
      <c r="I128" s="79"/>
      <c r="J128" s="72" t="e">
        <f>(('PLANTILLA V6'!Tot_alumnos*F128)+('PLANTILLA V6'!X_parejas*G128)+('PLANTILLA V6'!x_equipo_4* H128)+('PLANTILLA V6'!Grupal*I128))*E128</f>
        <v>#REF!</v>
      </c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6.5" x14ac:dyDescent="0.45">
      <c r="A129" s="76"/>
      <c r="B129" s="76"/>
      <c r="C129" s="79"/>
      <c r="D129" s="79"/>
      <c r="E129" s="22">
        <v>0</v>
      </c>
      <c r="F129" s="79"/>
      <c r="G129" s="79"/>
      <c r="H129" s="79"/>
      <c r="I129" s="79"/>
      <c r="J129" s="72" t="e">
        <f>(('PLANTILLA V6'!Tot_alumnos*F129)+('PLANTILLA V6'!X_parejas*G129)+('PLANTILLA V6'!x_equipo_4* H129)+('PLANTILLA V6'!Grupal*I129))*E129</f>
        <v>#REF!</v>
      </c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6.5" x14ac:dyDescent="0.45">
      <c r="A130" s="76"/>
      <c r="B130" s="76"/>
      <c r="C130" s="79"/>
      <c r="D130" s="79"/>
      <c r="E130" s="22">
        <v>0</v>
      </c>
      <c r="F130" s="79"/>
      <c r="G130" s="79"/>
      <c r="H130" s="79"/>
      <c r="I130" s="79"/>
      <c r="J130" s="72" t="e">
        <f>(('PLANTILLA V6'!Tot_alumnos*F130)+('PLANTILLA V6'!X_parejas*G130)+('PLANTILLA V6'!x_equipo_4* H130)+('PLANTILLA V6'!Grupal*I130))*E130</f>
        <v>#REF!</v>
      </c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6.5" x14ac:dyDescent="0.45">
      <c r="A131" s="76"/>
      <c r="B131" s="76"/>
      <c r="C131" s="79"/>
      <c r="D131" s="79"/>
      <c r="E131" s="22">
        <v>0</v>
      </c>
      <c r="F131" s="79"/>
      <c r="G131" s="79"/>
      <c r="H131" s="79"/>
      <c r="I131" s="79"/>
      <c r="J131" s="72" t="e">
        <f>(('PLANTILLA V6'!Tot_alumnos*F131)+('PLANTILLA V6'!X_parejas*G131)+('PLANTILLA V6'!x_equipo_4* H131)+('PLANTILLA V6'!Grupal*I131))*E131</f>
        <v>#REF!</v>
      </c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6.5" x14ac:dyDescent="0.45">
      <c r="A132" s="76"/>
      <c r="B132" s="76"/>
      <c r="C132" s="79"/>
      <c r="D132" s="79"/>
      <c r="E132" s="22">
        <v>0</v>
      </c>
      <c r="F132" s="79"/>
      <c r="G132" s="79"/>
      <c r="H132" s="79"/>
      <c r="I132" s="79"/>
      <c r="J132" s="72" t="e">
        <f>(('PLANTILLA V6'!Tot_alumnos*F132)+('PLANTILLA V6'!X_parejas*G132)+('PLANTILLA V6'!x_equipo_4* H132)+('PLANTILLA V6'!Grupal*I132))*E132</f>
        <v>#REF!</v>
      </c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6.5" x14ac:dyDescent="0.45">
      <c r="A133" s="76"/>
      <c r="B133" s="76"/>
      <c r="C133" s="79"/>
      <c r="D133" s="79"/>
      <c r="E133" s="22">
        <v>0</v>
      </c>
      <c r="F133" s="79"/>
      <c r="G133" s="79"/>
      <c r="H133" s="79"/>
      <c r="I133" s="79"/>
      <c r="J133" s="72" t="e">
        <f>(('PLANTILLA V6'!Tot_alumnos*F133)+('PLANTILLA V6'!X_parejas*G133)+('PLANTILLA V6'!x_equipo_4* H133)+('PLANTILLA V6'!Grupal*I133))*E133</f>
        <v>#REF!</v>
      </c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6.5" x14ac:dyDescent="0.45">
      <c r="A134" s="76"/>
      <c r="B134" s="76"/>
      <c r="C134" s="79"/>
      <c r="D134" s="79"/>
      <c r="E134" s="22">
        <v>0</v>
      </c>
      <c r="F134" s="79"/>
      <c r="G134" s="79"/>
      <c r="H134" s="79"/>
      <c r="I134" s="79"/>
      <c r="J134" s="72" t="e">
        <f>(('PLANTILLA V6'!Tot_alumnos*F134)+('PLANTILLA V6'!X_parejas*G134)+('PLANTILLA V6'!x_equipo_4* H134)+('PLANTILLA V6'!Grupal*I134))*E134</f>
        <v>#REF!</v>
      </c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6.5" x14ac:dyDescent="0.45">
      <c r="A135" s="76"/>
      <c r="B135" s="76"/>
      <c r="C135" s="79"/>
      <c r="D135" s="79"/>
      <c r="E135" s="22">
        <v>0</v>
      </c>
      <c r="F135" s="79"/>
      <c r="G135" s="79"/>
      <c r="H135" s="79"/>
      <c r="I135" s="79"/>
      <c r="J135" s="72" t="e">
        <f>(('PLANTILLA V6'!Tot_alumnos*F135)+('PLANTILLA V6'!X_parejas*G135)+('PLANTILLA V6'!x_equipo_4* H135)+('PLANTILLA V6'!Grupal*I135))*E135</f>
        <v>#REF!</v>
      </c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6.5" x14ac:dyDescent="0.45">
      <c r="A136" s="76"/>
      <c r="B136" s="76"/>
      <c r="C136" s="79"/>
      <c r="D136" s="79"/>
      <c r="E136" s="22">
        <v>0</v>
      </c>
      <c r="F136" s="79"/>
      <c r="G136" s="79"/>
      <c r="H136" s="79"/>
      <c r="I136" s="79"/>
      <c r="J136" s="72" t="e">
        <f>(('PLANTILLA V6'!Tot_alumnos*F136)+('PLANTILLA V6'!X_parejas*G136)+('PLANTILLA V6'!x_equipo_4* H136)+('PLANTILLA V6'!Grupal*I136))*E136</f>
        <v>#REF!</v>
      </c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6.5" x14ac:dyDescent="0.45">
      <c r="A137" s="76"/>
      <c r="B137" s="76"/>
      <c r="C137" s="79"/>
      <c r="D137" s="79"/>
      <c r="E137" s="22">
        <v>0</v>
      </c>
      <c r="F137" s="79"/>
      <c r="G137" s="79"/>
      <c r="H137" s="79"/>
      <c r="I137" s="79"/>
      <c r="J137" s="72" t="e">
        <f>(('PLANTILLA V6'!Tot_alumnos*F137)+('PLANTILLA V6'!X_parejas*G137)+('PLANTILLA V6'!x_equipo_4* H137)+('PLANTILLA V6'!Grupal*I137))*E137</f>
        <v>#REF!</v>
      </c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6.5" x14ac:dyDescent="0.45">
      <c r="A138" s="76"/>
      <c r="B138" s="76"/>
      <c r="C138" s="79"/>
      <c r="D138" s="79"/>
      <c r="E138" s="22">
        <v>0</v>
      </c>
      <c r="F138" s="79"/>
      <c r="G138" s="79"/>
      <c r="H138" s="79"/>
      <c r="I138" s="79"/>
      <c r="J138" s="72" t="e">
        <f>(('PLANTILLA V6'!Tot_alumnos*F138)+('PLANTILLA V6'!X_parejas*G138)+('PLANTILLA V6'!x_equipo_4* H138)+('PLANTILLA V6'!Grupal*I138))*E138</f>
        <v>#REF!</v>
      </c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6.5" x14ac:dyDescent="0.45">
      <c r="A139" s="73" t="s">
        <v>307</v>
      </c>
      <c r="B139" s="54"/>
      <c r="C139" s="74">
        <v>1</v>
      </c>
      <c r="D139" s="75" t="s">
        <v>286</v>
      </c>
      <c r="E139" s="22">
        <v>0</v>
      </c>
      <c r="F139" s="75" t="b">
        <v>1</v>
      </c>
      <c r="G139" s="75" t="b">
        <v>0</v>
      </c>
      <c r="H139" s="75" t="b">
        <v>0</v>
      </c>
      <c r="I139" s="75" t="b">
        <v>0</v>
      </c>
      <c r="J139" s="72" t="e">
        <f>(('PLANTILLA V6'!Tot_alumnos*F139)+('PLANTILLA V6'!X_parejas*G139)+('PLANTILLA V6'!x_equipo_4* H139)+('PLANTILLA V6'!Grupal*I139))*E139</f>
        <v>#REF!</v>
      </c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6.5" x14ac:dyDescent="0.45">
      <c r="A140" s="51" t="s">
        <v>308</v>
      </c>
      <c r="B140" s="51" t="s">
        <v>309</v>
      </c>
      <c r="C140" s="22">
        <v>1</v>
      </c>
      <c r="D140" s="54" t="s">
        <v>286</v>
      </c>
      <c r="E140" s="22">
        <v>0</v>
      </c>
      <c r="F140" s="54" t="b">
        <v>1</v>
      </c>
      <c r="G140" s="54" t="b">
        <v>0</v>
      </c>
      <c r="H140" s="54" t="b">
        <v>0</v>
      </c>
      <c r="I140" s="54" t="b">
        <v>0</v>
      </c>
      <c r="J140" s="72" t="e">
        <f>(('PLANTILLA V6'!Tot_alumnos*F140)+('PLANTILLA V6'!X_parejas*G140)+('PLANTILLA V6'!x_equipo_4* H140)+('PLANTILLA V6'!Grupal*I140))*E140</f>
        <v>#REF!</v>
      </c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6.5" x14ac:dyDescent="0.45">
      <c r="A141" s="51" t="s">
        <v>308</v>
      </c>
      <c r="B141" s="51" t="s">
        <v>310</v>
      </c>
      <c r="C141" s="22">
        <v>1</v>
      </c>
      <c r="D141" s="54" t="s">
        <v>286</v>
      </c>
      <c r="E141" s="22">
        <v>0</v>
      </c>
      <c r="F141" s="54" t="b">
        <v>0</v>
      </c>
      <c r="G141" s="54" t="b">
        <v>0</v>
      </c>
      <c r="H141" s="54" t="b">
        <v>1</v>
      </c>
      <c r="I141" s="54" t="b">
        <v>0</v>
      </c>
      <c r="J141" s="72" t="e">
        <f>(('PLANTILLA V6'!Tot_alumnos*F141)+('PLANTILLA V6'!X_parejas*G141)+('PLANTILLA V6'!x_equipo_4* H141)+('PLANTILLA V6'!Grupal*I141))*E141</f>
        <v>#REF!</v>
      </c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6.5" x14ac:dyDescent="0.45">
      <c r="A142" s="51" t="s">
        <v>308</v>
      </c>
      <c r="B142" s="51" t="s">
        <v>311</v>
      </c>
      <c r="C142" s="22">
        <v>1</v>
      </c>
      <c r="D142" s="54" t="s">
        <v>286</v>
      </c>
      <c r="E142" s="22">
        <v>0</v>
      </c>
      <c r="F142" s="54" t="b">
        <v>0</v>
      </c>
      <c r="G142" s="54" t="b">
        <v>0</v>
      </c>
      <c r="H142" s="54" t="b">
        <v>1</v>
      </c>
      <c r="I142" s="54" t="b">
        <v>0</v>
      </c>
      <c r="J142" s="72" t="e">
        <f>(('PLANTILLA V6'!Tot_alumnos*F142)+('PLANTILLA V6'!X_parejas*G142)+('PLANTILLA V6'!x_equipo_4* H142)+('PLANTILLA V6'!Grupal*I142))*E142</f>
        <v>#REF!</v>
      </c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6.5" x14ac:dyDescent="0.45">
      <c r="A143" s="51" t="s">
        <v>308</v>
      </c>
      <c r="B143" s="51" t="s">
        <v>312</v>
      </c>
      <c r="C143" s="22">
        <v>1</v>
      </c>
      <c r="D143" s="54" t="s">
        <v>286</v>
      </c>
      <c r="E143" s="22">
        <v>0</v>
      </c>
      <c r="F143" s="54" t="b">
        <v>0</v>
      </c>
      <c r="G143" s="54" t="b">
        <v>0</v>
      </c>
      <c r="H143" s="54" t="b">
        <v>0</v>
      </c>
      <c r="I143" s="54" t="b">
        <v>1</v>
      </c>
      <c r="J143" s="72" t="e">
        <f>(('PLANTILLA V6'!Tot_alumnos*F143)+('PLANTILLA V6'!X_parejas*G143)+('PLANTILLA V6'!x_equipo_4* H143)+('PLANTILLA V6'!Grupal*I143))*E143</f>
        <v>#REF!</v>
      </c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6.5" x14ac:dyDescent="0.45">
      <c r="A144" s="51" t="s">
        <v>308</v>
      </c>
      <c r="B144" s="51" t="s">
        <v>313</v>
      </c>
      <c r="C144" s="22">
        <v>1</v>
      </c>
      <c r="D144" s="54" t="s">
        <v>286</v>
      </c>
      <c r="E144" s="22">
        <v>0</v>
      </c>
      <c r="F144" s="54" t="b">
        <v>0</v>
      </c>
      <c r="G144" s="54" t="b">
        <v>0</v>
      </c>
      <c r="H144" s="54" t="b">
        <v>1</v>
      </c>
      <c r="I144" s="54" t="b">
        <v>0</v>
      </c>
      <c r="J144" s="72" t="e">
        <f>(('PLANTILLA V6'!Tot_alumnos*F144)+('PLANTILLA V6'!X_parejas*G144)+('PLANTILLA V6'!x_equipo_4* H144)+('PLANTILLA V6'!Grupal*I144))*E144</f>
        <v>#REF!</v>
      </c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6.5" x14ac:dyDescent="0.45">
      <c r="A145" s="51"/>
      <c r="B145" s="54"/>
      <c r="C145" s="22">
        <v>1</v>
      </c>
      <c r="D145" s="54" t="s">
        <v>286</v>
      </c>
      <c r="E145" s="22">
        <v>0</v>
      </c>
      <c r="F145" s="54" t="b">
        <v>0</v>
      </c>
      <c r="G145" s="54" t="b">
        <v>0</v>
      </c>
      <c r="H145" s="54" t="b">
        <v>0</v>
      </c>
      <c r="I145" s="54" t="b">
        <v>0</v>
      </c>
      <c r="J145" s="72" t="e">
        <f>(('PLANTILLA V6'!Tot_alumnos*F145)+('PLANTILLA V6'!X_parejas*G145)+('PLANTILLA V6'!x_equipo_4* H145)+('PLANTILLA V6'!Grupal*I145))*E145</f>
        <v>#REF!</v>
      </c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6.5" x14ac:dyDescent="0.45">
      <c r="A146" s="51"/>
      <c r="B146" s="54"/>
      <c r="C146" s="22">
        <v>1</v>
      </c>
      <c r="D146" s="54" t="s">
        <v>286</v>
      </c>
      <c r="E146" s="22">
        <v>0</v>
      </c>
      <c r="F146" s="54" t="b">
        <v>0</v>
      </c>
      <c r="G146" s="54" t="b">
        <v>0</v>
      </c>
      <c r="H146" s="54" t="b">
        <v>0</v>
      </c>
      <c r="I146" s="54" t="b">
        <v>0</v>
      </c>
      <c r="J146" s="72" t="e">
        <f>(('PLANTILLA V6'!Tot_alumnos*F146)+('PLANTILLA V6'!X_parejas*G146)+('PLANTILLA V6'!x_equipo_4* H146)+('PLANTILLA V6'!Grupal*I146))*E146</f>
        <v>#REF!</v>
      </c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6.5" x14ac:dyDescent="0.45">
      <c r="A147" s="51"/>
      <c r="B147" s="54"/>
      <c r="C147" s="22">
        <v>1</v>
      </c>
      <c r="D147" s="54" t="s">
        <v>286</v>
      </c>
      <c r="E147" s="22">
        <v>0</v>
      </c>
      <c r="F147" s="54" t="b">
        <v>0</v>
      </c>
      <c r="G147" s="54" t="b">
        <v>0</v>
      </c>
      <c r="H147" s="54" t="b">
        <v>0</v>
      </c>
      <c r="I147" s="54" t="b">
        <v>0</v>
      </c>
      <c r="J147" s="72" t="e">
        <f>(('PLANTILLA V6'!Tot_alumnos*F147)+('PLANTILLA V6'!X_parejas*G147)+('PLANTILLA V6'!x_equipo_4* H147)+('PLANTILLA V6'!Grupal*I147))*E147</f>
        <v>#REF!</v>
      </c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6.5" x14ac:dyDescent="0.45">
      <c r="A148" s="51"/>
      <c r="B148" s="54"/>
      <c r="C148" s="22">
        <v>1</v>
      </c>
      <c r="D148" s="54" t="s">
        <v>286</v>
      </c>
      <c r="E148" s="22">
        <v>0</v>
      </c>
      <c r="F148" s="54" t="b">
        <v>0</v>
      </c>
      <c r="G148" s="54" t="b">
        <v>0</v>
      </c>
      <c r="H148" s="54" t="b">
        <v>0</v>
      </c>
      <c r="I148" s="54" t="b">
        <v>0</v>
      </c>
      <c r="J148" s="72" t="e">
        <f>(('PLANTILLA V6'!Tot_alumnos*F148)+('PLANTILLA V6'!X_parejas*G148)+('PLANTILLA V6'!x_equipo_4* H148)+('PLANTILLA V6'!Grupal*I148))*E148</f>
        <v>#REF!</v>
      </c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6.5" x14ac:dyDescent="0.45">
      <c r="A149" s="51"/>
      <c r="B149" s="54"/>
      <c r="C149" s="22">
        <v>1</v>
      </c>
      <c r="D149" s="54" t="s">
        <v>286</v>
      </c>
      <c r="E149" s="22">
        <v>0</v>
      </c>
      <c r="F149" s="54" t="b">
        <v>0</v>
      </c>
      <c r="G149" s="54" t="b">
        <v>0</v>
      </c>
      <c r="H149" s="54" t="b">
        <v>0</v>
      </c>
      <c r="I149" s="54" t="b">
        <v>0</v>
      </c>
      <c r="J149" s="72" t="e">
        <f>(('PLANTILLA V6'!Tot_alumnos*F149)+('PLANTILLA V6'!X_parejas*G149)+('PLANTILLA V6'!x_equipo_4* H149)+('PLANTILLA V6'!Grupal*I149))*E149</f>
        <v>#REF!</v>
      </c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6.5" x14ac:dyDescent="0.45">
      <c r="A150" s="51"/>
      <c r="B150" s="54"/>
      <c r="C150" s="22">
        <v>1</v>
      </c>
      <c r="D150" s="54" t="s">
        <v>286</v>
      </c>
      <c r="E150" s="22">
        <v>0</v>
      </c>
      <c r="F150" s="54" t="b">
        <v>0</v>
      </c>
      <c r="G150" s="54" t="b">
        <v>0</v>
      </c>
      <c r="H150" s="54" t="b">
        <v>0</v>
      </c>
      <c r="I150" s="54" t="b">
        <v>0</v>
      </c>
      <c r="J150" s="72" t="e">
        <f>(('PLANTILLA V6'!Tot_alumnos*F150)+('PLANTILLA V6'!X_parejas*G150)+('PLANTILLA V6'!x_equipo_4* H150)+('PLANTILLA V6'!Grupal*I150))*E150</f>
        <v>#REF!</v>
      </c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6.5" x14ac:dyDescent="0.45">
      <c r="A151" s="51"/>
      <c r="B151" s="54"/>
      <c r="C151" s="22">
        <v>1</v>
      </c>
      <c r="D151" s="54" t="s">
        <v>286</v>
      </c>
      <c r="E151" s="22">
        <v>0</v>
      </c>
      <c r="F151" s="54" t="b">
        <v>0</v>
      </c>
      <c r="G151" s="54" t="b">
        <v>0</v>
      </c>
      <c r="H151" s="54" t="b">
        <v>0</v>
      </c>
      <c r="I151" s="54" t="b">
        <v>0</v>
      </c>
      <c r="J151" s="72" t="e">
        <f>(('PLANTILLA V6'!Tot_alumnos*F151)+('PLANTILLA V6'!X_parejas*G151)+('PLANTILLA V6'!x_equipo_4* H151)+('PLANTILLA V6'!Grupal*I151))*E151</f>
        <v>#REF!</v>
      </c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6.5" x14ac:dyDescent="0.45">
      <c r="A152" s="51"/>
      <c r="B152" s="54"/>
      <c r="C152" s="22">
        <v>1</v>
      </c>
      <c r="D152" s="54" t="s">
        <v>286</v>
      </c>
      <c r="E152" s="22">
        <v>0</v>
      </c>
      <c r="F152" s="54" t="b">
        <v>0</v>
      </c>
      <c r="G152" s="54" t="b">
        <v>0</v>
      </c>
      <c r="H152" s="54" t="b">
        <v>0</v>
      </c>
      <c r="I152" s="54" t="b">
        <v>0</v>
      </c>
      <c r="J152" s="72" t="e">
        <f>(('PLANTILLA V6'!Tot_alumnos*F152)+('PLANTILLA V6'!X_parejas*G152)+('PLANTILLA V6'!x_equipo_4* H152)+('PLANTILLA V6'!Grupal*I152))*E152</f>
        <v>#REF!</v>
      </c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6.5" x14ac:dyDescent="0.45">
      <c r="A153" s="51"/>
      <c r="B153" s="54"/>
      <c r="C153" s="22">
        <v>1</v>
      </c>
      <c r="D153" s="54" t="s">
        <v>286</v>
      </c>
      <c r="E153" s="22">
        <v>0</v>
      </c>
      <c r="F153" s="54" t="b">
        <v>0</v>
      </c>
      <c r="G153" s="54" t="b">
        <v>0</v>
      </c>
      <c r="H153" s="54" t="b">
        <v>0</v>
      </c>
      <c r="I153" s="54" t="b">
        <v>0</v>
      </c>
      <c r="J153" s="72" t="e">
        <f>(('PLANTILLA V6'!Tot_alumnos*F153)+('PLANTILLA V6'!X_parejas*G153)+('PLANTILLA V6'!x_equipo_4* H153)+('PLANTILLA V6'!Grupal*I153))*E153</f>
        <v>#REF!</v>
      </c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6.5" x14ac:dyDescent="0.45">
      <c r="A154" s="51"/>
      <c r="B154" s="54"/>
      <c r="C154" s="22">
        <v>1</v>
      </c>
      <c r="D154" s="54" t="s">
        <v>286</v>
      </c>
      <c r="E154" s="22">
        <v>0</v>
      </c>
      <c r="F154" s="54" t="b">
        <v>0</v>
      </c>
      <c r="G154" s="54" t="b">
        <v>0</v>
      </c>
      <c r="H154" s="54" t="b">
        <v>0</v>
      </c>
      <c r="I154" s="54" t="b">
        <v>0</v>
      </c>
      <c r="J154" s="72" t="e">
        <f>(('PLANTILLA V6'!Tot_alumnos*F154)+('PLANTILLA V6'!X_parejas*G154)+('PLANTILLA V6'!x_equipo_4* H154)+('PLANTILLA V6'!Grupal*I154))*E154</f>
        <v>#REF!</v>
      </c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6.5" x14ac:dyDescent="0.45">
      <c r="A155" s="51"/>
      <c r="B155" s="54"/>
      <c r="C155" s="22">
        <v>1</v>
      </c>
      <c r="D155" s="54" t="s">
        <v>286</v>
      </c>
      <c r="E155" s="22">
        <v>0</v>
      </c>
      <c r="F155" s="54" t="b">
        <v>0</v>
      </c>
      <c r="G155" s="54" t="b">
        <v>0</v>
      </c>
      <c r="H155" s="54" t="b">
        <v>0</v>
      </c>
      <c r="I155" s="54" t="b">
        <v>0</v>
      </c>
      <c r="J155" s="72" t="e">
        <f>(('PLANTILLA V6'!Tot_alumnos*F155)+('PLANTILLA V6'!X_parejas*G155)+('PLANTILLA V6'!x_equipo_4* H155)+('PLANTILLA V6'!Grupal*I155))*E155</f>
        <v>#REF!</v>
      </c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6.5" x14ac:dyDescent="0.45">
      <c r="A156" s="51"/>
      <c r="B156" s="54"/>
      <c r="C156" s="22">
        <v>1</v>
      </c>
      <c r="D156" s="54" t="s">
        <v>286</v>
      </c>
      <c r="E156" s="22">
        <v>0</v>
      </c>
      <c r="F156" s="54" t="b">
        <v>0</v>
      </c>
      <c r="G156" s="54" t="b">
        <v>0</v>
      </c>
      <c r="H156" s="54" t="b">
        <v>0</v>
      </c>
      <c r="I156" s="54" t="b">
        <v>0</v>
      </c>
      <c r="J156" s="72" t="e">
        <f>(('PLANTILLA V6'!Tot_alumnos*F156)+('PLANTILLA V6'!X_parejas*G156)+('PLANTILLA V6'!x_equipo_4* H156)+('PLANTILLA V6'!Grupal*I156))*E156</f>
        <v>#REF!</v>
      </c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6.5" x14ac:dyDescent="0.45">
      <c r="A157" s="51"/>
      <c r="B157" s="54"/>
      <c r="C157" s="22">
        <v>1</v>
      </c>
      <c r="D157" s="54" t="s">
        <v>286</v>
      </c>
      <c r="E157" s="22">
        <v>0</v>
      </c>
      <c r="F157" s="54" t="b">
        <v>0</v>
      </c>
      <c r="G157" s="54" t="b">
        <v>0</v>
      </c>
      <c r="H157" s="54" t="b">
        <v>0</v>
      </c>
      <c r="I157" s="54" t="b">
        <v>0</v>
      </c>
      <c r="J157" s="72" t="e">
        <f>(('PLANTILLA V6'!Tot_alumnos*F157)+('PLANTILLA V6'!X_parejas*G157)+('PLANTILLA V6'!x_equipo_4* H157)+('PLANTILLA V6'!Grupal*I157))*E157</f>
        <v>#REF!</v>
      </c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6.5" x14ac:dyDescent="0.45">
      <c r="A158" s="51"/>
      <c r="B158" s="54"/>
      <c r="C158" s="22">
        <v>1</v>
      </c>
      <c r="D158" s="54" t="s">
        <v>286</v>
      </c>
      <c r="E158" s="22">
        <v>0</v>
      </c>
      <c r="F158" s="54" t="b">
        <v>0</v>
      </c>
      <c r="G158" s="54" t="b">
        <v>0</v>
      </c>
      <c r="H158" s="54" t="b">
        <v>0</v>
      </c>
      <c r="I158" s="54" t="b">
        <v>0</v>
      </c>
      <c r="J158" s="72" t="e">
        <f>(('PLANTILLA V6'!Tot_alumnos*F158)+('PLANTILLA V6'!X_parejas*G158)+('PLANTILLA V6'!x_equipo_4* H158)+('PLANTILLA V6'!Grupal*I158))*E158</f>
        <v>#REF!</v>
      </c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6.5" x14ac:dyDescent="0.45">
      <c r="A159" s="51"/>
      <c r="B159" s="54"/>
      <c r="C159" s="22">
        <v>1</v>
      </c>
      <c r="D159" s="54" t="s">
        <v>286</v>
      </c>
      <c r="E159" s="22">
        <v>0</v>
      </c>
      <c r="F159" s="54" t="b">
        <v>0</v>
      </c>
      <c r="G159" s="54" t="b">
        <v>0</v>
      </c>
      <c r="H159" s="54" t="b">
        <v>0</v>
      </c>
      <c r="I159" s="54" t="b">
        <v>0</v>
      </c>
      <c r="J159" s="72" t="e">
        <f>(('PLANTILLA V6'!Tot_alumnos*F159)+('PLANTILLA V6'!X_parejas*G159)+('PLANTILLA V6'!x_equipo_4* H159)+('PLANTILLA V6'!Grupal*I159))*E159</f>
        <v>#REF!</v>
      </c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6.5" x14ac:dyDescent="0.45">
      <c r="A160" s="51"/>
      <c r="B160" s="54"/>
      <c r="C160" s="22">
        <v>1</v>
      </c>
      <c r="D160" s="54" t="s">
        <v>286</v>
      </c>
      <c r="E160" s="22">
        <v>0</v>
      </c>
      <c r="F160" s="54" t="b">
        <v>0</v>
      </c>
      <c r="G160" s="54" t="b">
        <v>0</v>
      </c>
      <c r="H160" s="54" t="b">
        <v>0</v>
      </c>
      <c r="I160" s="54" t="b">
        <v>0</v>
      </c>
      <c r="J160" s="72" t="e">
        <f>(('PLANTILLA V6'!Tot_alumnos*F160)+('PLANTILLA V6'!X_parejas*G160)+('PLANTILLA V6'!x_equipo_4* H160)+('PLANTILLA V6'!Grupal*I160))*E160</f>
        <v>#REF!</v>
      </c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6.5" x14ac:dyDescent="0.45">
      <c r="A161" s="73" t="s">
        <v>314</v>
      </c>
      <c r="B161" s="65"/>
      <c r="C161" s="74"/>
      <c r="D161" s="75"/>
      <c r="E161" s="22">
        <v>0</v>
      </c>
      <c r="F161" s="75"/>
      <c r="G161" s="75"/>
      <c r="H161" s="75"/>
      <c r="I161" s="75"/>
      <c r="J161" s="72" t="e">
        <f>(('PLANTILLA V6'!Tot_alumnos*F161)+('PLANTILLA V6'!X_parejas*G161)+('PLANTILLA V6'!x_equipo_4* H161)+('PLANTILLA V6'!Grupal*I161))*E161</f>
        <v>#REF!</v>
      </c>
      <c r="K161" s="75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6.5" x14ac:dyDescent="0.45">
      <c r="A162" s="51" t="s">
        <v>315</v>
      </c>
      <c r="B162" s="51" t="s">
        <v>316</v>
      </c>
      <c r="C162" s="78">
        <v>1</v>
      </c>
      <c r="D162" s="54" t="s">
        <v>286</v>
      </c>
      <c r="E162" s="22">
        <v>0</v>
      </c>
      <c r="F162" s="54" t="b">
        <v>1</v>
      </c>
      <c r="G162" s="54" t="b">
        <v>0</v>
      </c>
      <c r="H162" s="54" t="b">
        <v>0</v>
      </c>
      <c r="I162" s="54" t="b">
        <v>0</v>
      </c>
      <c r="J162" s="72" t="e">
        <f>(('PLANTILLA V6'!Tot_alumnos*F162)+('PLANTILLA V6'!X_parejas*G162)+('PLANTILLA V6'!x_equipo_4* H162)+('PLANTILLA V6'!Grupal*I162))*E162</f>
        <v>#REF!</v>
      </c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6.5" x14ac:dyDescent="0.45">
      <c r="A163" s="51" t="s">
        <v>315</v>
      </c>
      <c r="B163" s="51" t="s">
        <v>317</v>
      </c>
      <c r="C163" s="78">
        <v>1</v>
      </c>
      <c r="D163" s="54" t="s">
        <v>286</v>
      </c>
      <c r="E163" s="22">
        <v>0</v>
      </c>
      <c r="F163" s="54" t="b">
        <v>1</v>
      </c>
      <c r="G163" s="54" t="b">
        <v>0</v>
      </c>
      <c r="H163" s="54" t="b">
        <v>0</v>
      </c>
      <c r="I163" s="54" t="b">
        <v>0</v>
      </c>
      <c r="J163" s="72" t="e">
        <f>(('PLANTILLA V6'!Tot_alumnos*F163)+('PLANTILLA V6'!X_parejas*G163)+('PLANTILLA V6'!x_equipo_4* H163)+('PLANTILLA V6'!Grupal*I163))*E163</f>
        <v>#REF!</v>
      </c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6.5" x14ac:dyDescent="0.45">
      <c r="A164" s="51" t="s">
        <v>315</v>
      </c>
      <c r="B164" s="51" t="s">
        <v>318</v>
      </c>
      <c r="C164" s="78">
        <v>1</v>
      </c>
      <c r="D164" s="54" t="s">
        <v>286</v>
      </c>
      <c r="E164" s="22">
        <v>0</v>
      </c>
      <c r="F164" s="54" t="b">
        <v>1</v>
      </c>
      <c r="G164" s="54" t="b">
        <v>0</v>
      </c>
      <c r="H164" s="54" t="b">
        <v>0</v>
      </c>
      <c r="I164" s="54" t="b">
        <v>0</v>
      </c>
      <c r="J164" s="72" t="e">
        <f>(('PLANTILLA V6'!Tot_alumnos*F164)+('PLANTILLA V6'!X_parejas*G164)+('PLANTILLA V6'!x_equipo_4* H164)+('PLANTILLA V6'!Grupal*I164))*E164</f>
        <v>#REF!</v>
      </c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6.5" x14ac:dyDescent="0.45">
      <c r="A165" s="51" t="s">
        <v>315</v>
      </c>
      <c r="B165" s="51" t="s">
        <v>319</v>
      </c>
      <c r="C165" s="78">
        <v>1</v>
      </c>
      <c r="D165" s="54" t="s">
        <v>286</v>
      </c>
      <c r="E165" s="22">
        <v>0</v>
      </c>
      <c r="F165" s="54" t="b">
        <v>1</v>
      </c>
      <c r="G165" s="54" t="b">
        <v>0</v>
      </c>
      <c r="H165" s="54" t="b">
        <v>0</v>
      </c>
      <c r="I165" s="54" t="b">
        <v>0</v>
      </c>
      <c r="J165" s="72" t="e">
        <f>(('PLANTILLA V6'!Tot_alumnos*F165)+('PLANTILLA V6'!X_parejas*G165)+('PLANTILLA V6'!x_equipo_4* H165)+('PLANTILLA V6'!Grupal*I165))*E165</f>
        <v>#REF!</v>
      </c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6.5" x14ac:dyDescent="0.45">
      <c r="A166" s="51" t="s">
        <v>315</v>
      </c>
      <c r="B166" s="51" t="s">
        <v>320</v>
      </c>
      <c r="C166" s="22">
        <v>1</v>
      </c>
      <c r="D166" s="54" t="s">
        <v>286</v>
      </c>
      <c r="E166" s="22">
        <v>0</v>
      </c>
      <c r="F166" s="54" t="b">
        <v>1</v>
      </c>
      <c r="G166" s="54" t="b">
        <v>0</v>
      </c>
      <c r="H166" s="54" t="b">
        <v>0</v>
      </c>
      <c r="I166" s="54" t="b">
        <v>0</v>
      </c>
      <c r="J166" s="72" t="e">
        <f>(('PLANTILLA V6'!Tot_alumnos*F166)+('PLANTILLA V6'!X_parejas*G166)+('PLANTILLA V6'!x_equipo_4* H166)+('PLANTILLA V6'!Grupal*I166))*E166</f>
        <v>#REF!</v>
      </c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6.5" x14ac:dyDescent="0.45">
      <c r="A167" s="51" t="s">
        <v>315</v>
      </c>
      <c r="B167" s="51" t="s">
        <v>321</v>
      </c>
      <c r="C167" s="78">
        <v>1</v>
      </c>
      <c r="D167" s="54" t="s">
        <v>286</v>
      </c>
      <c r="E167" s="22">
        <v>0</v>
      </c>
      <c r="F167" s="54" t="b">
        <v>1</v>
      </c>
      <c r="G167" s="54" t="b">
        <v>0</v>
      </c>
      <c r="H167" s="54" t="b">
        <v>0</v>
      </c>
      <c r="I167" s="54" t="b">
        <v>0</v>
      </c>
      <c r="J167" s="72" t="e">
        <f>(('PLANTILLA V6'!Tot_alumnos*F167)+('PLANTILLA V6'!X_parejas*G167)+('PLANTILLA V6'!x_equipo_4* H167)+('PLANTILLA V6'!Grupal*I167))*E167</f>
        <v>#REF!</v>
      </c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6.5" x14ac:dyDescent="0.45">
      <c r="A168" s="51" t="s">
        <v>315</v>
      </c>
      <c r="B168" s="51" t="s">
        <v>322</v>
      </c>
      <c r="C168" s="78">
        <v>1</v>
      </c>
      <c r="D168" s="54" t="s">
        <v>323</v>
      </c>
      <c r="E168" s="22">
        <v>0</v>
      </c>
      <c r="F168" s="54" t="b">
        <v>1</v>
      </c>
      <c r="G168" s="54" t="b">
        <v>0</v>
      </c>
      <c r="H168" s="54" t="b">
        <v>0</v>
      </c>
      <c r="I168" s="54" t="b">
        <v>0</v>
      </c>
      <c r="J168" s="72" t="e">
        <f>(('PLANTILLA V6'!Tot_alumnos*F168)+('PLANTILLA V6'!X_parejas*G168)+('PLANTILLA V6'!x_equipo_4* H168)+('PLANTILLA V6'!Grupal*I168))*E168</f>
        <v>#REF!</v>
      </c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6.5" x14ac:dyDescent="0.45">
      <c r="A169" s="51" t="s">
        <v>315</v>
      </c>
      <c r="B169" s="51" t="s">
        <v>324</v>
      </c>
      <c r="C169" s="78">
        <v>1</v>
      </c>
      <c r="D169" s="54" t="s">
        <v>286</v>
      </c>
      <c r="E169" s="22">
        <v>0</v>
      </c>
      <c r="F169" s="54" t="b">
        <v>1</v>
      </c>
      <c r="G169" s="54" t="b">
        <v>0</v>
      </c>
      <c r="H169" s="54" t="b">
        <v>0</v>
      </c>
      <c r="I169" s="54" t="b">
        <v>0</v>
      </c>
      <c r="J169" s="72" t="e">
        <f>(('PLANTILLA V6'!Tot_alumnos*F169)+('PLANTILLA V6'!X_parejas*G169)+('PLANTILLA V6'!x_equipo_4* H169)+('PLANTILLA V6'!Grupal*I169))*E169</f>
        <v>#REF!</v>
      </c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6.5" x14ac:dyDescent="0.45">
      <c r="A170" s="51" t="s">
        <v>315</v>
      </c>
      <c r="B170" s="51" t="s">
        <v>325</v>
      </c>
      <c r="C170" s="22">
        <v>1</v>
      </c>
      <c r="D170" s="51" t="s">
        <v>299</v>
      </c>
      <c r="E170" s="22">
        <v>0</v>
      </c>
      <c r="F170" s="54" t="b">
        <v>1</v>
      </c>
      <c r="G170" s="54" t="b">
        <v>0</v>
      </c>
      <c r="H170" s="54" t="b">
        <v>0</v>
      </c>
      <c r="I170" s="54" t="b">
        <v>0</v>
      </c>
      <c r="J170" s="72" t="e">
        <f>(('PLANTILLA V6'!Tot_alumnos*F170)+('PLANTILLA V6'!X_parejas*G170)+('PLANTILLA V6'!x_equipo_4* H170)+('PLANTILLA V6'!Grupal*I170))*E170</f>
        <v>#REF!</v>
      </c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6.5" x14ac:dyDescent="0.45">
      <c r="A171" s="51" t="s">
        <v>315</v>
      </c>
      <c r="B171" s="51" t="s">
        <v>326</v>
      </c>
      <c r="C171" s="22">
        <v>1</v>
      </c>
      <c r="D171" s="54" t="s">
        <v>286</v>
      </c>
      <c r="E171" s="22">
        <v>0</v>
      </c>
      <c r="F171" s="54" t="b">
        <v>0</v>
      </c>
      <c r="G171" s="54" t="b">
        <v>0</v>
      </c>
      <c r="H171" s="54" t="b">
        <v>0</v>
      </c>
      <c r="I171" s="54" t="b">
        <v>0</v>
      </c>
      <c r="J171" s="72" t="e">
        <f>(('PLANTILLA V6'!Tot_alumnos*F171)+('PLANTILLA V6'!X_parejas*G171)+('PLANTILLA V6'!x_equipo_4* H171)+('PLANTILLA V6'!Grupal*I171))*E171</f>
        <v>#REF!</v>
      </c>
      <c r="K171" s="75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6.5" x14ac:dyDescent="0.45">
      <c r="A172" s="51" t="s">
        <v>315</v>
      </c>
      <c r="B172" s="51"/>
      <c r="C172" s="22">
        <v>1</v>
      </c>
      <c r="D172" s="54" t="s">
        <v>286</v>
      </c>
      <c r="E172" s="22">
        <v>0</v>
      </c>
      <c r="F172" s="54" t="b">
        <v>0</v>
      </c>
      <c r="G172" s="54" t="b">
        <v>0</v>
      </c>
      <c r="H172" s="54" t="b">
        <v>0</v>
      </c>
      <c r="I172" s="54" t="b">
        <v>0</v>
      </c>
      <c r="J172" s="72" t="e">
        <f>(('PLANTILLA V6'!Tot_alumnos*F172)+('PLANTILLA V6'!X_parejas*G172)+('PLANTILLA V6'!x_equipo_4* H172)+('PLANTILLA V6'!Grupal*I172))*E172</f>
        <v>#REF!</v>
      </c>
      <c r="K172" s="75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6.5" x14ac:dyDescent="0.45">
      <c r="A173" s="51"/>
      <c r="B173" s="51"/>
      <c r="C173" s="22">
        <v>1</v>
      </c>
      <c r="D173" s="54" t="s">
        <v>286</v>
      </c>
      <c r="E173" s="22">
        <v>0</v>
      </c>
      <c r="F173" s="54" t="b">
        <v>0</v>
      </c>
      <c r="G173" s="54" t="b">
        <v>0</v>
      </c>
      <c r="H173" s="54" t="b">
        <v>0</v>
      </c>
      <c r="I173" s="54" t="b">
        <v>0</v>
      </c>
      <c r="J173" s="72" t="e">
        <f>(('PLANTILLA V6'!Tot_alumnos*F173)+('PLANTILLA V6'!X_parejas*G173)+('PLANTILLA V6'!x_equipo_4* H173)+('PLANTILLA V6'!Grupal*I173))*E173</f>
        <v>#REF!</v>
      </c>
      <c r="K173" s="75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6.5" x14ac:dyDescent="0.45">
      <c r="A174" s="51"/>
      <c r="B174" s="51"/>
      <c r="C174" s="22">
        <v>1</v>
      </c>
      <c r="D174" s="54" t="s">
        <v>286</v>
      </c>
      <c r="E174" s="22">
        <v>0</v>
      </c>
      <c r="F174" s="54" t="b">
        <v>0</v>
      </c>
      <c r="G174" s="54" t="b">
        <v>0</v>
      </c>
      <c r="H174" s="54" t="b">
        <v>0</v>
      </c>
      <c r="I174" s="54" t="b">
        <v>0</v>
      </c>
      <c r="J174" s="72" t="e">
        <f>(('PLANTILLA V6'!Tot_alumnos*F174)+('PLANTILLA V6'!X_parejas*G174)+('PLANTILLA V6'!x_equipo_4* H174)+('PLANTILLA V6'!Grupal*I174))*E174</f>
        <v>#REF!</v>
      </c>
      <c r="K174" s="75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6.5" x14ac:dyDescent="0.45">
      <c r="A175" s="51"/>
      <c r="B175" s="51"/>
      <c r="C175" s="22">
        <v>1</v>
      </c>
      <c r="D175" s="54" t="s">
        <v>286</v>
      </c>
      <c r="E175" s="22">
        <v>0</v>
      </c>
      <c r="F175" s="54" t="b">
        <v>0</v>
      </c>
      <c r="G175" s="54" t="b">
        <v>0</v>
      </c>
      <c r="H175" s="54" t="b">
        <v>0</v>
      </c>
      <c r="I175" s="54" t="b">
        <v>0</v>
      </c>
      <c r="J175" s="72" t="e">
        <f>(('PLANTILLA V6'!Tot_alumnos*F175)+('PLANTILLA V6'!X_parejas*G175)+('PLANTILLA V6'!x_equipo_4* H175)+('PLANTILLA V6'!Grupal*I175))*E175</f>
        <v>#REF!</v>
      </c>
      <c r="K175" s="75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6.5" x14ac:dyDescent="0.45">
      <c r="A176" s="51"/>
      <c r="B176" s="51"/>
      <c r="C176" s="22">
        <v>1</v>
      </c>
      <c r="D176" s="54" t="s">
        <v>286</v>
      </c>
      <c r="E176" s="22">
        <v>0</v>
      </c>
      <c r="F176" s="54" t="b">
        <v>0</v>
      </c>
      <c r="G176" s="54" t="b">
        <v>0</v>
      </c>
      <c r="H176" s="54" t="b">
        <v>0</v>
      </c>
      <c r="I176" s="54" t="b">
        <v>0</v>
      </c>
      <c r="J176" s="72" t="e">
        <f>(('PLANTILLA V6'!Tot_alumnos*F176)+('PLANTILLA V6'!X_parejas*G176)+('PLANTILLA V6'!x_equipo_4* H176)+('PLANTILLA V6'!Grupal*I176))*E176</f>
        <v>#REF!</v>
      </c>
      <c r="K176" s="75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6.5" x14ac:dyDescent="0.45">
      <c r="A177" s="65"/>
      <c r="B177" s="51"/>
      <c r="C177" s="22">
        <v>1</v>
      </c>
      <c r="D177" s="54" t="s">
        <v>286</v>
      </c>
      <c r="E177" s="22">
        <v>0</v>
      </c>
      <c r="F177" s="54" t="b">
        <v>0</v>
      </c>
      <c r="G177" s="54" t="b">
        <v>0</v>
      </c>
      <c r="H177" s="54" t="b">
        <v>0</v>
      </c>
      <c r="I177" s="54" t="b">
        <v>0</v>
      </c>
      <c r="J177" s="72" t="e">
        <f>(('PLANTILLA V6'!Tot_alumnos*F177)+('PLANTILLA V6'!X_parejas*G177)+('PLANTILLA V6'!x_equipo_4* H177)+('PLANTILLA V6'!Grupal*I177))*E177</f>
        <v>#REF!</v>
      </c>
      <c r="K177" s="75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6.5" x14ac:dyDescent="0.45">
      <c r="A178" s="65"/>
      <c r="B178" s="51"/>
      <c r="C178" s="22">
        <v>1</v>
      </c>
      <c r="D178" s="54" t="s">
        <v>286</v>
      </c>
      <c r="E178" s="22">
        <v>0</v>
      </c>
      <c r="F178" s="54" t="b">
        <v>0</v>
      </c>
      <c r="G178" s="54" t="b">
        <v>0</v>
      </c>
      <c r="H178" s="54" t="b">
        <v>0</v>
      </c>
      <c r="I178" s="54" t="b">
        <v>0</v>
      </c>
      <c r="J178" s="72" t="e">
        <f>(('PLANTILLA V6'!Tot_alumnos*F178)+('PLANTILLA V6'!X_parejas*G178)+('PLANTILLA V6'!x_equipo_4* H178)+('PLANTILLA V6'!Grupal*I178))*E178</f>
        <v>#REF!</v>
      </c>
      <c r="K178" s="75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6.5" x14ac:dyDescent="0.45">
      <c r="A179" s="65"/>
      <c r="B179" s="51"/>
      <c r="C179" s="22">
        <v>1</v>
      </c>
      <c r="D179" s="54" t="s">
        <v>286</v>
      </c>
      <c r="E179" s="22">
        <v>0</v>
      </c>
      <c r="F179" s="54" t="b">
        <v>0</v>
      </c>
      <c r="G179" s="54" t="b">
        <v>0</v>
      </c>
      <c r="H179" s="54" t="b">
        <v>0</v>
      </c>
      <c r="I179" s="54" t="b">
        <v>0</v>
      </c>
      <c r="J179" s="72" t="e">
        <f>(('PLANTILLA V6'!Tot_alumnos*F179)+('PLANTILLA V6'!X_parejas*G179)+('PLANTILLA V6'!x_equipo_4* H179)+('PLANTILLA V6'!Grupal*I179))*E179</f>
        <v>#REF!</v>
      </c>
      <c r="K179" s="75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6.5" x14ac:dyDescent="0.45">
      <c r="A180" s="65"/>
      <c r="B180" s="51"/>
      <c r="C180" s="22">
        <v>1</v>
      </c>
      <c r="D180" s="54" t="s">
        <v>286</v>
      </c>
      <c r="E180" s="22">
        <v>0</v>
      </c>
      <c r="F180" s="54" t="b">
        <v>0</v>
      </c>
      <c r="G180" s="54" t="b">
        <v>0</v>
      </c>
      <c r="H180" s="54" t="b">
        <v>0</v>
      </c>
      <c r="I180" s="54" t="b">
        <v>0</v>
      </c>
      <c r="J180" s="72" t="e">
        <f>(('PLANTILLA V6'!Tot_alumnos*F180)+('PLANTILLA V6'!X_parejas*G180)+('PLANTILLA V6'!x_equipo_4* H180)+('PLANTILLA V6'!Grupal*I180))*E180</f>
        <v>#REF!</v>
      </c>
      <c r="K180" s="75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6.5" x14ac:dyDescent="0.45">
      <c r="A181" s="65"/>
      <c r="B181" s="51"/>
      <c r="C181" s="22">
        <v>1</v>
      </c>
      <c r="D181" s="54" t="s">
        <v>286</v>
      </c>
      <c r="E181" s="22">
        <v>0</v>
      </c>
      <c r="F181" s="54" t="b">
        <v>0</v>
      </c>
      <c r="G181" s="54" t="b">
        <v>0</v>
      </c>
      <c r="H181" s="54" t="b">
        <v>0</v>
      </c>
      <c r="I181" s="54" t="b">
        <v>0</v>
      </c>
      <c r="J181" s="72" t="e">
        <f>(('PLANTILLA V6'!Tot_alumnos*F181)+('PLANTILLA V6'!X_parejas*G181)+('PLANTILLA V6'!x_equipo_4* H181)+('PLANTILLA V6'!Grupal*I181))*E181</f>
        <v>#REF!</v>
      </c>
      <c r="K181" s="75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6.5" x14ac:dyDescent="0.45">
      <c r="A182" s="65"/>
      <c r="B182" s="51"/>
      <c r="C182" s="22">
        <v>1</v>
      </c>
      <c r="D182" s="54" t="s">
        <v>286</v>
      </c>
      <c r="E182" s="22">
        <v>0</v>
      </c>
      <c r="F182" s="54" t="b">
        <v>0</v>
      </c>
      <c r="G182" s="54" t="b">
        <v>0</v>
      </c>
      <c r="H182" s="54" t="b">
        <v>0</v>
      </c>
      <c r="I182" s="54" t="b">
        <v>0</v>
      </c>
      <c r="J182" s="72" t="e">
        <f>(('PLANTILLA V6'!Tot_alumnos*F182)+('PLANTILLA V6'!X_parejas*G182)+('PLANTILLA V6'!x_equipo_4* H182)+('PLANTILLA V6'!Grupal*I182))*E182</f>
        <v>#REF!</v>
      </c>
      <c r="K182" s="75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6.5" x14ac:dyDescent="0.45">
      <c r="A183" s="65"/>
      <c r="B183" s="51"/>
      <c r="C183" s="22">
        <v>1</v>
      </c>
      <c r="D183" s="54" t="s">
        <v>286</v>
      </c>
      <c r="E183" s="22">
        <v>0</v>
      </c>
      <c r="F183" s="54" t="b">
        <v>0</v>
      </c>
      <c r="G183" s="54" t="b">
        <v>0</v>
      </c>
      <c r="H183" s="54" t="b">
        <v>0</v>
      </c>
      <c r="I183" s="54" t="b">
        <v>0</v>
      </c>
      <c r="J183" s="72" t="e">
        <f>(('PLANTILLA V6'!Tot_alumnos*F183)+('PLANTILLA V6'!X_parejas*G183)+('PLANTILLA V6'!x_equipo_4* H183)+('PLANTILLA V6'!Grupal*I183))*E183</f>
        <v>#REF!</v>
      </c>
      <c r="K183" s="75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6.5" x14ac:dyDescent="0.45">
      <c r="A184" s="65"/>
      <c r="B184" s="51"/>
      <c r="C184" s="22">
        <v>1</v>
      </c>
      <c r="D184" s="54" t="s">
        <v>286</v>
      </c>
      <c r="E184" s="22">
        <v>0</v>
      </c>
      <c r="F184" s="54" t="b">
        <v>0</v>
      </c>
      <c r="G184" s="54" t="b">
        <v>0</v>
      </c>
      <c r="H184" s="54" t="b">
        <v>0</v>
      </c>
      <c r="I184" s="54" t="b">
        <v>0</v>
      </c>
      <c r="J184" s="72" t="e">
        <f>(('PLANTILLA V6'!Tot_alumnos*F184)+('PLANTILLA V6'!X_parejas*G184)+('PLANTILLA V6'!x_equipo_4* H184)+('PLANTILLA V6'!Grupal*I184))*E184</f>
        <v>#REF!</v>
      </c>
      <c r="K184" s="75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6.5" x14ac:dyDescent="0.45">
      <c r="A185" s="73" t="s">
        <v>327</v>
      </c>
      <c r="B185" s="76"/>
      <c r="C185" s="80"/>
      <c r="D185" s="80"/>
      <c r="E185" s="22">
        <v>0</v>
      </c>
      <c r="F185" s="54" t="b">
        <v>0</v>
      </c>
      <c r="G185" s="54" t="b">
        <v>0</v>
      </c>
      <c r="H185" s="54" t="b">
        <v>0</v>
      </c>
      <c r="I185" s="54" t="b">
        <v>0</v>
      </c>
      <c r="J185" s="72" t="e">
        <f>(('PLANTILLA V6'!Tot_alumnos*F185)+('PLANTILLA V6'!X_parejas*G185)+('PLANTILLA V6'!x_equipo_4* H185)+('PLANTILLA V6'!Grupal*I185))*E185</f>
        <v>#REF!</v>
      </c>
      <c r="K185" s="75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6.5" x14ac:dyDescent="0.45">
      <c r="A186" s="51" t="s">
        <v>198</v>
      </c>
      <c r="B186" s="51" t="s">
        <v>199</v>
      </c>
      <c r="C186" s="78">
        <v>1</v>
      </c>
      <c r="D186" s="54" t="s">
        <v>286</v>
      </c>
      <c r="E186" s="22">
        <v>0</v>
      </c>
      <c r="F186" s="54" t="b">
        <v>0</v>
      </c>
      <c r="G186" s="54" t="b">
        <v>0</v>
      </c>
      <c r="H186" s="54" t="b">
        <v>0</v>
      </c>
      <c r="I186" s="54" t="b">
        <v>0</v>
      </c>
      <c r="J186" s="72" t="e">
        <f>(('PLANTILLA V6'!Tot_alumnos*F186)+('PLANTILLA V6'!X_parejas*G186)+('PLANTILLA V6'!x_equipo_4* H186)+('PLANTILLA V6'!Grupal*I186))*E186</f>
        <v>#REF!</v>
      </c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6.5" x14ac:dyDescent="0.45">
      <c r="A187" s="51" t="s">
        <v>198</v>
      </c>
      <c r="B187" s="51" t="s">
        <v>200</v>
      </c>
      <c r="C187" s="78">
        <v>1</v>
      </c>
      <c r="D187" s="54" t="s">
        <v>286</v>
      </c>
      <c r="E187" s="22">
        <v>0</v>
      </c>
      <c r="F187" s="54" t="b">
        <v>0</v>
      </c>
      <c r="G187" s="54" t="b">
        <v>0</v>
      </c>
      <c r="H187" s="54" t="b">
        <v>0</v>
      </c>
      <c r="I187" s="54" t="b">
        <v>0</v>
      </c>
      <c r="J187" s="72" t="e">
        <f>(('PLANTILLA V6'!Tot_alumnos*F187)+('PLANTILLA V6'!X_parejas*G187)+('PLANTILLA V6'!x_equipo_4* H187)+('PLANTILLA V6'!Grupal*I187))*E187</f>
        <v>#REF!</v>
      </c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6.5" x14ac:dyDescent="0.45">
      <c r="A188" s="51" t="s">
        <v>198</v>
      </c>
      <c r="B188" s="51" t="s">
        <v>201</v>
      </c>
      <c r="C188" s="78">
        <v>1</v>
      </c>
      <c r="D188" s="51" t="s">
        <v>328</v>
      </c>
      <c r="E188" s="22">
        <v>0</v>
      </c>
      <c r="F188" s="54" t="b">
        <v>0</v>
      </c>
      <c r="G188" s="54" t="b">
        <v>0</v>
      </c>
      <c r="H188" s="54" t="b">
        <v>0</v>
      </c>
      <c r="I188" s="54" t="b">
        <v>0</v>
      </c>
      <c r="J188" s="72" t="e">
        <f>(('PLANTILLA V6'!Tot_alumnos*F188)+('PLANTILLA V6'!X_parejas*G188)+('PLANTILLA V6'!x_equipo_4* H188)+('PLANTILLA V6'!Grupal*I188))*E188</f>
        <v>#REF!</v>
      </c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6.5" x14ac:dyDescent="0.45">
      <c r="A189" s="51" t="s">
        <v>198</v>
      </c>
      <c r="B189" s="51" t="s">
        <v>202</v>
      </c>
      <c r="C189" s="78">
        <v>1</v>
      </c>
      <c r="D189" s="51" t="s">
        <v>328</v>
      </c>
      <c r="E189" s="22">
        <v>0</v>
      </c>
      <c r="F189" s="54" t="b">
        <v>0</v>
      </c>
      <c r="G189" s="54" t="b">
        <v>0</v>
      </c>
      <c r="H189" s="54" t="b">
        <v>0</v>
      </c>
      <c r="I189" s="54" t="b">
        <v>0</v>
      </c>
      <c r="J189" s="72" t="e">
        <f>(('PLANTILLA V6'!Tot_alumnos*F189)+('PLANTILLA V6'!X_parejas*G189)+('PLANTILLA V6'!x_equipo_4* H189)+('PLANTILLA V6'!Grupal*I189))*E189</f>
        <v>#REF!</v>
      </c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6.5" x14ac:dyDescent="0.45">
      <c r="A190" s="51" t="s">
        <v>198</v>
      </c>
      <c r="B190" s="51" t="s">
        <v>203</v>
      </c>
      <c r="C190" s="78">
        <v>1</v>
      </c>
      <c r="D190" s="51" t="s">
        <v>329</v>
      </c>
      <c r="E190" s="22">
        <v>0</v>
      </c>
      <c r="F190" s="54" t="b">
        <v>0</v>
      </c>
      <c r="G190" s="54" t="b">
        <v>0</v>
      </c>
      <c r="H190" s="54" t="b">
        <v>0</v>
      </c>
      <c r="I190" s="54" t="b">
        <v>0</v>
      </c>
      <c r="J190" s="72" t="e">
        <f>(('PLANTILLA V6'!Tot_alumnos*F190)+('PLANTILLA V6'!X_parejas*G190)+('PLANTILLA V6'!x_equipo_4* H190)+('PLANTILLA V6'!Grupal*I190))*E190</f>
        <v>#REF!</v>
      </c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6.5" x14ac:dyDescent="0.45">
      <c r="A191" s="51" t="s">
        <v>198</v>
      </c>
      <c r="B191" s="51" t="s">
        <v>204</v>
      </c>
      <c r="C191" s="78">
        <v>1</v>
      </c>
      <c r="D191" s="51" t="s">
        <v>328</v>
      </c>
      <c r="E191" s="22">
        <v>0</v>
      </c>
      <c r="F191" s="54" t="b">
        <v>0</v>
      </c>
      <c r="G191" s="54" t="b">
        <v>0</v>
      </c>
      <c r="H191" s="54" t="b">
        <v>0</v>
      </c>
      <c r="I191" s="54" t="b">
        <v>0</v>
      </c>
      <c r="J191" s="72" t="e">
        <f>(('PLANTILLA V6'!Tot_alumnos*F191)+('PLANTILLA V6'!X_parejas*G191)+('PLANTILLA V6'!x_equipo_4* H191)+('PLANTILLA V6'!Grupal*I191))*E191</f>
        <v>#REF!</v>
      </c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6.5" x14ac:dyDescent="0.45">
      <c r="A192" s="51" t="s">
        <v>198</v>
      </c>
      <c r="B192" s="51" t="s">
        <v>205</v>
      </c>
      <c r="C192" s="78">
        <v>1</v>
      </c>
      <c r="D192" s="51" t="s">
        <v>290</v>
      </c>
      <c r="E192" s="22">
        <v>0</v>
      </c>
      <c r="F192" s="54" t="b">
        <v>0</v>
      </c>
      <c r="G192" s="54" t="b">
        <v>0</v>
      </c>
      <c r="H192" s="54" t="b">
        <v>0</v>
      </c>
      <c r="I192" s="54" t="b">
        <v>0</v>
      </c>
      <c r="J192" s="72" t="e">
        <f>(('PLANTILLA V6'!Tot_alumnos*F192)+('PLANTILLA V6'!X_parejas*G192)+('PLANTILLA V6'!x_equipo_4* H192)+('PLANTILLA V6'!Grupal*I192))*E192</f>
        <v>#REF!</v>
      </c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6.5" x14ac:dyDescent="0.45">
      <c r="A193" s="51" t="s">
        <v>198</v>
      </c>
      <c r="B193" s="51" t="s">
        <v>206</v>
      </c>
      <c r="C193" s="78">
        <v>1</v>
      </c>
      <c r="D193" s="54" t="s">
        <v>286</v>
      </c>
      <c r="E193" s="22">
        <v>0</v>
      </c>
      <c r="F193" s="54" t="b">
        <v>0</v>
      </c>
      <c r="G193" s="54" t="b">
        <v>0</v>
      </c>
      <c r="H193" s="54" t="b">
        <v>0</v>
      </c>
      <c r="I193" s="54" t="b">
        <v>0</v>
      </c>
      <c r="J193" s="72" t="e">
        <f>(('PLANTILLA V6'!Tot_alumnos*F193)+('PLANTILLA V6'!X_parejas*G193)+('PLANTILLA V6'!x_equipo_4* H193)+('PLANTILLA V6'!Grupal*I193))*E193</f>
        <v>#REF!</v>
      </c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6.5" x14ac:dyDescent="0.45">
      <c r="A194" s="51" t="s">
        <v>198</v>
      </c>
      <c r="B194" s="51" t="s">
        <v>330</v>
      </c>
      <c r="C194" s="78">
        <v>1</v>
      </c>
      <c r="D194" s="54" t="s">
        <v>286</v>
      </c>
      <c r="E194" s="22">
        <v>0</v>
      </c>
      <c r="F194" s="54" t="b">
        <v>0</v>
      </c>
      <c r="G194" s="54" t="b">
        <v>0</v>
      </c>
      <c r="H194" s="54" t="b">
        <v>0</v>
      </c>
      <c r="I194" s="54" t="b">
        <v>0</v>
      </c>
      <c r="J194" s="72" t="e">
        <f>(('PLANTILLA V6'!Tot_alumnos*F194)+('PLANTILLA V6'!X_parejas*G194)+('PLANTILLA V6'!x_equipo_4* H194)+('PLANTILLA V6'!Grupal*I194))*E194</f>
        <v>#REF!</v>
      </c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6.5" x14ac:dyDescent="0.45">
      <c r="A195" s="51" t="s">
        <v>198</v>
      </c>
      <c r="B195" s="51" t="s">
        <v>331</v>
      </c>
      <c r="C195" s="78">
        <v>1</v>
      </c>
      <c r="D195" s="54" t="s">
        <v>286</v>
      </c>
      <c r="E195" s="22">
        <v>0</v>
      </c>
      <c r="F195" s="54" t="b">
        <v>0</v>
      </c>
      <c r="G195" s="54" t="b">
        <v>0</v>
      </c>
      <c r="H195" s="54" t="b">
        <v>0</v>
      </c>
      <c r="I195" s="54" t="b">
        <v>0</v>
      </c>
      <c r="J195" s="72" t="e">
        <f>(('PLANTILLA V6'!Tot_alumnos*F195)+('PLANTILLA V6'!X_parejas*G195)+('PLANTILLA V6'!x_equipo_4* H195)+('PLANTILLA V6'!Grupal*I195))*E195</f>
        <v>#REF!</v>
      </c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6.5" x14ac:dyDescent="0.45">
      <c r="A196" s="51" t="s">
        <v>198</v>
      </c>
      <c r="B196" s="81" t="s">
        <v>209</v>
      </c>
      <c r="C196" s="82">
        <v>1</v>
      </c>
      <c r="D196" s="81" t="s">
        <v>332</v>
      </c>
      <c r="E196" s="22">
        <v>0</v>
      </c>
      <c r="F196" s="54" t="b">
        <v>0</v>
      </c>
      <c r="G196" s="54" t="b">
        <v>0</v>
      </c>
      <c r="H196" s="54" t="b">
        <v>0</v>
      </c>
      <c r="I196" s="54" t="b">
        <v>0</v>
      </c>
      <c r="J196" s="72" t="e">
        <f>(('PLANTILLA V6'!Tot_alumnos*F196)+('PLANTILLA V6'!X_parejas*G196)+('PLANTILLA V6'!x_equipo_4* H196)+('PLANTILLA V6'!Grupal*I196))*E196</f>
        <v>#REF!</v>
      </c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6.5" x14ac:dyDescent="0.45">
      <c r="A197" s="51" t="s">
        <v>198</v>
      </c>
      <c r="B197" s="81" t="s">
        <v>210</v>
      </c>
      <c r="C197" s="82">
        <v>1</v>
      </c>
      <c r="D197" s="81" t="s">
        <v>333</v>
      </c>
      <c r="E197" s="22">
        <v>0</v>
      </c>
      <c r="F197" s="54" t="b">
        <v>0</v>
      </c>
      <c r="G197" s="54" t="b">
        <v>0</v>
      </c>
      <c r="H197" s="54" t="b">
        <v>0</v>
      </c>
      <c r="I197" s="54" t="b">
        <v>0</v>
      </c>
      <c r="J197" s="72" t="e">
        <f>(('PLANTILLA V6'!Tot_alumnos*F197)+('PLANTILLA V6'!X_parejas*G197)+('PLANTILLA V6'!x_equipo_4* H197)+('PLANTILLA V6'!Grupal*I197))*E197</f>
        <v>#REF!</v>
      </c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6.5" x14ac:dyDescent="0.45">
      <c r="A198" s="51" t="s">
        <v>198</v>
      </c>
      <c r="B198" s="81" t="s">
        <v>211</v>
      </c>
      <c r="C198" s="82">
        <v>1</v>
      </c>
      <c r="D198" s="81" t="s">
        <v>332</v>
      </c>
      <c r="E198" s="22">
        <v>0</v>
      </c>
      <c r="F198" s="54" t="b">
        <v>0</v>
      </c>
      <c r="G198" s="54" t="b">
        <v>0</v>
      </c>
      <c r="H198" s="54" t="b">
        <v>0</v>
      </c>
      <c r="I198" s="54" t="b">
        <v>0</v>
      </c>
      <c r="J198" s="72" t="e">
        <f>(('PLANTILLA V6'!Tot_alumnos*F198)+('PLANTILLA V6'!X_parejas*G198)+('PLANTILLA V6'!x_equipo_4* H198)+('PLANTILLA V6'!Grupal*I198))*E198</f>
        <v>#REF!</v>
      </c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6.5" x14ac:dyDescent="0.45">
      <c r="A199" s="51" t="s">
        <v>198</v>
      </c>
      <c r="B199" s="51" t="s">
        <v>212</v>
      </c>
      <c r="C199" s="78">
        <v>1</v>
      </c>
      <c r="D199" s="54" t="s">
        <v>286</v>
      </c>
      <c r="E199" s="22">
        <v>0</v>
      </c>
      <c r="F199" s="54" t="b">
        <v>0</v>
      </c>
      <c r="G199" s="54" t="b">
        <v>0</v>
      </c>
      <c r="H199" s="54" t="b">
        <v>0</v>
      </c>
      <c r="I199" s="54" t="b">
        <v>0</v>
      </c>
      <c r="J199" s="72" t="e">
        <f>(('PLANTILLA V6'!Tot_alumnos*F199)+('PLANTILLA V6'!X_parejas*G199)+('PLANTILLA V6'!x_equipo_4* H199)+('PLANTILLA V6'!Grupal*I199))*E199</f>
        <v>#REF!</v>
      </c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6.5" x14ac:dyDescent="0.45">
      <c r="A200" s="51" t="s">
        <v>198</v>
      </c>
      <c r="B200" s="51" t="s">
        <v>213</v>
      </c>
      <c r="C200" s="78">
        <v>1</v>
      </c>
      <c r="D200" s="54" t="s">
        <v>286</v>
      </c>
      <c r="E200" s="22">
        <v>0</v>
      </c>
      <c r="F200" s="54" t="b">
        <v>0</v>
      </c>
      <c r="G200" s="54" t="b">
        <v>0</v>
      </c>
      <c r="H200" s="54" t="b">
        <v>0</v>
      </c>
      <c r="I200" s="54" t="b">
        <v>0</v>
      </c>
      <c r="J200" s="72" t="e">
        <f>(('PLANTILLA V6'!Tot_alumnos*F200)+('PLANTILLA V6'!X_parejas*G200)+('PLANTILLA V6'!x_equipo_4* H200)+('PLANTILLA V6'!Grupal*I200))*E200</f>
        <v>#REF!</v>
      </c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6.5" x14ac:dyDescent="0.45">
      <c r="A201" s="51" t="s">
        <v>198</v>
      </c>
      <c r="B201" s="51" t="s">
        <v>214</v>
      </c>
      <c r="C201" s="78">
        <v>1</v>
      </c>
      <c r="D201" s="54" t="s">
        <v>286</v>
      </c>
      <c r="E201" s="22">
        <v>0</v>
      </c>
      <c r="F201" s="54" t="b">
        <v>0</v>
      </c>
      <c r="G201" s="54" t="b">
        <v>0</v>
      </c>
      <c r="H201" s="54" t="b">
        <v>0</v>
      </c>
      <c r="I201" s="54" t="b">
        <v>0</v>
      </c>
      <c r="J201" s="72" t="e">
        <f>(('PLANTILLA V6'!Tot_alumnos*F201)+('PLANTILLA V6'!X_parejas*G201)+('PLANTILLA V6'!x_equipo_4* H201)+('PLANTILLA V6'!Grupal*I201))*E201</f>
        <v>#REF!</v>
      </c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6.5" x14ac:dyDescent="0.45">
      <c r="A202" s="51" t="s">
        <v>198</v>
      </c>
      <c r="B202" s="51" t="s">
        <v>215</v>
      </c>
      <c r="C202" s="78">
        <v>1</v>
      </c>
      <c r="D202" s="54" t="s">
        <v>286</v>
      </c>
      <c r="E202" s="22">
        <v>0</v>
      </c>
      <c r="F202" s="54" t="b">
        <v>0</v>
      </c>
      <c r="G202" s="54" t="b">
        <v>0</v>
      </c>
      <c r="H202" s="54" t="b">
        <v>0</v>
      </c>
      <c r="I202" s="54" t="b">
        <v>0</v>
      </c>
      <c r="J202" s="72" t="e">
        <f>(('PLANTILLA V6'!Tot_alumnos*F202)+('PLANTILLA V6'!X_parejas*G202)+('PLANTILLA V6'!x_equipo_4* H202)+('PLANTILLA V6'!Grupal*I202))*E202</f>
        <v>#REF!</v>
      </c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6.5" x14ac:dyDescent="0.45">
      <c r="A203" s="51" t="s">
        <v>198</v>
      </c>
      <c r="B203" s="51" t="s">
        <v>216</v>
      </c>
      <c r="C203" s="78">
        <v>1</v>
      </c>
      <c r="D203" s="54" t="s">
        <v>334</v>
      </c>
      <c r="E203" s="22">
        <v>0</v>
      </c>
      <c r="F203" s="54" t="b">
        <v>0</v>
      </c>
      <c r="G203" s="54" t="b">
        <v>0</v>
      </c>
      <c r="H203" s="54" t="b">
        <v>0</v>
      </c>
      <c r="I203" s="54" t="b">
        <v>0</v>
      </c>
      <c r="J203" s="72" t="e">
        <f>(('PLANTILLA V6'!Tot_alumnos*F203)+('PLANTILLA V6'!X_parejas*G203)+('PLANTILLA V6'!x_equipo_4* H203)+('PLANTILLA V6'!Grupal*I203))*E203</f>
        <v>#REF!</v>
      </c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6.5" x14ac:dyDescent="0.45">
      <c r="A204" s="51" t="s">
        <v>198</v>
      </c>
      <c r="B204" s="36" t="s">
        <v>217</v>
      </c>
      <c r="C204" s="78">
        <v>1</v>
      </c>
      <c r="D204" s="54" t="s">
        <v>286</v>
      </c>
      <c r="E204" s="22">
        <v>0</v>
      </c>
      <c r="F204" s="54" t="b">
        <v>0</v>
      </c>
      <c r="G204" s="54" t="b">
        <v>0</v>
      </c>
      <c r="H204" s="54" t="b">
        <v>0</v>
      </c>
      <c r="I204" s="54" t="b">
        <v>0</v>
      </c>
      <c r="J204" s="72" t="e">
        <f>(('PLANTILLA V6'!Tot_alumnos*F204)+('PLANTILLA V6'!X_parejas*G204)+('PLANTILLA V6'!x_equipo_4* H204)+('PLANTILLA V6'!Grupal*I204))*E204</f>
        <v>#REF!</v>
      </c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6.5" x14ac:dyDescent="0.45">
      <c r="A205" s="51" t="s">
        <v>198</v>
      </c>
      <c r="B205" s="51" t="s">
        <v>218</v>
      </c>
      <c r="C205" s="78">
        <v>1</v>
      </c>
      <c r="D205" s="54" t="s">
        <v>286</v>
      </c>
      <c r="E205" s="22">
        <v>0</v>
      </c>
      <c r="F205" s="54" t="b">
        <v>0</v>
      </c>
      <c r="G205" s="54" t="b">
        <v>0</v>
      </c>
      <c r="H205" s="54" t="b">
        <v>0</v>
      </c>
      <c r="I205" s="54" t="b">
        <v>0</v>
      </c>
      <c r="J205" s="72" t="e">
        <f>(('PLANTILLA V6'!Tot_alumnos*F205)+('PLANTILLA V6'!X_parejas*G205)+('PLANTILLA V6'!x_equipo_4* H205)+('PLANTILLA V6'!Grupal*I205))*E205</f>
        <v>#REF!</v>
      </c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6.5" x14ac:dyDescent="0.45">
      <c r="A206" s="51" t="s">
        <v>198</v>
      </c>
      <c r="B206" s="51" t="s">
        <v>219</v>
      </c>
      <c r="C206" s="78">
        <v>1</v>
      </c>
      <c r="D206" s="54" t="s">
        <v>286</v>
      </c>
      <c r="E206" s="22">
        <v>0</v>
      </c>
      <c r="F206" s="54" t="b">
        <v>0</v>
      </c>
      <c r="G206" s="54" t="b">
        <v>0</v>
      </c>
      <c r="H206" s="54" t="b">
        <v>0</v>
      </c>
      <c r="I206" s="54" t="b">
        <v>0</v>
      </c>
      <c r="J206" s="72" t="e">
        <f>(('PLANTILLA V6'!Tot_alumnos*F206)+('PLANTILLA V6'!X_parejas*G206)+('PLANTILLA V6'!x_equipo_4* H206)+('PLANTILLA V6'!Grupal*I206))*E206</f>
        <v>#REF!</v>
      </c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6.5" x14ac:dyDescent="0.45">
      <c r="A207" s="51" t="s">
        <v>198</v>
      </c>
      <c r="B207" s="51" t="s">
        <v>220</v>
      </c>
      <c r="C207" s="78">
        <v>1</v>
      </c>
      <c r="D207" s="54" t="s">
        <v>286</v>
      </c>
      <c r="E207" s="22">
        <v>0</v>
      </c>
      <c r="F207" s="54" t="b">
        <v>0</v>
      </c>
      <c r="G207" s="54" t="b">
        <v>0</v>
      </c>
      <c r="H207" s="54" t="b">
        <v>0</v>
      </c>
      <c r="I207" s="54" t="b">
        <v>0</v>
      </c>
      <c r="J207" s="72" t="e">
        <f>(('PLANTILLA V6'!Tot_alumnos*F207)+('PLANTILLA V6'!X_parejas*G207)+('PLANTILLA V6'!x_equipo_4* H207)+('PLANTILLA V6'!Grupal*I207))*E207</f>
        <v>#REF!</v>
      </c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6.5" x14ac:dyDescent="0.45">
      <c r="A208" s="51" t="s">
        <v>198</v>
      </c>
      <c r="B208" s="51" t="s">
        <v>335</v>
      </c>
      <c r="C208" s="78">
        <v>1</v>
      </c>
      <c r="D208" s="54" t="s">
        <v>286</v>
      </c>
      <c r="E208" s="22">
        <v>0</v>
      </c>
      <c r="F208" s="54" t="b">
        <v>0</v>
      </c>
      <c r="G208" s="54" t="b">
        <v>0</v>
      </c>
      <c r="H208" s="54" t="b">
        <v>0</v>
      </c>
      <c r="I208" s="54" t="b">
        <v>0</v>
      </c>
      <c r="J208" s="72" t="e">
        <f>(('PLANTILLA V6'!Tot_alumnos*F208)+('PLANTILLA V6'!X_parejas*G208)+('PLANTILLA V6'!x_equipo_4* H208)+('PLANTILLA V6'!Grupal*I208))*E208</f>
        <v>#REF!</v>
      </c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6.5" x14ac:dyDescent="0.45">
      <c r="A209" s="51" t="s">
        <v>198</v>
      </c>
      <c r="B209" s="51" t="s">
        <v>222</v>
      </c>
      <c r="C209" s="78">
        <v>1</v>
      </c>
      <c r="D209" s="54" t="s">
        <v>286</v>
      </c>
      <c r="E209" s="22">
        <v>0</v>
      </c>
      <c r="F209" s="54" t="b">
        <v>0</v>
      </c>
      <c r="G209" s="54" t="b">
        <v>0</v>
      </c>
      <c r="H209" s="54" t="b">
        <v>0</v>
      </c>
      <c r="I209" s="54" t="b">
        <v>0</v>
      </c>
      <c r="J209" s="72" t="e">
        <f>(('PLANTILLA V6'!Tot_alumnos*F209)+('PLANTILLA V6'!X_parejas*G209)+('PLANTILLA V6'!x_equipo_4* H209)+('PLANTILLA V6'!Grupal*I209))*E209</f>
        <v>#REF!</v>
      </c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6.5" x14ac:dyDescent="0.45">
      <c r="A210" s="51" t="s">
        <v>198</v>
      </c>
      <c r="B210" s="51" t="s">
        <v>223</v>
      </c>
      <c r="C210" s="78">
        <v>1</v>
      </c>
      <c r="D210" s="54" t="s">
        <v>286</v>
      </c>
      <c r="E210" s="22">
        <v>0</v>
      </c>
      <c r="F210" s="54" t="b">
        <v>0</v>
      </c>
      <c r="G210" s="54" t="b">
        <v>0</v>
      </c>
      <c r="H210" s="54" t="b">
        <v>0</v>
      </c>
      <c r="I210" s="54" t="b">
        <v>0</v>
      </c>
      <c r="J210" s="72" t="e">
        <f>(('PLANTILLA V6'!Tot_alumnos*F210)+('PLANTILLA V6'!X_parejas*G210)+('PLANTILLA V6'!x_equipo_4* H210)+('PLANTILLA V6'!Grupal*I210))*E210</f>
        <v>#REF!</v>
      </c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6.5" x14ac:dyDescent="0.45">
      <c r="A211" s="51" t="s">
        <v>198</v>
      </c>
      <c r="B211" s="51" t="s">
        <v>224</v>
      </c>
      <c r="C211" s="78">
        <v>1</v>
      </c>
      <c r="D211" s="54" t="s">
        <v>286</v>
      </c>
      <c r="E211" s="22">
        <v>0</v>
      </c>
      <c r="F211" s="54" t="b">
        <v>0</v>
      </c>
      <c r="G211" s="54" t="b">
        <v>0</v>
      </c>
      <c r="H211" s="54" t="b">
        <v>0</v>
      </c>
      <c r="I211" s="54" t="b">
        <v>0</v>
      </c>
      <c r="J211" s="72" t="e">
        <f>(('PLANTILLA V6'!Tot_alumnos*F211)+('PLANTILLA V6'!X_parejas*G211)+('PLANTILLA V6'!x_equipo_4* H211)+('PLANTILLA V6'!Grupal*I211))*E211</f>
        <v>#REF!</v>
      </c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6.5" x14ac:dyDescent="0.45">
      <c r="A212" s="51" t="s">
        <v>198</v>
      </c>
      <c r="B212" s="51" t="s">
        <v>225</v>
      </c>
      <c r="C212" s="78">
        <v>1</v>
      </c>
      <c r="D212" s="54" t="s">
        <v>286</v>
      </c>
      <c r="E212" s="22">
        <v>0</v>
      </c>
      <c r="F212" s="54" t="b">
        <v>0</v>
      </c>
      <c r="G212" s="54" t="b">
        <v>0</v>
      </c>
      <c r="H212" s="54" t="b">
        <v>0</v>
      </c>
      <c r="I212" s="54" t="b">
        <v>0</v>
      </c>
      <c r="J212" s="72" t="e">
        <f>(('PLANTILLA V6'!Tot_alumnos*F212)+('PLANTILLA V6'!X_parejas*G212)+('PLANTILLA V6'!x_equipo_4* H212)+('PLANTILLA V6'!Grupal*I212))*E212</f>
        <v>#REF!</v>
      </c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6.5" x14ac:dyDescent="0.45">
      <c r="A213" s="51" t="s">
        <v>198</v>
      </c>
      <c r="B213" s="51" t="s">
        <v>226</v>
      </c>
      <c r="C213" s="78">
        <v>1</v>
      </c>
      <c r="D213" s="54" t="s">
        <v>286</v>
      </c>
      <c r="E213" s="22">
        <v>0</v>
      </c>
      <c r="F213" s="54" t="b">
        <v>0</v>
      </c>
      <c r="G213" s="54" t="b">
        <v>0</v>
      </c>
      <c r="H213" s="54" t="b">
        <v>0</v>
      </c>
      <c r="I213" s="54" t="b">
        <v>0</v>
      </c>
      <c r="J213" s="72" t="e">
        <f>(('PLANTILLA V6'!Tot_alumnos*F213)+('PLANTILLA V6'!X_parejas*G213)+('PLANTILLA V6'!x_equipo_4* H213)+('PLANTILLA V6'!Grupal*I213))*E213</f>
        <v>#REF!</v>
      </c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6.5" x14ac:dyDescent="0.45">
      <c r="A214" s="51" t="s">
        <v>198</v>
      </c>
      <c r="B214" s="51" t="s">
        <v>227</v>
      </c>
      <c r="C214" s="78">
        <v>1</v>
      </c>
      <c r="D214" s="54" t="s">
        <v>286</v>
      </c>
      <c r="E214" s="22">
        <v>0</v>
      </c>
      <c r="F214" s="54" t="b">
        <v>0</v>
      </c>
      <c r="G214" s="54" t="b">
        <v>0</v>
      </c>
      <c r="H214" s="54" t="b">
        <v>0</v>
      </c>
      <c r="I214" s="54" t="b">
        <v>0</v>
      </c>
      <c r="J214" s="72" t="e">
        <f>(('PLANTILLA V6'!Tot_alumnos*F214)+('PLANTILLA V6'!X_parejas*G214)+('PLANTILLA V6'!x_equipo_4* H214)+('PLANTILLA V6'!Grupal*I214))*E214</f>
        <v>#REF!</v>
      </c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6.5" x14ac:dyDescent="0.45">
      <c r="A215" s="51" t="s">
        <v>198</v>
      </c>
      <c r="B215" s="51" t="s">
        <v>336</v>
      </c>
      <c r="C215" s="78">
        <v>1</v>
      </c>
      <c r="D215" s="51" t="s">
        <v>286</v>
      </c>
      <c r="E215" s="22">
        <v>0</v>
      </c>
      <c r="F215" s="54" t="b">
        <v>0</v>
      </c>
      <c r="G215" s="54" t="b">
        <v>0</v>
      </c>
      <c r="H215" s="54" t="b">
        <v>0</v>
      </c>
      <c r="I215" s="54" t="b">
        <v>0</v>
      </c>
      <c r="J215" s="72" t="e">
        <f>(('PLANTILLA V6'!Tot_alumnos*F215)+('PLANTILLA V6'!X_parejas*G215)+('PLANTILLA V6'!x_equipo_4* H215)+('PLANTILLA V6'!Grupal*I215))*E215</f>
        <v>#REF!</v>
      </c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6.5" x14ac:dyDescent="0.45">
      <c r="A216" s="51" t="s">
        <v>198</v>
      </c>
      <c r="B216" s="51" t="s">
        <v>229</v>
      </c>
      <c r="C216" s="22">
        <v>1</v>
      </c>
      <c r="D216" s="54" t="s">
        <v>337</v>
      </c>
      <c r="E216" s="22">
        <v>0</v>
      </c>
      <c r="F216" s="54" t="b">
        <v>0</v>
      </c>
      <c r="G216" s="54" t="b">
        <v>0</v>
      </c>
      <c r="H216" s="54" t="b">
        <v>0</v>
      </c>
      <c r="I216" s="54" t="b">
        <v>0</v>
      </c>
      <c r="J216" s="72" t="e">
        <f>(('PLANTILLA V6'!Tot_alumnos*F216)+('PLANTILLA V6'!X_parejas*G216)+('PLANTILLA V6'!x_equipo_4* H216)+('PLANTILLA V6'!Grupal*I216))*E216</f>
        <v>#REF!</v>
      </c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6.5" x14ac:dyDescent="0.45">
      <c r="A217" s="51" t="s">
        <v>198</v>
      </c>
      <c r="B217" s="51" t="s">
        <v>230</v>
      </c>
      <c r="C217" s="22">
        <v>1</v>
      </c>
      <c r="D217" s="54" t="s">
        <v>286</v>
      </c>
      <c r="E217" s="22">
        <v>0</v>
      </c>
      <c r="F217" s="54" t="b">
        <v>0</v>
      </c>
      <c r="G217" s="54" t="b">
        <v>0</v>
      </c>
      <c r="H217" s="54" t="b">
        <v>0</v>
      </c>
      <c r="I217" s="54" t="b">
        <v>0</v>
      </c>
      <c r="J217" s="72" t="e">
        <f>(('PLANTILLA V6'!Tot_alumnos*F217)+('PLANTILLA V6'!X_parejas*G217)+('PLANTILLA V6'!x_equipo_4* H217)+('PLANTILLA V6'!Grupal*I217))*E217</f>
        <v>#REF!</v>
      </c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6.5" x14ac:dyDescent="0.45">
      <c r="A218" s="51" t="s">
        <v>198</v>
      </c>
      <c r="B218" s="54" t="s">
        <v>231</v>
      </c>
      <c r="C218" s="22">
        <v>1</v>
      </c>
      <c r="D218" s="54" t="s">
        <v>286</v>
      </c>
      <c r="E218" s="22">
        <v>0</v>
      </c>
      <c r="F218" s="54" t="b">
        <v>0</v>
      </c>
      <c r="G218" s="54" t="b">
        <v>0</v>
      </c>
      <c r="H218" s="54" t="b">
        <v>0</v>
      </c>
      <c r="I218" s="54" t="b">
        <v>0</v>
      </c>
      <c r="J218" s="72" t="e">
        <f>(('PLANTILLA V6'!Tot_alumnos*F218)+('PLANTILLA V6'!X_parejas*G218)+('PLANTILLA V6'!x_equipo_4* H218)+('PLANTILLA V6'!Grupal*I218))*E218</f>
        <v>#REF!</v>
      </c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6.5" x14ac:dyDescent="0.45">
      <c r="A219" s="51" t="s">
        <v>198</v>
      </c>
      <c r="B219" s="54" t="s">
        <v>232</v>
      </c>
      <c r="C219" s="22">
        <v>1</v>
      </c>
      <c r="D219" s="54" t="s">
        <v>286</v>
      </c>
      <c r="E219" s="22">
        <v>0</v>
      </c>
      <c r="F219" s="54" t="b">
        <v>0</v>
      </c>
      <c r="G219" s="54" t="b">
        <v>0</v>
      </c>
      <c r="H219" s="54" t="b">
        <v>0</v>
      </c>
      <c r="I219" s="54" t="b">
        <v>0</v>
      </c>
      <c r="J219" s="72" t="e">
        <f>(('PLANTILLA V6'!Tot_alumnos*F219)+('PLANTILLA V6'!X_parejas*G219)+('PLANTILLA V6'!x_equipo_4* H219)+('PLANTILLA V6'!Grupal*I219))*E219</f>
        <v>#REF!</v>
      </c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6.5" x14ac:dyDescent="0.45">
      <c r="A220" s="51" t="s">
        <v>198</v>
      </c>
      <c r="B220" s="54" t="s">
        <v>233</v>
      </c>
      <c r="C220" s="22">
        <v>1</v>
      </c>
      <c r="D220" s="54" t="s">
        <v>286</v>
      </c>
      <c r="E220" s="22">
        <v>0</v>
      </c>
      <c r="F220" s="54" t="b">
        <v>0</v>
      </c>
      <c r="G220" s="54" t="b">
        <v>0</v>
      </c>
      <c r="H220" s="54" t="b">
        <v>0</v>
      </c>
      <c r="I220" s="54" t="b">
        <v>0</v>
      </c>
      <c r="J220" s="72" t="e">
        <f>(('PLANTILLA V6'!Tot_alumnos*F220)+('PLANTILLA V6'!X_parejas*G220)+('PLANTILLA V6'!x_equipo_4* H220)+('PLANTILLA V6'!Grupal*I220))*E220</f>
        <v>#REF!</v>
      </c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6.5" x14ac:dyDescent="0.45">
      <c r="A221" s="51" t="s">
        <v>198</v>
      </c>
      <c r="B221" s="54" t="s">
        <v>234</v>
      </c>
      <c r="C221" s="22">
        <v>1</v>
      </c>
      <c r="D221" s="54" t="s">
        <v>286</v>
      </c>
      <c r="E221" s="22">
        <v>0</v>
      </c>
      <c r="F221" s="54" t="b">
        <v>0</v>
      </c>
      <c r="G221" s="54" t="b">
        <v>0</v>
      </c>
      <c r="H221" s="54" t="b">
        <v>0</v>
      </c>
      <c r="I221" s="54" t="b">
        <v>0</v>
      </c>
      <c r="J221" s="72" t="e">
        <f>(('PLANTILLA V6'!Tot_alumnos*F221)+('PLANTILLA V6'!X_parejas*G221)+('PLANTILLA V6'!x_equipo_4* H221)+('PLANTILLA V6'!Grupal*I221))*E221</f>
        <v>#REF!</v>
      </c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6.5" x14ac:dyDescent="0.45">
      <c r="A222" s="51" t="s">
        <v>198</v>
      </c>
      <c r="B222" s="54" t="s">
        <v>235</v>
      </c>
      <c r="C222" s="22">
        <v>1</v>
      </c>
      <c r="D222" s="54" t="s">
        <v>286</v>
      </c>
      <c r="E222" s="22">
        <v>0</v>
      </c>
      <c r="F222" s="54" t="b">
        <v>0</v>
      </c>
      <c r="G222" s="54" t="b">
        <v>0</v>
      </c>
      <c r="H222" s="54" t="b">
        <v>0</v>
      </c>
      <c r="I222" s="54" t="b">
        <v>0</v>
      </c>
      <c r="J222" s="72" t="e">
        <f>(('PLANTILLA V6'!Tot_alumnos*F222)+('PLANTILLA V6'!X_parejas*G222)+('PLANTILLA V6'!x_equipo_4* H222)+('PLANTILLA V6'!Grupal*I222))*E222</f>
        <v>#REF!</v>
      </c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6.5" x14ac:dyDescent="0.45">
      <c r="A223" s="51" t="s">
        <v>198</v>
      </c>
      <c r="B223" s="54" t="s">
        <v>236</v>
      </c>
      <c r="C223" s="22">
        <v>1</v>
      </c>
      <c r="D223" s="54" t="s">
        <v>286</v>
      </c>
      <c r="E223" s="22">
        <v>0</v>
      </c>
      <c r="F223" s="54" t="b">
        <v>0</v>
      </c>
      <c r="G223" s="54" t="b">
        <v>0</v>
      </c>
      <c r="H223" s="54" t="b">
        <v>0</v>
      </c>
      <c r="I223" s="54" t="b">
        <v>0</v>
      </c>
      <c r="J223" s="72" t="e">
        <f>(('PLANTILLA V6'!Tot_alumnos*F223)+('PLANTILLA V6'!X_parejas*G223)+('PLANTILLA V6'!x_equipo_4* H223)+('PLANTILLA V6'!Grupal*I223))*E223</f>
        <v>#REF!</v>
      </c>
      <c r="K223" s="75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6.5" x14ac:dyDescent="0.45">
      <c r="A224" s="51" t="s">
        <v>198</v>
      </c>
      <c r="B224" s="54" t="s">
        <v>237</v>
      </c>
      <c r="C224" s="22">
        <v>1</v>
      </c>
      <c r="D224" s="54" t="s">
        <v>332</v>
      </c>
      <c r="E224" s="22">
        <v>0</v>
      </c>
      <c r="F224" s="54" t="b">
        <v>0</v>
      </c>
      <c r="G224" s="54" t="b">
        <v>0</v>
      </c>
      <c r="H224" s="54" t="b">
        <v>0</v>
      </c>
      <c r="I224" s="54" t="b">
        <v>0</v>
      </c>
      <c r="J224" s="72" t="e">
        <f>(('PLANTILLA V6'!Tot_alumnos*F224)+('PLANTILLA V6'!X_parejas*G224)+('PLANTILLA V6'!x_equipo_4* H224)+('PLANTILLA V6'!Grupal*I224))*E224</f>
        <v>#REF!</v>
      </c>
      <c r="K224" s="75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6.5" x14ac:dyDescent="0.45">
      <c r="A225" s="51" t="s">
        <v>198</v>
      </c>
      <c r="B225" s="54" t="s">
        <v>238</v>
      </c>
      <c r="C225" s="22">
        <v>1</v>
      </c>
      <c r="D225" s="54" t="s">
        <v>338</v>
      </c>
      <c r="E225" s="22">
        <v>0</v>
      </c>
      <c r="F225" s="54" t="b">
        <v>0</v>
      </c>
      <c r="G225" s="54" t="b">
        <v>0</v>
      </c>
      <c r="H225" s="54" t="b">
        <v>0</v>
      </c>
      <c r="I225" s="54" t="b">
        <v>0</v>
      </c>
      <c r="J225" s="72" t="e">
        <f>(('PLANTILLA V6'!Tot_alumnos*F225)+('PLANTILLA V6'!X_parejas*G225)+('PLANTILLA V6'!x_equipo_4* H225)+('PLANTILLA V6'!Grupal*I225))*E225</f>
        <v>#REF!</v>
      </c>
      <c r="K225" s="75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6.5" x14ac:dyDescent="0.45">
      <c r="A226" s="51" t="s">
        <v>198</v>
      </c>
      <c r="B226" s="54" t="s">
        <v>239</v>
      </c>
      <c r="C226" s="22">
        <v>1</v>
      </c>
      <c r="D226" s="54" t="s">
        <v>286</v>
      </c>
      <c r="E226" s="22">
        <v>0</v>
      </c>
      <c r="F226" s="54" t="b">
        <v>0</v>
      </c>
      <c r="G226" s="54" t="b">
        <v>0</v>
      </c>
      <c r="H226" s="54" t="b">
        <v>0</v>
      </c>
      <c r="I226" s="54" t="b">
        <v>0</v>
      </c>
      <c r="J226" s="72" t="e">
        <f>(('PLANTILLA V6'!Tot_alumnos*F226)+('PLANTILLA V6'!X_parejas*G226)+('PLANTILLA V6'!x_equipo_4* H226)+('PLANTILLA V6'!Grupal*I226))*E226</f>
        <v>#REF!</v>
      </c>
      <c r="K226" s="75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6.5" x14ac:dyDescent="0.45">
      <c r="A227" s="51" t="s">
        <v>198</v>
      </c>
      <c r="B227" s="54" t="s">
        <v>240</v>
      </c>
      <c r="C227" s="22">
        <v>1</v>
      </c>
      <c r="D227" s="54" t="s">
        <v>290</v>
      </c>
      <c r="E227" s="22">
        <v>0</v>
      </c>
      <c r="F227" s="54" t="b">
        <v>0</v>
      </c>
      <c r="G227" s="54" t="b">
        <v>0</v>
      </c>
      <c r="H227" s="54" t="b">
        <v>0</v>
      </c>
      <c r="I227" s="54" t="b">
        <v>0</v>
      </c>
      <c r="J227" s="72" t="e">
        <f>(('PLANTILLA V6'!Tot_alumnos*F227)+('PLANTILLA V6'!X_parejas*G227)+('PLANTILLA V6'!x_equipo_4* H227)+('PLANTILLA V6'!Grupal*I227))*E227</f>
        <v>#REF!</v>
      </c>
      <c r="K227" s="75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6.5" x14ac:dyDescent="0.45">
      <c r="A228" s="51" t="s">
        <v>198</v>
      </c>
      <c r="B228" s="54" t="s">
        <v>241</v>
      </c>
      <c r="C228" s="22">
        <v>1</v>
      </c>
      <c r="D228" s="54" t="s">
        <v>286</v>
      </c>
      <c r="E228" s="22">
        <v>0</v>
      </c>
      <c r="F228" s="54" t="b">
        <v>0</v>
      </c>
      <c r="G228" s="54" t="b">
        <v>0</v>
      </c>
      <c r="H228" s="54" t="b">
        <v>0</v>
      </c>
      <c r="I228" s="54" t="b">
        <v>0</v>
      </c>
      <c r="J228" s="72" t="e">
        <f>(('PLANTILLA V6'!Tot_alumnos*F228)+('PLANTILLA V6'!X_parejas*G228)+('PLANTILLA V6'!x_equipo_4* H228)+('PLANTILLA V6'!Grupal*I228))*E228</f>
        <v>#REF!</v>
      </c>
      <c r="K228" s="75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6.5" x14ac:dyDescent="0.45">
      <c r="A229" s="51" t="s">
        <v>198</v>
      </c>
      <c r="B229" s="54" t="s">
        <v>242</v>
      </c>
      <c r="C229" s="22">
        <v>1</v>
      </c>
      <c r="D229" s="54" t="s">
        <v>286</v>
      </c>
      <c r="E229" s="22">
        <v>0</v>
      </c>
      <c r="F229" s="54" t="b">
        <v>0</v>
      </c>
      <c r="G229" s="54" t="b">
        <v>0</v>
      </c>
      <c r="H229" s="54" t="b">
        <v>0</v>
      </c>
      <c r="I229" s="54" t="b">
        <v>0</v>
      </c>
      <c r="J229" s="72" t="e">
        <f>(('PLANTILLA V6'!Tot_alumnos*F229)+('PLANTILLA V6'!X_parejas*G229)+('PLANTILLA V6'!x_equipo_4* H229)+('PLANTILLA V6'!Grupal*I229))*E229</f>
        <v>#REF!</v>
      </c>
      <c r="K229" s="75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6.5" x14ac:dyDescent="0.45">
      <c r="A230" s="51" t="s">
        <v>198</v>
      </c>
      <c r="B230" s="54" t="s">
        <v>243</v>
      </c>
      <c r="C230" s="22">
        <v>1</v>
      </c>
      <c r="D230" s="54" t="s">
        <v>286</v>
      </c>
      <c r="E230" s="22">
        <v>0</v>
      </c>
      <c r="F230" s="54" t="b">
        <v>0</v>
      </c>
      <c r="G230" s="54" t="b">
        <v>0</v>
      </c>
      <c r="H230" s="54" t="b">
        <v>0</v>
      </c>
      <c r="I230" s="54" t="b">
        <v>0</v>
      </c>
      <c r="J230" s="72" t="e">
        <f>(('PLANTILLA V6'!Tot_alumnos*F230)+('PLANTILLA V6'!X_parejas*G230)+('PLANTILLA V6'!x_equipo_4* H230)+('PLANTILLA V6'!Grupal*I230))*E230</f>
        <v>#REF!</v>
      </c>
      <c r="K230" s="75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6.5" x14ac:dyDescent="0.45">
      <c r="A231" s="51" t="s">
        <v>198</v>
      </c>
      <c r="B231" s="54" t="s">
        <v>244</v>
      </c>
      <c r="C231" s="22">
        <v>1</v>
      </c>
      <c r="D231" s="54" t="s">
        <v>286</v>
      </c>
      <c r="E231" s="22">
        <v>0</v>
      </c>
      <c r="F231" s="54" t="b">
        <v>0</v>
      </c>
      <c r="G231" s="54" t="b">
        <v>0</v>
      </c>
      <c r="H231" s="54" t="b">
        <v>0</v>
      </c>
      <c r="I231" s="54" t="b">
        <v>0</v>
      </c>
      <c r="J231" s="72" t="e">
        <f>(('PLANTILLA V6'!Tot_alumnos*F231)+('PLANTILLA V6'!X_parejas*G231)+('PLANTILLA V6'!x_equipo_4* H231)+('PLANTILLA V6'!Grupal*I231))*E231</f>
        <v>#REF!</v>
      </c>
      <c r="K231" s="75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6.5" x14ac:dyDescent="0.45">
      <c r="A232" s="51" t="s">
        <v>198</v>
      </c>
      <c r="B232" s="54" t="s">
        <v>245</v>
      </c>
      <c r="C232" s="22">
        <v>1</v>
      </c>
      <c r="D232" s="54" t="s">
        <v>286</v>
      </c>
      <c r="E232" s="22">
        <v>0</v>
      </c>
      <c r="F232" s="54" t="b">
        <v>0</v>
      </c>
      <c r="G232" s="54" t="b">
        <v>0</v>
      </c>
      <c r="H232" s="54" t="b">
        <v>0</v>
      </c>
      <c r="I232" s="54" t="b">
        <v>0</v>
      </c>
      <c r="J232" s="72" t="e">
        <f>(('PLANTILLA V6'!Tot_alumnos*F232)+('PLANTILLA V6'!X_parejas*G232)+('PLANTILLA V6'!x_equipo_4* H232)+('PLANTILLA V6'!Grupal*I232))*E232</f>
        <v>#REF!</v>
      </c>
      <c r="K232" s="75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6.5" x14ac:dyDescent="0.45">
      <c r="A233" s="51" t="s">
        <v>198</v>
      </c>
      <c r="B233" s="54" t="s">
        <v>246</v>
      </c>
      <c r="C233" s="22">
        <v>1</v>
      </c>
      <c r="D233" s="54" t="s">
        <v>286</v>
      </c>
      <c r="E233" s="22">
        <v>0</v>
      </c>
      <c r="F233" s="54" t="b">
        <v>0</v>
      </c>
      <c r="G233" s="54" t="b">
        <v>0</v>
      </c>
      <c r="H233" s="54" t="b">
        <v>0</v>
      </c>
      <c r="I233" s="54" t="b">
        <v>0</v>
      </c>
      <c r="J233" s="72" t="e">
        <f>(('PLANTILLA V6'!Tot_alumnos*F233)+('PLANTILLA V6'!X_parejas*G233)+('PLANTILLA V6'!x_equipo_4* H233)+('PLANTILLA V6'!Grupal*I233))*E233</f>
        <v>#REF!</v>
      </c>
      <c r="K233" s="75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6.5" x14ac:dyDescent="0.45">
      <c r="A234" s="51" t="s">
        <v>198</v>
      </c>
      <c r="B234" s="54" t="s">
        <v>247</v>
      </c>
      <c r="C234" s="22">
        <v>1</v>
      </c>
      <c r="D234" s="54" t="s">
        <v>286</v>
      </c>
      <c r="E234" s="22">
        <v>0</v>
      </c>
      <c r="F234" s="54" t="b">
        <v>0</v>
      </c>
      <c r="G234" s="54" t="b">
        <v>0</v>
      </c>
      <c r="H234" s="54" t="b">
        <v>0</v>
      </c>
      <c r="I234" s="54" t="b">
        <v>0</v>
      </c>
      <c r="J234" s="72" t="e">
        <f>(('PLANTILLA V6'!Tot_alumnos*F234)+('PLANTILLA V6'!X_parejas*G234)+('PLANTILLA V6'!x_equipo_4* H234)+('PLANTILLA V6'!Grupal*I234))*E234</f>
        <v>#REF!</v>
      </c>
      <c r="K234" s="75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6.5" x14ac:dyDescent="0.45">
      <c r="A235" s="65"/>
      <c r="B235" s="65"/>
      <c r="C235" s="22">
        <v>1</v>
      </c>
      <c r="D235" s="54" t="s">
        <v>286</v>
      </c>
      <c r="E235" s="22">
        <v>0</v>
      </c>
      <c r="F235" s="54" t="b">
        <v>0</v>
      </c>
      <c r="G235" s="54" t="b">
        <v>0</v>
      </c>
      <c r="H235" s="54" t="b">
        <v>0</v>
      </c>
      <c r="I235" s="54" t="b">
        <v>0</v>
      </c>
      <c r="J235" s="72" t="e">
        <f>(('PLANTILLA V6'!Tot_alumnos*F235)+('PLANTILLA V6'!X_parejas*G235)+('PLANTILLA V6'!x_equipo_4* H235)+('PLANTILLA V6'!Grupal*I235))*E235</f>
        <v>#REF!</v>
      </c>
      <c r="K235" s="75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6.5" x14ac:dyDescent="0.45">
      <c r="A236" s="65"/>
      <c r="B236" s="65"/>
      <c r="C236" s="22">
        <v>1</v>
      </c>
      <c r="D236" s="54" t="s">
        <v>286</v>
      </c>
      <c r="E236" s="22">
        <v>0</v>
      </c>
      <c r="F236" s="54" t="b">
        <v>0</v>
      </c>
      <c r="G236" s="54" t="b">
        <v>0</v>
      </c>
      <c r="H236" s="54" t="b">
        <v>0</v>
      </c>
      <c r="I236" s="54" t="b">
        <v>0</v>
      </c>
      <c r="J236" s="72" t="e">
        <f>(('PLANTILLA V6'!Tot_alumnos*F236)+('PLANTILLA V6'!X_parejas*G236)+('PLANTILLA V6'!x_equipo_4* H236)+('PLANTILLA V6'!Grupal*I236))*E236</f>
        <v>#REF!</v>
      </c>
      <c r="K236" s="75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6.5" x14ac:dyDescent="0.45">
      <c r="A237" s="65"/>
      <c r="B237" s="65"/>
      <c r="C237" s="22">
        <v>1</v>
      </c>
      <c r="D237" s="54" t="s">
        <v>286</v>
      </c>
      <c r="E237" s="22">
        <v>0</v>
      </c>
      <c r="F237" s="54" t="b">
        <v>0</v>
      </c>
      <c r="G237" s="54" t="b">
        <v>0</v>
      </c>
      <c r="H237" s="54" t="b">
        <v>0</v>
      </c>
      <c r="I237" s="54" t="b">
        <v>0</v>
      </c>
      <c r="J237" s="72" t="e">
        <f>(('PLANTILLA V6'!Tot_alumnos*F237)+('PLANTILLA V6'!X_parejas*G237)+('PLANTILLA V6'!x_equipo_4* H237)+('PLANTILLA V6'!Grupal*I237))*E237</f>
        <v>#REF!</v>
      </c>
      <c r="K237" s="75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6.5" x14ac:dyDescent="0.45">
      <c r="A238" s="65"/>
      <c r="B238" s="65"/>
      <c r="C238" s="22">
        <v>1</v>
      </c>
      <c r="D238" s="54" t="s">
        <v>286</v>
      </c>
      <c r="E238" s="22">
        <v>0</v>
      </c>
      <c r="F238" s="54" t="b">
        <v>0</v>
      </c>
      <c r="G238" s="54" t="b">
        <v>0</v>
      </c>
      <c r="H238" s="54" t="b">
        <v>0</v>
      </c>
      <c r="I238" s="54" t="b">
        <v>0</v>
      </c>
      <c r="J238" s="72" t="e">
        <f>(('PLANTILLA V6'!Tot_alumnos*F238)+('PLANTILLA V6'!X_parejas*G238)+('PLANTILLA V6'!x_equipo_4* H238)+('PLANTILLA V6'!Grupal*I238))*E238</f>
        <v>#REF!</v>
      </c>
      <c r="K238" s="75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6.5" x14ac:dyDescent="0.45">
      <c r="A239" s="65"/>
      <c r="B239" s="65"/>
      <c r="C239" s="22">
        <v>1</v>
      </c>
      <c r="D239" s="54" t="s">
        <v>286</v>
      </c>
      <c r="E239" s="22">
        <v>0</v>
      </c>
      <c r="F239" s="54" t="b">
        <v>0</v>
      </c>
      <c r="G239" s="54" t="b">
        <v>0</v>
      </c>
      <c r="H239" s="54" t="b">
        <v>0</v>
      </c>
      <c r="I239" s="54" t="b">
        <v>0</v>
      </c>
      <c r="J239" s="72" t="e">
        <f>(('PLANTILLA V6'!Tot_alumnos*F239)+('PLANTILLA V6'!X_parejas*G239)+('PLANTILLA V6'!x_equipo_4* H239)+('PLANTILLA V6'!Grupal*I239))*E239</f>
        <v>#REF!</v>
      </c>
      <c r="K239" s="75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6.5" x14ac:dyDescent="0.45">
      <c r="A240" s="65"/>
      <c r="B240" s="65"/>
      <c r="C240" s="22">
        <v>1</v>
      </c>
      <c r="D240" s="54" t="s">
        <v>286</v>
      </c>
      <c r="E240" s="22">
        <v>0</v>
      </c>
      <c r="F240" s="54" t="b">
        <v>0</v>
      </c>
      <c r="G240" s="54" t="b">
        <v>0</v>
      </c>
      <c r="H240" s="54" t="b">
        <v>0</v>
      </c>
      <c r="I240" s="54" t="b">
        <v>0</v>
      </c>
      <c r="J240" s="72" t="e">
        <f>(('PLANTILLA V6'!Tot_alumnos*F240)+('PLANTILLA V6'!X_parejas*G240)+('PLANTILLA V6'!x_equipo_4* H240)+('PLANTILLA V6'!Grupal*I240))*E240</f>
        <v>#REF!</v>
      </c>
      <c r="K240" s="75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6.5" x14ac:dyDescent="0.45">
      <c r="A241" s="65"/>
      <c r="B241" s="65"/>
      <c r="C241" s="22">
        <v>1</v>
      </c>
      <c r="D241" s="54" t="s">
        <v>286</v>
      </c>
      <c r="E241" s="22">
        <v>0</v>
      </c>
      <c r="F241" s="54" t="b">
        <v>0</v>
      </c>
      <c r="G241" s="54" t="b">
        <v>0</v>
      </c>
      <c r="H241" s="54" t="b">
        <v>0</v>
      </c>
      <c r="I241" s="54" t="b">
        <v>0</v>
      </c>
      <c r="J241" s="72" t="e">
        <f>(('PLANTILLA V6'!Tot_alumnos*F241)+('PLANTILLA V6'!X_parejas*G241)+('PLANTILLA V6'!x_equipo_4* H241)+('PLANTILLA V6'!Grupal*I241))*E241</f>
        <v>#REF!</v>
      </c>
      <c r="K241" s="75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6.5" x14ac:dyDescent="0.45">
      <c r="A242" s="65"/>
      <c r="B242" s="65"/>
      <c r="C242" s="22">
        <v>1</v>
      </c>
      <c r="D242" s="54" t="s">
        <v>286</v>
      </c>
      <c r="E242" s="22">
        <v>0</v>
      </c>
      <c r="F242" s="54" t="b">
        <v>0</v>
      </c>
      <c r="G242" s="54" t="b">
        <v>0</v>
      </c>
      <c r="H242" s="54" t="b">
        <v>0</v>
      </c>
      <c r="I242" s="54" t="b">
        <v>0</v>
      </c>
      <c r="J242" s="72" t="e">
        <f>(('PLANTILLA V6'!Tot_alumnos*F242)+('PLANTILLA V6'!X_parejas*G242)+('PLANTILLA V6'!x_equipo_4* H242)+('PLANTILLA V6'!Grupal*I242))*E242</f>
        <v>#REF!</v>
      </c>
      <c r="K242" s="75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6.5" x14ac:dyDescent="0.45">
      <c r="A243" s="65"/>
      <c r="B243" s="65"/>
      <c r="C243" s="22">
        <v>1</v>
      </c>
      <c r="D243" s="54" t="s">
        <v>286</v>
      </c>
      <c r="E243" s="22">
        <v>0</v>
      </c>
      <c r="F243" s="54" t="b">
        <v>0</v>
      </c>
      <c r="G243" s="54" t="b">
        <v>0</v>
      </c>
      <c r="H243" s="54" t="b">
        <v>0</v>
      </c>
      <c r="I243" s="54" t="b">
        <v>0</v>
      </c>
      <c r="J243" s="72" t="e">
        <f>(('PLANTILLA V6'!Tot_alumnos*F243)+('PLANTILLA V6'!X_parejas*G243)+('PLANTILLA V6'!x_equipo_4* H243)+('PLANTILLA V6'!Grupal*I243))*E243</f>
        <v>#REF!</v>
      </c>
      <c r="K243" s="75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6.5" x14ac:dyDescent="0.45">
      <c r="A244" s="65"/>
      <c r="B244" s="65"/>
      <c r="C244" s="22">
        <v>1</v>
      </c>
      <c r="D244" s="54" t="s">
        <v>286</v>
      </c>
      <c r="E244" s="22">
        <v>0</v>
      </c>
      <c r="F244" s="54" t="b">
        <v>0</v>
      </c>
      <c r="G244" s="54" t="b">
        <v>0</v>
      </c>
      <c r="H244" s="54" t="b">
        <v>0</v>
      </c>
      <c r="I244" s="54" t="b">
        <v>0</v>
      </c>
      <c r="J244" s="72" t="e">
        <f>(('PLANTILLA V6'!Tot_alumnos*F244)+('PLANTILLA V6'!X_parejas*G244)+('PLANTILLA V6'!x_equipo_4* H244)+('PLANTILLA V6'!Grupal*I244))*E244</f>
        <v>#REF!</v>
      </c>
      <c r="K244" s="75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6.5" x14ac:dyDescent="0.45">
      <c r="A245" s="65"/>
      <c r="B245" s="65"/>
      <c r="C245" s="22">
        <v>1</v>
      </c>
      <c r="D245" s="54" t="s">
        <v>286</v>
      </c>
      <c r="E245" s="22">
        <v>0</v>
      </c>
      <c r="F245" s="54" t="b">
        <v>0</v>
      </c>
      <c r="G245" s="54" t="b">
        <v>0</v>
      </c>
      <c r="H245" s="54" t="b">
        <v>0</v>
      </c>
      <c r="I245" s="54" t="b">
        <v>0</v>
      </c>
      <c r="J245" s="72" t="e">
        <f>(('PLANTILLA V6'!Tot_alumnos*F245)+('PLANTILLA V6'!X_parejas*G245)+('PLANTILLA V6'!x_equipo_4* H245)+('PLANTILLA V6'!Grupal*I245))*E245</f>
        <v>#REF!</v>
      </c>
      <c r="K245" s="75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6.5" x14ac:dyDescent="0.45">
      <c r="A246" s="65"/>
      <c r="B246" s="65"/>
      <c r="C246" s="22">
        <v>1</v>
      </c>
      <c r="D246" s="54" t="s">
        <v>286</v>
      </c>
      <c r="E246" s="22">
        <v>0</v>
      </c>
      <c r="F246" s="54" t="b">
        <v>0</v>
      </c>
      <c r="G246" s="54" t="b">
        <v>0</v>
      </c>
      <c r="H246" s="54" t="b">
        <v>0</v>
      </c>
      <c r="I246" s="54" t="b">
        <v>0</v>
      </c>
      <c r="J246" s="72" t="e">
        <f>(('PLANTILLA V6'!Tot_alumnos*F246)+('PLANTILLA V6'!X_parejas*G246)+('PLANTILLA V6'!x_equipo_4* H246)+('PLANTILLA V6'!Grupal*I246))*E246</f>
        <v>#REF!</v>
      </c>
      <c r="K246" s="75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6.5" x14ac:dyDescent="0.45">
      <c r="A247" s="65"/>
      <c r="B247" s="65"/>
      <c r="C247" s="22">
        <v>1</v>
      </c>
      <c r="D247" s="54" t="s">
        <v>286</v>
      </c>
      <c r="E247" s="22">
        <v>0</v>
      </c>
      <c r="F247" s="54" t="b">
        <v>0</v>
      </c>
      <c r="G247" s="54" t="b">
        <v>0</v>
      </c>
      <c r="H247" s="54" t="b">
        <v>0</v>
      </c>
      <c r="I247" s="54" t="b">
        <v>0</v>
      </c>
      <c r="J247" s="72" t="e">
        <f>(('PLANTILLA V6'!Tot_alumnos*F247)+('PLANTILLA V6'!X_parejas*G247)+('PLANTILLA V6'!x_equipo_4* H247)+('PLANTILLA V6'!Grupal*I247))*E247</f>
        <v>#REF!</v>
      </c>
      <c r="K247" s="75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6.5" x14ac:dyDescent="0.45">
      <c r="A248" s="65"/>
      <c r="B248" s="65"/>
      <c r="C248" s="22">
        <v>1</v>
      </c>
      <c r="D248" s="54" t="s">
        <v>286</v>
      </c>
      <c r="E248" s="22">
        <v>0</v>
      </c>
      <c r="F248" s="54" t="b">
        <v>0</v>
      </c>
      <c r="G248" s="54" t="b">
        <v>0</v>
      </c>
      <c r="H248" s="54" t="b">
        <v>0</v>
      </c>
      <c r="I248" s="54" t="b">
        <v>0</v>
      </c>
      <c r="J248" s="72" t="e">
        <f>(('PLANTILLA V6'!Tot_alumnos*F248)+('PLANTILLA V6'!X_parejas*G248)+('PLANTILLA V6'!x_equipo_4* H248)+('PLANTILLA V6'!Grupal*I248))*E248</f>
        <v>#REF!</v>
      </c>
      <c r="K248" s="75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6.5" x14ac:dyDescent="0.45">
      <c r="A249" s="65"/>
      <c r="B249" s="65"/>
      <c r="C249" s="22">
        <v>1</v>
      </c>
      <c r="D249" s="54" t="s">
        <v>286</v>
      </c>
      <c r="E249" s="22">
        <v>0</v>
      </c>
      <c r="F249" s="54" t="b">
        <v>0</v>
      </c>
      <c r="G249" s="54" t="b">
        <v>0</v>
      </c>
      <c r="H249" s="54" t="b">
        <v>0</v>
      </c>
      <c r="I249" s="54" t="b">
        <v>0</v>
      </c>
      <c r="J249" s="72" t="e">
        <f>(('PLANTILLA V6'!Tot_alumnos*F249)+('PLANTILLA V6'!X_parejas*G249)+('PLANTILLA V6'!x_equipo_4* H249)+('PLANTILLA V6'!Grupal*I249))*E249</f>
        <v>#REF!</v>
      </c>
      <c r="K249" s="75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6.5" x14ac:dyDescent="0.45">
      <c r="A250" s="65"/>
      <c r="B250" s="65"/>
      <c r="C250" s="22">
        <v>1</v>
      </c>
      <c r="D250" s="54" t="s">
        <v>286</v>
      </c>
      <c r="E250" s="22">
        <v>0</v>
      </c>
      <c r="F250" s="54" t="b">
        <v>0</v>
      </c>
      <c r="G250" s="54" t="b">
        <v>0</v>
      </c>
      <c r="H250" s="54" t="b">
        <v>0</v>
      </c>
      <c r="I250" s="54" t="b">
        <v>0</v>
      </c>
      <c r="J250" s="72" t="e">
        <f>(('PLANTILLA V6'!Tot_alumnos*F250)+('PLANTILLA V6'!X_parejas*G250)+('PLANTILLA V6'!x_equipo_4* H250)+('PLANTILLA V6'!Grupal*I250))*E250</f>
        <v>#REF!</v>
      </c>
      <c r="K250" s="75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6.5" x14ac:dyDescent="0.45">
      <c r="A251" s="65"/>
      <c r="B251" s="65"/>
      <c r="C251" s="22">
        <v>1</v>
      </c>
      <c r="D251" s="54" t="s">
        <v>286</v>
      </c>
      <c r="E251" s="22">
        <v>0</v>
      </c>
      <c r="F251" s="54" t="b">
        <v>0</v>
      </c>
      <c r="G251" s="54" t="b">
        <v>0</v>
      </c>
      <c r="H251" s="54" t="b">
        <v>0</v>
      </c>
      <c r="I251" s="54" t="b">
        <v>0</v>
      </c>
      <c r="J251" s="72" t="e">
        <f>(('PLANTILLA V6'!Tot_alumnos*F251)+('PLANTILLA V6'!X_parejas*G251)+('PLANTILLA V6'!x_equipo_4* H251)+('PLANTILLA V6'!Grupal*I251))*E251</f>
        <v>#REF!</v>
      </c>
      <c r="K251" s="75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6.5" x14ac:dyDescent="0.45">
      <c r="A252" s="65"/>
      <c r="B252" s="65"/>
      <c r="C252" s="22">
        <v>1</v>
      </c>
      <c r="D252" s="54" t="s">
        <v>286</v>
      </c>
      <c r="E252" s="22">
        <v>0</v>
      </c>
      <c r="F252" s="54" t="b">
        <v>0</v>
      </c>
      <c r="G252" s="54" t="b">
        <v>0</v>
      </c>
      <c r="H252" s="54" t="b">
        <v>0</v>
      </c>
      <c r="I252" s="54" t="b">
        <v>0</v>
      </c>
      <c r="J252" s="72" t="e">
        <f>(('PLANTILLA V6'!Tot_alumnos*F252)+('PLANTILLA V6'!X_parejas*G252)+('PLANTILLA V6'!x_equipo_4* H252)+('PLANTILLA V6'!Grupal*I252))*E252</f>
        <v>#REF!</v>
      </c>
      <c r="K252" s="75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6.5" x14ac:dyDescent="0.45">
      <c r="A253" s="65"/>
      <c r="B253" s="65"/>
      <c r="C253" s="22">
        <v>1</v>
      </c>
      <c r="D253" s="54" t="s">
        <v>286</v>
      </c>
      <c r="E253" s="22">
        <v>0</v>
      </c>
      <c r="F253" s="54" t="b">
        <v>0</v>
      </c>
      <c r="G253" s="54" t="b">
        <v>0</v>
      </c>
      <c r="H253" s="54" t="b">
        <v>0</v>
      </c>
      <c r="I253" s="54" t="b">
        <v>0</v>
      </c>
      <c r="J253" s="72" t="e">
        <f>(('PLANTILLA V6'!Tot_alumnos*F253)+('PLANTILLA V6'!X_parejas*G253)+('PLANTILLA V6'!x_equipo_4* H253)+('PLANTILLA V6'!Grupal*I253))*E253</f>
        <v>#REF!</v>
      </c>
      <c r="K253" s="75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6.5" x14ac:dyDescent="0.45">
      <c r="A254" s="65"/>
      <c r="B254" s="65"/>
      <c r="C254" s="22">
        <v>1</v>
      </c>
      <c r="D254" s="54" t="s">
        <v>286</v>
      </c>
      <c r="E254" s="22">
        <v>0</v>
      </c>
      <c r="F254" s="54" t="b">
        <v>0</v>
      </c>
      <c r="G254" s="54" t="b">
        <v>0</v>
      </c>
      <c r="H254" s="54" t="b">
        <v>0</v>
      </c>
      <c r="I254" s="54" t="b">
        <v>0</v>
      </c>
      <c r="J254" s="72" t="e">
        <f>(('PLANTILLA V6'!Tot_alumnos*F254)+('PLANTILLA V6'!X_parejas*G254)+('PLANTILLA V6'!x_equipo_4* H254)+('PLANTILLA V6'!Grupal*I254))*E254</f>
        <v>#REF!</v>
      </c>
      <c r="K254" s="75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6.5" x14ac:dyDescent="0.45">
      <c r="A255" s="65"/>
      <c r="B255" s="65"/>
      <c r="C255" s="22">
        <v>1</v>
      </c>
      <c r="D255" s="54" t="s">
        <v>286</v>
      </c>
      <c r="E255" s="22">
        <v>0</v>
      </c>
      <c r="F255" s="54" t="b">
        <v>0</v>
      </c>
      <c r="G255" s="54" t="b">
        <v>0</v>
      </c>
      <c r="H255" s="54" t="b">
        <v>0</v>
      </c>
      <c r="I255" s="54" t="b">
        <v>0</v>
      </c>
      <c r="J255" s="72" t="e">
        <f>(('PLANTILLA V6'!Tot_alumnos*F255)+('PLANTILLA V6'!X_parejas*G255)+('PLANTILLA V6'!x_equipo_4* H255)+('PLANTILLA V6'!Grupal*I255))*E255</f>
        <v>#REF!</v>
      </c>
      <c r="K255" s="75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6.5" x14ac:dyDescent="0.45">
      <c r="A256" s="65"/>
      <c r="B256" s="65"/>
      <c r="C256" s="22">
        <v>1</v>
      </c>
      <c r="D256" s="54" t="s">
        <v>286</v>
      </c>
      <c r="E256" s="22">
        <v>0</v>
      </c>
      <c r="F256" s="54" t="b">
        <v>0</v>
      </c>
      <c r="G256" s="54" t="b">
        <v>0</v>
      </c>
      <c r="H256" s="54" t="b">
        <v>0</v>
      </c>
      <c r="I256" s="54" t="b">
        <v>0</v>
      </c>
      <c r="J256" s="72" t="e">
        <f>(('PLANTILLA V6'!Tot_alumnos*F256)+('PLANTILLA V6'!X_parejas*G256)+('PLANTILLA V6'!x_equipo_4* H256)+('PLANTILLA V6'!Grupal*I256))*E256</f>
        <v>#REF!</v>
      </c>
      <c r="K256" s="75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6.5" x14ac:dyDescent="0.45">
      <c r="A257" s="65"/>
      <c r="B257" s="65"/>
      <c r="C257" s="22">
        <v>1</v>
      </c>
      <c r="D257" s="54" t="s">
        <v>286</v>
      </c>
      <c r="E257" s="22">
        <v>0</v>
      </c>
      <c r="F257" s="54" t="b">
        <v>0</v>
      </c>
      <c r="G257" s="54" t="b">
        <v>0</v>
      </c>
      <c r="H257" s="54" t="b">
        <v>0</v>
      </c>
      <c r="I257" s="54" t="b">
        <v>0</v>
      </c>
      <c r="J257" s="72" t="e">
        <f>(('PLANTILLA V6'!Tot_alumnos*F257)+('PLANTILLA V6'!X_parejas*G257)+('PLANTILLA V6'!x_equipo_4* H257)+('PLANTILLA V6'!Grupal*I257))*E257</f>
        <v>#REF!</v>
      </c>
      <c r="K257" s="75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6.5" x14ac:dyDescent="0.45">
      <c r="A258" s="65"/>
      <c r="B258" s="65"/>
      <c r="C258" s="22">
        <v>1</v>
      </c>
      <c r="D258" s="54" t="s">
        <v>286</v>
      </c>
      <c r="E258" s="22">
        <v>0</v>
      </c>
      <c r="F258" s="54" t="b">
        <v>0</v>
      </c>
      <c r="G258" s="54" t="b">
        <v>0</v>
      </c>
      <c r="H258" s="54" t="b">
        <v>0</v>
      </c>
      <c r="I258" s="54" t="b">
        <v>0</v>
      </c>
      <c r="J258" s="72" t="e">
        <f>(('PLANTILLA V6'!Tot_alumnos*F258)+('PLANTILLA V6'!X_parejas*G258)+('PLANTILLA V6'!x_equipo_4* H258)+('PLANTILLA V6'!Grupal*I258))*E258</f>
        <v>#REF!</v>
      </c>
      <c r="K258" s="75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6.5" x14ac:dyDescent="0.45">
      <c r="A259" s="65"/>
      <c r="B259" s="65"/>
      <c r="C259" s="22">
        <v>1</v>
      </c>
      <c r="D259" s="54" t="s">
        <v>286</v>
      </c>
      <c r="E259" s="22">
        <v>0</v>
      </c>
      <c r="F259" s="54" t="b">
        <v>0</v>
      </c>
      <c r="G259" s="54" t="b">
        <v>0</v>
      </c>
      <c r="H259" s="54" t="b">
        <v>0</v>
      </c>
      <c r="I259" s="54" t="b">
        <v>0</v>
      </c>
      <c r="J259" s="72" t="e">
        <f>(('PLANTILLA V6'!Tot_alumnos*F259)+('PLANTILLA V6'!X_parejas*G259)+('PLANTILLA V6'!x_equipo_4* H259)+('PLANTILLA V6'!Grupal*I259))*E259</f>
        <v>#REF!</v>
      </c>
      <c r="K259" s="75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6.5" x14ac:dyDescent="0.45">
      <c r="A260" s="65"/>
      <c r="B260" s="65"/>
      <c r="C260" s="22">
        <v>1</v>
      </c>
      <c r="D260" s="54" t="s">
        <v>286</v>
      </c>
      <c r="E260" s="22">
        <v>0</v>
      </c>
      <c r="F260" s="54" t="b">
        <v>0</v>
      </c>
      <c r="G260" s="54" t="b">
        <v>0</v>
      </c>
      <c r="H260" s="54" t="b">
        <v>0</v>
      </c>
      <c r="I260" s="54" t="b">
        <v>0</v>
      </c>
      <c r="J260" s="72" t="e">
        <f>(('PLANTILLA V6'!Tot_alumnos*F260)+('PLANTILLA V6'!X_parejas*G260)+('PLANTILLA V6'!x_equipo_4* H260)+('PLANTILLA V6'!Grupal*I260))*E260</f>
        <v>#REF!</v>
      </c>
      <c r="K260" s="75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6.5" x14ac:dyDescent="0.45">
      <c r="A261" s="65"/>
      <c r="B261" s="65"/>
      <c r="C261" s="22">
        <v>1</v>
      </c>
      <c r="D261" s="54" t="s">
        <v>286</v>
      </c>
      <c r="E261" s="22">
        <v>0</v>
      </c>
      <c r="F261" s="54" t="b">
        <v>0</v>
      </c>
      <c r="G261" s="54" t="b">
        <v>0</v>
      </c>
      <c r="H261" s="54" t="b">
        <v>0</v>
      </c>
      <c r="I261" s="54" t="b">
        <v>0</v>
      </c>
      <c r="J261" s="72" t="e">
        <f>(('PLANTILLA V6'!Tot_alumnos*F261)+('PLANTILLA V6'!X_parejas*G261)+('PLANTILLA V6'!x_equipo_4* H261)+('PLANTILLA V6'!Grupal*I261))*E261</f>
        <v>#REF!</v>
      </c>
      <c r="K261" s="75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6.5" x14ac:dyDescent="0.45">
      <c r="A262" s="65"/>
      <c r="B262" s="65"/>
      <c r="C262" s="22">
        <v>1</v>
      </c>
      <c r="D262" s="54" t="s">
        <v>286</v>
      </c>
      <c r="E262" s="22">
        <v>0</v>
      </c>
      <c r="F262" s="54" t="b">
        <v>0</v>
      </c>
      <c r="G262" s="54" t="b">
        <v>0</v>
      </c>
      <c r="H262" s="54" t="b">
        <v>0</v>
      </c>
      <c r="I262" s="54" t="b">
        <v>0</v>
      </c>
      <c r="J262" s="72" t="e">
        <f>(('PLANTILLA V6'!Tot_alumnos*F262)+('PLANTILLA V6'!X_parejas*G262)+('PLANTILLA V6'!x_equipo_4* H262)+('PLANTILLA V6'!Grupal*I262))*E262</f>
        <v>#REF!</v>
      </c>
      <c r="K262" s="75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6.5" x14ac:dyDescent="0.45">
      <c r="A263" s="65"/>
      <c r="B263" s="65"/>
      <c r="C263" s="22">
        <v>1</v>
      </c>
      <c r="D263" s="54" t="s">
        <v>286</v>
      </c>
      <c r="E263" s="22">
        <v>0</v>
      </c>
      <c r="F263" s="54" t="b">
        <v>0</v>
      </c>
      <c r="G263" s="54" t="b">
        <v>0</v>
      </c>
      <c r="H263" s="54" t="b">
        <v>0</v>
      </c>
      <c r="I263" s="54" t="b">
        <v>0</v>
      </c>
      <c r="J263" s="72" t="e">
        <f>(('PLANTILLA V6'!Tot_alumnos*F263)+('PLANTILLA V6'!X_parejas*G263)+('PLANTILLA V6'!x_equipo_4* H263)+('PLANTILLA V6'!Grupal*I263))*E263</f>
        <v>#REF!</v>
      </c>
      <c r="K263" s="75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6.5" x14ac:dyDescent="0.45">
      <c r="A264" s="65"/>
      <c r="B264" s="65"/>
      <c r="C264" s="22">
        <v>1</v>
      </c>
      <c r="D264" s="54" t="s">
        <v>286</v>
      </c>
      <c r="E264" s="22">
        <v>0</v>
      </c>
      <c r="F264" s="54" t="b">
        <v>0</v>
      </c>
      <c r="G264" s="54" t="b">
        <v>0</v>
      </c>
      <c r="H264" s="54" t="b">
        <v>0</v>
      </c>
      <c r="I264" s="54" t="b">
        <v>0</v>
      </c>
      <c r="J264" s="72" t="e">
        <f>(('PLANTILLA V6'!Tot_alumnos*F264)+('PLANTILLA V6'!X_parejas*G264)+('PLANTILLA V6'!x_equipo_4* H264)+('PLANTILLA V6'!Grupal*I264))*E264</f>
        <v>#REF!</v>
      </c>
      <c r="K264" s="75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6.5" x14ac:dyDescent="0.45">
      <c r="A265" s="65"/>
      <c r="B265" s="65"/>
      <c r="C265" s="22">
        <v>1</v>
      </c>
      <c r="D265" s="54" t="s">
        <v>286</v>
      </c>
      <c r="E265" s="22">
        <v>0</v>
      </c>
      <c r="F265" s="54" t="b">
        <v>0</v>
      </c>
      <c r="G265" s="54" t="b">
        <v>0</v>
      </c>
      <c r="H265" s="54" t="b">
        <v>0</v>
      </c>
      <c r="I265" s="54" t="b">
        <v>0</v>
      </c>
      <c r="J265" s="72" t="e">
        <f>(('PLANTILLA V6'!Tot_alumnos*F265)+('PLANTILLA V6'!X_parejas*G265)+('PLANTILLA V6'!x_equipo_4* H265)+('PLANTILLA V6'!Grupal*I265))*E265</f>
        <v>#REF!</v>
      </c>
      <c r="K265" s="75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6.5" x14ac:dyDescent="0.45">
      <c r="A266" s="65"/>
      <c r="B266" s="65"/>
      <c r="C266" s="22">
        <v>1</v>
      </c>
      <c r="D266" s="54" t="s">
        <v>286</v>
      </c>
      <c r="E266" s="22">
        <v>0</v>
      </c>
      <c r="F266" s="54" t="b">
        <v>0</v>
      </c>
      <c r="G266" s="54" t="b">
        <v>0</v>
      </c>
      <c r="H266" s="54" t="b">
        <v>0</v>
      </c>
      <c r="I266" s="54" t="b">
        <v>0</v>
      </c>
      <c r="J266" s="72" t="e">
        <f>(('PLANTILLA V6'!Tot_alumnos*F266)+('PLANTILLA V6'!X_parejas*G266)+('PLANTILLA V6'!x_equipo_4* H266)+('PLANTILLA V6'!Grupal*I266))*E266</f>
        <v>#REF!</v>
      </c>
      <c r="K266" s="75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6.5" x14ac:dyDescent="0.45">
      <c r="A267" s="65"/>
      <c r="B267" s="65"/>
      <c r="C267" s="22">
        <v>1</v>
      </c>
      <c r="D267" s="54" t="s">
        <v>286</v>
      </c>
      <c r="E267" s="22">
        <v>0</v>
      </c>
      <c r="F267" s="54" t="b">
        <v>0</v>
      </c>
      <c r="G267" s="54" t="b">
        <v>0</v>
      </c>
      <c r="H267" s="54" t="b">
        <v>0</v>
      </c>
      <c r="I267" s="54" t="b">
        <v>0</v>
      </c>
      <c r="J267" s="72" t="e">
        <f>(('PLANTILLA V6'!Tot_alumnos*F267)+('PLANTILLA V6'!X_parejas*G267)+('PLANTILLA V6'!x_equipo_4* H267)+('PLANTILLA V6'!Grupal*I267))*E267</f>
        <v>#REF!</v>
      </c>
      <c r="K267" s="75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6.5" x14ac:dyDescent="0.45">
      <c r="A268" s="65"/>
      <c r="B268" s="65"/>
      <c r="C268" s="22">
        <v>1</v>
      </c>
      <c r="D268" s="54" t="s">
        <v>286</v>
      </c>
      <c r="E268" s="22">
        <v>0</v>
      </c>
      <c r="F268" s="54" t="b">
        <v>0</v>
      </c>
      <c r="G268" s="54" t="b">
        <v>0</v>
      </c>
      <c r="H268" s="54" t="b">
        <v>0</v>
      </c>
      <c r="I268" s="54" t="b">
        <v>0</v>
      </c>
      <c r="J268" s="72" t="e">
        <f>(('PLANTILLA V6'!Tot_alumnos*F268)+('PLANTILLA V6'!X_parejas*G268)+('PLANTILLA V6'!x_equipo_4* H268)+('PLANTILLA V6'!Grupal*I268))*E268</f>
        <v>#REF!</v>
      </c>
      <c r="K268" s="75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6.5" x14ac:dyDescent="0.45">
      <c r="A269" s="65"/>
      <c r="B269" s="65"/>
      <c r="C269" s="22">
        <v>1</v>
      </c>
      <c r="D269" s="54" t="s">
        <v>286</v>
      </c>
      <c r="E269" s="22">
        <v>0</v>
      </c>
      <c r="F269" s="54" t="b">
        <v>0</v>
      </c>
      <c r="G269" s="54" t="b">
        <v>0</v>
      </c>
      <c r="H269" s="54" t="b">
        <v>0</v>
      </c>
      <c r="I269" s="54" t="b">
        <v>0</v>
      </c>
      <c r="J269" s="72" t="e">
        <f>(('PLANTILLA V6'!Tot_alumnos*F269)+('PLANTILLA V6'!X_parejas*G269)+('PLANTILLA V6'!x_equipo_4* H269)+('PLANTILLA V6'!Grupal*I269))*E269</f>
        <v>#REF!</v>
      </c>
      <c r="K269" s="75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6.5" x14ac:dyDescent="0.45">
      <c r="A270" s="73" t="s">
        <v>339</v>
      </c>
      <c r="B270" s="65"/>
      <c r="C270" s="22">
        <v>1</v>
      </c>
      <c r="D270" s="54" t="s">
        <v>286</v>
      </c>
      <c r="E270" s="22">
        <v>0</v>
      </c>
      <c r="F270" s="54" t="b">
        <v>0</v>
      </c>
      <c r="G270" s="54" t="b">
        <v>0</v>
      </c>
      <c r="H270" s="54" t="b">
        <v>0</v>
      </c>
      <c r="I270" s="54" t="b">
        <v>0</v>
      </c>
      <c r="J270" s="72" t="e">
        <f>(('PLANTILLA V6'!Tot_alumnos*F270)+('PLANTILLA V6'!X_parejas*G270)+('PLANTILLA V6'!x_equipo_4* H270)+('PLANTILLA V6'!Grupal*I270))*E270</f>
        <v>#REF!</v>
      </c>
      <c r="K270" s="75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6.5" x14ac:dyDescent="0.45">
      <c r="A271" s="51" t="s">
        <v>248</v>
      </c>
      <c r="B271" s="51" t="s">
        <v>249</v>
      </c>
      <c r="C271" s="22">
        <v>1</v>
      </c>
      <c r="D271" s="54" t="s">
        <v>286</v>
      </c>
      <c r="E271" s="22">
        <v>0</v>
      </c>
      <c r="F271" s="54" t="b">
        <v>0</v>
      </c>
      <c r="G271" s="54" t="b">
        <v>0</v>
      </c>
      <c r="H271" s="54" t="b">
        <v>0</v>
      </c>
      <c r="I271" s="54" t="b">
        <v>0</v>
      </c>
      <c r="J271" s="72" t="e">
        <f>(('PLANTILLA V6'!Tot_alumnos*F271)+('PLANTILLA V6'!X_parejas*G271)+('PLANTILLA V6'!x_equipo_4* H271)+('PLANTILLA V6'!Grupal*I271))*E271</f>
        <v>#REF!</v>
      </c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6.5" x14ac:dyDescent="0.45">
      <c r="A272" s="51" t="s">
        <v>248</v>
      </c>
      <c r="B272" s="51" t="s">
        <v>250</v>
      </c>
      <c r="C272" s="22">
        <v>1</v>
      </c>
      <c r="D272" s="54" t="s">
        <v>286</v>
      </c>
      <c r="E272" s="22">
        <v>0</v>
      </c>
      <c r="F272" s="54" t="b">
        <v>0</v>
      </c>
      <c r="G272" s="54" t="b">
        <v>0</v>
      </c>
      <c r="H272" s="54" t="b">
        <v>0</v>
      </c>
      <c r="I272" s="54" t="b">
        <v>0</v>
      </c>
      <c r="J272" s="72" t="e">
        <f>(('PLANTILLA V6'!Tot_alumnos*F272)+('PLANTILLA V6'!X_parejas*G272)+('PLANTILLA V6'!x_equipo_4* H272)+('PLANTILLA V6'!Grupal*I272))*E272</f>
        <v>#REF!</v>
      </c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6.5" x14ac:dyDescent="0.45">
      <c r="A273" s="51" t="s">
        <v>248</v>
      </c>
      <c r="B273" s="51" t="s">
        <v>251</v>
      </c>
      <c r="C273" s="22">
        <v>1</v>
      </c>
      <c r="D273" s="54" t="s">
        <v>286</v>
      </c>
      <c r="E273" s="22">
        <v>0</v>
      </c>
      <c r="F273" s="54" t="b">
        <v>0</v>
      </c>
      <c r="G273" s="54" t="b">
        <v>0</v>
      </c>
      <c r="H273" s="54" t="b">
        <v>0</v>
      </c>
      <c r="I273" s="54" t="b">
        <v>0</v>
      </c>
      <c r="J273" s="72" t="e">
        <f>(('PLANTILLA V6'!Tot_alumnos*F273)+('PLANTILLA V6'!X_parejas*G273)+('PLANTILLA V6'!x_equipo_4* H273)+('PLANTILLA V6'!Grupal*I273))*E273</f>
        <v>#REF!</v>
      </c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6.5" x14ac:dyDescent="0.45">
      <c r="A274" s="51" t="s">
        <v>248</v>
      </c>
      <c r="B274" s="51" t="s">
        <v>252</v>
      </c>
      <c r="C274" s="22">
        <v>1</v>
      </c>
      <c r="D274" s="54" t="s">
        <v>286</v>
      </c>
      <c r="E274" s="22">
        <v>0</v>
      </c>
      <c r="F274" s="54" t="b">
        <v>0</v>
      </c>
      <c r="G274" s="54" t="b">
        <v>0</v>
      </c>
      <c r="H274" s="54" t="b">
        <v>0</v>
      </c>
      <c r="I274" s="54" t="b">
        <v>0</v>
      </c>
      <c r="J274" s="72" t="e">
        <f>(('PLANTILLA V6'!Tot_alumnos*F274)+('PLANTILLA V6'!X_parejas*G274)+('PLANTILLA V6'!x_equipo_4* H274)+('PLANTILLA V6'!Grupal*I274))*E274</f>
        <v>#REF!</v>
      </c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6.5" x14ac:dyDescent="0.45">
      <c r="A275" s="51" t="s">
        <v>248</v>
      </c>
      <c r="B275" s="51" t="s">
        <v>253</v>
      </c>
      <c r="C275" s="22">
        <v>1</v>
      </c>
      <c r="D275" s="54" t="s">
        <v>286</v>
      </c>
      <c r="E275" s="22">
        <v>0</v>
      </c>
      <c r="F275" s="54" t="b">
        <v>0</v>
      </c>
      <c r="G275" s="54" t="b">
        <v>0</v>
      </c>
      <c r="H275" s="54" t="b">
        <v>0</v>
      </c>
      <c r="I275" s="54" t="b">
        <v>0</v>
      </c>
      <c r="J275" s="72" t="e">
        <f>(('PLANTILLA V6'!Tot_alumnos*F275)+('PLANTILLA V6'!X_parejas*G275)+('PLANTILLA V6'!x_equipo_4* H275)+('PLANTILLA V6'!Grupal*I275))*E275</f>
        <v>#REF!</v>
      </c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6.5" x14ac:dyDescent="0.45">
      <c r="A276" s="51" t="s">
        <v>248</v>
      </c>
      <c r="B276" s="51" t="s">
        <v>254</v>
      </c>
      <c r="C276" s="22">
        <v>1</v>
      </c>
      <c r="D276" s="54" t="s">
        <v>286</v>
      </c>
      <c r="E276" s="22">
        <v>0</v>
      </c>
      <c r="F276" s="54" t="b">
        <v>0</v>
      </c>
      <c r="G276" s="54" t="b">
        <v>0</v>
      </c>
      <c r="H276" s="54" t="b">
        <v>0</v>
      </c>
      <c r="I276" s="54" t="b">
        <v>0</v>
      </c>
      <c r="J276" s="72" t="e">
        <f>(('PLANTILLA V6'!Tot_alumnos*F276)+('PLANTILLA V6'!X_parejas*G276)+('PLANTILLA V6'!x_equipo_4* H276)+('PLANTILLA V6'!Grupal*I276))*E276</f>
        <v>#REF!</v>
      </c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6.5" x14ac:dyDescent="0.45">
      <c r="A277" s="51" t="s">
        <v>248</v>
      </c>
      <c r="B277" s="83" t="s">
        <v>255</v>
      </c>
      <c r="C277" s="22">
        <v>1</v>
      </c>
      <c r="D277" s="54" t="s">
        <v>286</v>
      </c>
      <c r="E277" s="22">
        <v>0</v>
      </c>
      <c r="F277" s="54" t="b">
        <v>0</v>
      </c>
      <c r="G277" s="54" t="b">
        <v>0</v>
      </c>
      <c r="H277" s="54" t="b">
        <v>0</v>
      </c>
      <c r="I277" s="54" t="b">
        <v>0</v>
      </c>
      <c r="J277" s="72" t="e">
        <f>(('PLANTILLA V6'!Tot_alumnos*F277)+('PLANTILLA V6'!X_parejas*G277)+('PLANTILLA V6'!x_equipo_4* H277)+('PLANTILLA V6'!Grupal*I277))*E277</f>
        <v>#REF!</v>
      </c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6.5" x14ac:dyDescent="0.45">
      <c r="A278" s="51" t="s">
        <v>248</v>
      </c>
      <c r="B278" s="51" t="s">
        <v>256</v>
      </c>
      <c r="C278" s="22">
        <v>1</v>
      </c>
      <c r="D278" s="54" t="s">
        <v>286</v>
      </c>
      <c r="E278" s="22">
        <v>0</v>
      </c>
      <c r="F278" s="54" t="b">
        <v>0</v>
      </c>
      <c r="G278" s="54" t="b">
        <v>0</v>
      </c>
      <c r="H278" s="54" t="b">
        <v>0</v>
      </c>
      <c r="I278" s="54" t="b">
        <v>0</v>
      </c>
      <c r="J278" s="72" t="e">
        <f>(('PLANTILLA V6'!Tot_alumnos*F278)+('PLANTILLA V6'!X_parejas*G278)+('PLANTILLA V6'!x_equipo_4* H278)+('PLANTILLA V6'!Grupal*I278))*E278</f>
        <v>#REF!</v>
      </c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6.5" x14ac:dyDescent="0.45">
      <c r="A279" s="51" t="s">
        <v>248</v>
      </c>
      <c r="B279" s="51" t="s">
        <v>257</v>
      </c>
      <c r="C279" s="22">
        <v>1</v>
      </c>
      <c r="D279" s="54" t="s">
        <v>286</v>
      </c>
      <c r="E279" s="22">
        <v>0</v>
      </c>
      <c r="F279" s="54" t="b">
        <v>0</v>
      </c>
      <c r="G279" s="54" t="b">
        <v>0</v>
      </c>
      <c r="H279" s="54" t="b">
        <v>0</v>
      </c>
      <c r="I279" s="54" t="b">
        <v>0</v>
      </c>
      <c r="J279" s="72" t="e">
        <f>(('PLANTILLA V6'!Tot_alumnos*F279)+('PLANTILLA V6'!X_parejas*G279)+('PLANTILLA V6'!x_equipo_4* H279)+('PLANTILLA V6'!Grupal*I279))*E279</f>
        <v>#REF!</v>
      </c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6.5" x14ac:dyDescent="0.45">
      <c r="A280" s="51" t="s">
        <v>248</v>
      </c>
      <c r="B280" s="51" t="s">
        <v>258</v>
      </c>
      <c r="C280" s="22">
        <v>1</v>
      </c>
      <c r="D280" s="54" t="s">
        <v>286</v>
      </c>
      <c r="E280" s="22">
        <v>0</v>
      </c>
      <c r="F280" s="54" t="b">
        <v>0</v>
      </c>
      <c r="G280" s="54" t="b">
        <v>0</v>
      </c>
      <c r="H280" s="54" t="b">
        <v>0</v>
      </c>
      <c r="I280" s="54" t="b">
        <v>0</v>
      </c>
      <c r="J280" s="72" t="e">
        <f>(('PLANTILLA V6'!Tot_alumnos*F280)+('PLANTILLA V6'!X_parejas*G280)+('PLANTILLA V6'!x_equipo_4* H280)+('PLANTILLA V6'!Grupal*I280))*E280</f>
        <v>#REF!</v>
      </c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6.5" x14ac:dyDescent="0.45">
      <c r="A281" s="51" t="s">
        <v>248</v>
      </c>
      <c r="B281" s="51" t="s">
        <v>259</v>
      </c>
      <c r="C281" s="22">
        <v>1</v>
      </c>
      <c r="D281" s="54" t="s">
        <v>286</v>
      </c>
      <c r="E281" s="22">
        <v>0</v>
      </c>
      <c r="F281" s="54" t="b">
        <v>0</v>
      </c>
      <c r="G281" s="54" t="b">
        <v>0</v>
      </c>
      <c r="H281" s="54" t="b">
        <v>0</v>
      </c>
      <c r="I281" s="54" t="b">
        <v>0</v>
      </c>
      <c r="J281" s="72" t="e">
        <f>(('PLANTILLA V6'!Tot_alumnos*F281)+('PLANTILLA V6'!X_parejas*G281)+('PLANTILLA V6'!x_equipo_4* H281)+('PLANTILLA V6'!Grupal*I281))*E281</f>
        <v>#REF!</v>
      </c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6.5" x14ac:dyDescent="0.45">
      <c r="A282" s="51" t="s">
        <v>248</v>
      </c>
      <c r="B282" s="51" t="s">
        <v>260</v>
      </c>
      <c r="C282" s="22">
        <v>1</v>
      </c>
      <c r="D282" s="54" t="s">
        <v>286</v>
      </c>
      <c r="E282" s="22">
        <v>0</v>
      </c>
      <c r="F282" s="54" t="b">
        <v>0</v>
      </c>
      <c r="G282" s="54" t="b">
        <v>0</v>
      </c>
      <c r="H282" s="54" t="b">
        <v>0</v>
      </c>
      <c r="I282" s="54" t="b">
        <v>0</v>
      </c>
      <c r="J282" s="72" t="e">
        <f>(('PLANTILLA V6'!Tot_alumnos*F282)+('PLANTILLA V6'!X_parejas*G282)+('PLANTILLA V6'!x_equipo_4* H282)+('PLANTILLA V6'!Grupal*I282))*E282</f>
        <v>#REF!</v>
      </c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6.5" x14ac:dyDescent="0.45">
      <c r="A283" s="51" t="s">
        <v>248</v>
      </c>
      <c r="B283" s="51" t="s">
        <v>261</v>
      </c>
      <c r="C283" s="22">
        <v>1</v>
      </c>
      <c r="D283" s="54" t="s">
        <v>286</v>
      </c>
      <c r="E283" s="22">
        <v>0</v>
      </c>
      <c r="F283" s="54" t="b">
        <v>0</v>
      </c>
      <c r="G283" s="54" t="b">
        <v>0</v>
      </c>
      <c r="H283" s="54" t="b">
        <v>0</v>
      </c>
      <c r="I283" s="54" t="b">
        <v>0</v>
      </c>
      <c r="J283" s="72" t="e">
        <f>(('PLANTILLA V6'!Tot_alumnos*F283)+('PLANTILLA V6'!X_parejas*G283)+('PLANTILLA V6'!x_equipo_4* H283)+('PLANTILLA V6'!Grupal*I283))*E283</f>
        <v>#REF!</v>
      </c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6.5" x14ac:dyDescent="0.45">
      <c r="A284" s="51" t="s">
        <v>248</v>
      </c>
      <c r="B284" s="51" t="s">
        <v>262</v>
      </c>
      <c r="C284" s="22">
        <v>1</v>
      </c>
      <c r="D284" s="54" t="s">
        <v>286</v>
      </c>
      <c r="E284" s="22">
        <v>0</v>
      </c>
      <c r="F284" s="54" t="b">
        <v>0</v>
      </c>
      <c r="G284" s="54" t="b">
        <v>0</v>
      </c>
      <c r="H284" s="54" t="b">
        <v>0</v>
      </c>
      <c r="I284" s="54" t="b">
        <v>0</v>
      </c>
      <c r="J284" s="72" t="e">
        <f>(('PLANTILLA V6'!Tot_alumnos*F284)+('PLANTILLA V6'!X_parejas*G284)+('PLANTILLA V6'!x_equipo_4* H284)+('PLANTILLA V6'!Grupal*I284))*E284</f>
        <v>#REF!</v>
      </c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6.5" x14ac:dyDescent="0.45">
      <c r="A285" s="51" t="s">
        <v>248</v>
      </c>
      <c r="B285" s="51" t="s">
        <v>340</v>
      </c>
      <c r="C285" s="22">
        <v>1</v>
      </c>
      <c r="D285" s="54" t="s">
        <v>286</v>
      </c>
      <c r="E285" s="22">
        <v>0</v>
      </c>
      <c r="F285" s="54" t="b">
        <v>0</v>
      </c>
      <c r="G285" s="54" t="b">
        <v>0</v>
      </c>
      <c r="H285" s="54" t="b">
        <v>0</v>
      </c>
      <c r="I285" s="54" t="b">
        <v>0</v>
      </c>
      <c r="J285" s="72" t="e">
        <f>(('PLANTILLA V6'!Tot_alumnos*F285)+('PLANTILLA V6'!X_parejas*G285)+('PLANTILLA V6'!x_equipo_4* H285)+('PLANTILLA V6'!Grupal*I285))*E285</f>
        <v>#REF!</v>
      </c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6.5" x14ac:dyDescent="0.45">
      <c r="A286" s="51" t="s">
        <v>248</v>
      </c>
      <c r="B286" s="51" t="s">
        <v>264</v>
      </c>
      <c r="C286" s="22">
        <v>1</v>
      </c>
      <c r="D286" s="54" t="s">
        <v>286</v>
      </c>
      <c r="E286" s="22">
        <v>0</v>
      </c>
      <c r="F286" s="54" t="b">
        <v>0</v>
      </c>
      <c r="G286" s="54" t="b">
        <v>0</v>
      </c>
      <c r="H286" s="54" t="b">
        <v>0</v>
      </c>
      <c r="I286" s="54" t="b">
        <v>0</v>
      </c>
      <c r="J286" s="72" t="e">
        <f>(('PLANTILLA V6'!Tot_alumnos*F286)+('PLANTILLA V6'!X_parejas*G286)+('PLANTILLA V6'!x_equipo_4* H286)+('PLANTILLA V6'!Grupal*I286))*E286</f>
        <v>#REF!</v>
      </c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6.5" x14ac:dyDescent="0.45">
      <c r="A287" s="51" t="s">
        <v>248</v>
      </c>
      <c r="B287" s="51" t="s">
        <v>265</v>
      </c>
      <c r="C287" s="22">
        <v>1</v>
      </c>
      <c r="D287" s="54" t="s">
        <v>286</v>
      </c>
      <c r="E287" s="22">
        <v>0</v>
      </c>
      <c r="F287" s="54" t="b">
        <v>0</v>
      </c>
      <c r="G287" s="54" t="b">
        <v>0</v>
      </c>
      <c r="H287" s="54" t="b">
        <v>0</v>
      </c>
      <c r="I287" s="54" t="b">
        <v>0</v>
      </c>
      <c r="J287" s="72" t="e">
        <f>(('PLANTILLA V6'!Tot_alumnos*F287)+('PLANTILLA V6'!X_parejas*G287)+('PLANTILLA V6'!x_equipo_4* H287)+('PLANTILLA V6'!Grupal*I287))*E287</f>
        <v>#REF!</v>
      </c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6.5" x14ac:dyDescent="0.45">
      <c r="A288" s="51" t="s">
        <v>248</v>
      </c>
      <c r="B288" s="51" t="s">
        <v>266</v>
      </c>
      <c r="C288" s="22">
        <v>1</v>
      </c>
      <c r="D288" s="54" t="s">
        <v>286</v>
      </c>
      <c r="E288" s="22">
        <v>0</v>
      </c>
      <c r="F288" s="54" t="b">
        <v>0</v>
      </c>
      <c r="G288" s="54" t="b">
        <v>0</v>
      </c>
      <c r="H288" s="54" t="b">
        <v>0</v>
      </c>
      <c r="I288" s="54" t="b">
        <v>0</v>
      </c>
      <c r="J288" s="72" t="e">
        <f>(('PLANTILLA V6'!Tot_alumnos*F288)+('PLANTILLA V6'!X_parejas*G288)+('PLANTILLA V6'!x_equipo_4* H288)+('PLANTILLA V6'!Grupal*I288))*E288</f>
        <v>#REF!</v>
      </c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6.5" x14ac:dyDescent="0.45">
      <c r="A289" s="51" t="s">
        <v>248</v>
      </c>
      <c r="B289" s="51" t="s">
        <v>267</v>
      </c>
      <c r="C289" s="22">
        <v>1</v>
      </c>
      <c r="D289" s="54" t="s">
        <v>286</v>
      </c>
      <c r="E289" s="22">
        <v>0</v>
      </c>
      <c r="F289" s="54" t="b">
        <v>0</v>
      </c>
      <c r="G289" s="54" t="b">
        <v>0</v>
      </c>
      <c r="H289" s="54" t="b">
        <v>0</v>
      </c>
      <c r="I289" s="54" t="b">
        <v>0</v>
      </c>
      <c r="J289" s="72" t="e">
        <f>(('PLANTILLA V6'!Tot_alumnos*F289)+('PLANTILLA V6'!X_parejas*G289)+('PLANTILLA V6'!x_equipo_4* H289)+('PLANTILLA V6'!Grupal*I289))*E289</f>
        <v>#REF!</v>
      </c>
      <c r="K289" s="75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6.5" x14ac:dyDescent="0.45">
      <c r="A290" s="51" t="s">
        <v>248</v>
      </c>
      <c r="B290" s="54" t="s">
        <v>268</v>
      </c>
      <c r="C290" s="22">
        <v>1</v>
      </c>
      <c r="D290" s="54" t="s">
        <v>286</v>
      </c>
      <c r="E290" s="22">
        <v>0</v>
      </c>
      <c r="F290" s="54" t="b">
        <v>0</v>
      </c>
      <c r="G290" s="54" t="b">
        <v>0</v>
      </c>
      <c r="H290" s="54" t="b">
        <v>0</v>
      </c>
      <c r="I290" s="54" t="b">
        <v>0</v>
      </c>
      <c r="J290" s="72" t="e">
        <f>(('PLANTILLA V6'!Tot_alumnos*F290)+('PLANTILLA V6'!X_parejas*G290)+('PLANTILLA V6'!x_equipo_4* H290)+('PLANTILLA V6'!Grupal*I290))*E290</f>
        <v>#REF!</v>
      </c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6.5" x14ac:dyDescent="0.45">
      <c r="A291" s="51" t="s">
        <v>248</v>
      </c>
      <c r="B291" s="54"/>
      <c r="C291" s="22">
        <v>1</v>
      </c>
      <c r="D291" s="54" t="s">
        <v>286</v>
      </c>
      <c r="E291" s="22">
        <v>0</v>
      </c>
      <c r="F291" s="54" t="b">
        <v>0</v>
      </c>
      <c r="G291" s="54" t="b">
        <v>0</v>
      </c>
      <c r="H291" s="54" t="b">
        <v>0</v>
      </c>
      <c r="I291" s="54" t="b">
        <v>0</v>
      </c>
      <c r="J291" s="72" t="e">
        <f>(('PLANTILLA V6'!Tot_alumnos*F291)+('PLANTILLA V6'!X_parejas*G291)+('PLANTILLA V6'!x_equipo_4* H291)+('PLANTILLA V6'!Grupal*I291))*E291</f>
        <v>#REF!</v>
      </c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6.5" x14ac:dyDescent="0.45">
      <c r="A292" s="54"/>
      <c r="B292" s="54"/>
      <c r="C292" s="22">
        <v>1</v>
      </c>
      <c r="D292" s="54" t="s">
        <v>286</v>
      </c>
      <c r="E292" s="22">
        <v>0</v>
      </c>
      <c r="F292" s="54" t="b">
        <v>0</v>
      </c>
      <c r="G292" s="54" t="b">
        <v>0</v>
      </c>
      <c r="H292" s="54" t="b">
        <v>0</v>
      </c>
      <c r="I292" s="54" t="b">
        <v>0</v>
      </c>
      <c r="J292" s="72" t="e">
        <f>(('PLANTILLA V6'!Tot_alumnos*F292)+('PLANTILLA V6'!X_parejas*G292)+('PLANTILLA V6'!x_equipo_4* H292)+('PLANTILLA V6'!Grupal*I292))*E292</f>
        <v>#REF!</v>
      </c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6.5" x14ac:dyDescent="0.45">
      <c r="A293" s="54"/>
      <c r="B293" s="54"/>
      <c r="C293" s="22">
        <v>1</v>
      </c>
      <c r="D293" s="54" t="s">
        <v>286</v>
      </c>
      <c r="E293" s="22">
        <v>0</v>
      </c>
      <c r="F293" s="54" t="b">
        <v>0</v>
      </c>
      <c r="G293" s="54" t="b">
        <v>0</v>
      </c>
      <c r="H293" s="54" t="b">
        <v>0</v>
      </c>
      <c r="I293" s="54" t="b">
        <v>0</v>
      </c>
      <c r="J293" s="72" t="e">
        <f>(('PLANTILLA V6'!Tot_alumnos*F293)+('PLANTILLA V6'!X_parejas*G293)+('PLANTILLA V6'!x_equipo_4* H293)+('PLANTILLA V6'!Grupal*I293))*E293</f>
        <v>#REF!</v>
      </c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6.5" x14ac:dyDescent="0.45">
      <c r="A294" s="54"/>
      <c r="B294" s="54"/>
      <c r="C294" s="22">
        <v>1</v>
      </c>
      <c r="D294" s="54" t="s">
        <v>286</v>
      </c>
      <c r="E294" s="22">
        <v>0</v>
      </c>
      <c r="F294" s="54" t="b">
        <v>0</v>
      </c>
      <c r="G294" s="54" t="b">
        <v>0</v>
      </c>
      <c r="H294" s="54" t="b">
        <v>0</v>
      </c>
      <c r="I294" s="54" t="b">
        <v>0</v>
      </c>
      <c r="J294" s="72" t="e">
        <f>(('PLANTILLA V6'!Tot_alumnos*F294)+('PLANTILLA V6'!X_parejas*G294)+('PLANTILLA V6'!x_equipo_4* H294)+('PLANTILLA V6'!Grupal*I294))*E294</f>
        <v>#REF!</v>
      </c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6.5" x14ac:dyDescent="0.45">
      <c r="A295" s="54"/>
      <c r="B295" s="54"/>
      <c r="C295" s="22">
        <v>1</v>
      </c>
      <c r="D295" s="54" t="s">
        <v>286</v>
      </c>
      <c r="E295" s="22">
        <v>0</v>
      </c>
      <c r="F295" s="54" t="b">
        <v>0</v>
      </c>
      <c r="G295" s="54" t="b">
        <v>0</v>
      </c>
      <c r="H295" s="54" t="b">
        <v>0</v>
      </c>
      <c r="I295" s="54" t="b">
        <v>0</v>
      </c>
      <c r="J295" s="72" t="e">
        <f>(('PLANTILLA V6'!Tot_alumnos*F295)+('PLANTILLA V6'!X_parejas*G295)+('PLANTILLA V6'!x_equipo_4* H295)+('PLANTILLA V6'!Grupal*I295))*E295</f>
        <v>#REF!</v>
      </c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6.5" x14ac:dyDescent="0.45">
      <c r="A296" s="54"/>
      <c r="B296" s="54"/>
      <c r="C296" s="22">
        <v>1</v>
      </c>
      <c r="D296" s="54" t="s">
        <v>286</v>
      </c>
      <c r="E296" s="22">
        <v>0</v>
      </c>
      <c r="F296" s="54" t="b">
        <v>0</v>
      </c>
      <c r="G296" s="54" t="b">
        <v>0</v>
      </c>
      <c r="H296" s="54" t="b">
        <v>0</v>
      </c>
      <c r="I296" s="54" t="b">
        <v>0</v>
      </c>
      <c r="J296" s="72" t="e">
        <f>(('PLANTILLA V6'!Tot_alumnos*F296)+('PLANTILLA V6'!X_parejas*G296)+('PLANTILLA V6'!x_equipo_4* H296)+('PLANTILLA V6'!Grupal*I296))*E296</f>
        <v>#REF!</v>
      </c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6.5" x14ac:dyDescent="0.45">
      <c r="A297" s="54"/>
      <c r="B297" s="54"/>
      <c r="C297" s="22">
        <v>1</v>
      </c>
      <c r="D297" s="54" t="s">
        <v>286</v>
      </c>
      <c r="E297" s="22">
        <v>0</v>
      </c>
      <c r="F297" s="54" t="b">
        <v>0</v>
      </c>
      <c r="G297" s="54" t="b">
        <v>0</v>
      </c>
      <c r="H297" s="54" t="b">
        <v>0</v>
      </c>
      <c r="I297" s="54" t="b">
        <v>0</v>
      </c>
      <c r="J297" s="72" t="e">
        <f>(('PLANTILLA V6'!Tot_alumnos*F297)+('PLANTILLA V6'!X_parejas*G297)+('PLANTILLA V6'!x_equipo_4* H297)+('PLANTILLA V6'!Grupal*I297))*E297</f>
        <v>#REF!</v>
      </c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6.5" x14ac:dyDescent="0.45">
      <c r="A298" s="54"/>
      <c r="B298" s="54"/>
      <c r="C298" s="22">
        <v>1</v>
      </c>
      <c r="D298" s="54" t="s">
        <v>286</v>
      </c>
      <c r="E298" s="22">
        <v>0</v>
      </c>
      <c r="F298" s="54" t="b">
        <v>0</v>
      </c>
      <c r="G298" s="54" t="b">
        <v>0</v>
      </c>
      <c r="H298" s="54" t="b">
        <v>0</v>
      </c>
      <c r="I298" s="54" t="b">
        <v>0</v>
      </c>
      <c r="J298" s="72" t="e">
        <f>(('PLANTILLA V6'!Tot_alumnos*F298)+('PLANTILLA V6'!X_parejas*G298)+('PLANTILLA V6'!x_equipo_4* H298)+('PLANTILLA V6'!Grupal*I298))*E298</f>
        <v>#REF!</v>
      </c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6.5" x14ac:dyDescent="0.45">
      <c r="A299" s="54"/>
      <c r="B299" s="54"/>
      <c r="C299" s="22">
        <v>1</v>
      </c>
      <c r="D299" s="54" t="s">
        <v>286</v>
      </c>
      <c r="E299" s="22">
        <v>0</v>
      </c>
      <c r="F299" s="54" t="b">
        <v>0</v>
      </c>
      <c r="G299" s="54" t="b">
        <v>0</v>
      </c>
      <c r="H299" s="54" t="b">
        <v>0</v>
      </c>
      <c r="I299" s="54" t="b">
        <v>0</v>
      </c>
      <c r="J299" s="72" t="e">
        <f>(('PLANTILLA V6'!Tot_alumnos*F299)+('PLANTILLA V6'!X_parejas*G299)+('PLANTILLA V6'!x_equipo_4* H299)+('PLANTILLA V6'!Grupal*I299))*E299</f>
        <v>#REF!</v>
      </c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6.5" x14ac:dyDescent="0.45">
      <c r="A300" s="65"/>
      <c r="B300" s="65"/>
      <c r="C300" s="22">
        <v>1</v>
      </c>
      <c r="D300" s="54" t="s">
        <v>286</v>
      </c>
      <c r="E300" s="22">
        <v>0</v>
      </c>
      <c r="F300" s="54" t="b">
        <v>0</v>
      </c>
      <c r="G300" s="54" t="b">
        <v>0</v>
      </c>
      <c r="H300" s="54" t="b">
        <v>0</v>
      </c>
      <c r="I300" s="54" t="b">
        <v>0</v>
      </c>
      <c r="J300" s="72" t="e">
        <f>(('PLANTILLA V6'!Tot_alumnos*F300)+('PLANTILLA V6'!X_parejas*G300)+('PLANTILLA V6'!x_equipo_4* H300)+('PLANTILLA V6'!Grupal*I300))*E300</f>
        <v>#REF!</v>
      </c>
      <c r="K300" s="75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6.5" x14ac:dyDescent="0.45">
      <c r="A301" s="65"/>
      <c r="B301" s="65"/>
      <c r="C301" s="22">
        <v>1</v>
      </c>
      <c r="D301" s="54" t="s">
        <v>286</v>
      </c>
      <c r="E301" s="22">
        <v>0</v>
      </c>
      <c r="F301" s="54" t="b">
        <v>0</v>
      </c>
      <c r="G301" s="54" t="b">
        <v>0</v>
      </c>
      <c r="H301" s="54" t="b">
        <v>0</v>
      </c>
      <c r="I301" s="54" t="b">
        <v>0</v>
      </c>
      <c r="J301" s="72" t="e">
        <f>(('PLANTILLA V6'!Tot_alumnos*F301)+('PLANTILLA V6'!X_parejas*G301)+('PLANTILLA V6'!x_equipo_4* H301)+('PLANTILLA V6'!Grupal*I301))*E301</f>
        <v>#REF!</v>
      </c>
      <c r="K301" s="75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6.5" x14ac:dyDescent="0.45">
      <c r="A302" s="54"/>
      <c r="B302" s="54"/>
      <c r="C302" s="22">
        <v>1</v>
      </c>
      <c r="D302" s="54" t="s">
        <v>286</v>
      </c>
      <c r="E302" s="22">
        <v>0</v>
      </c>
      <c r="F302" s="54" t="b">
        <v>0</v>
      </c>
      <c r="G302" s="54" t="b">
        <v>0</v>
      </c>
      <c r="H302" s="54" t="b">
        <v>0</v>
      </c>
      <c r="I302" s="54" t="b">
        <v>0</v>
      </c>
      <c r="J302" s="72" t="e">
        <f>(('PLANTILLA V6'!Tot_alumnos*F302)+('PLANTILLA V6'!X_parejas*G302)+('PLANTILLA V6'!x_equipo_4* H302)+('PLANTILLA V6'!Grupal*I302))*E302</f>
        <v>#REF!</v>
      </c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6.5" x14ac:dyDescent="0.45">
      <c r="A303" s="54"/>
      <c r="B303" s="54"/>
      <c r="C303" s="22">
        <v>1</v>
      </c>
      <c r="D303" s="54" t="s">
        <v>286</v>
      </c>
      <c r="E303" s="22">
        <v>0</v>
      </c>
      <c r="F303" s="54" t="b">
        <v>0</v>
      </c>
      <c r="G303" s="54" t="b">
        <v>0</v>
      </c>
      <c r="H303" s="54" t="b">
        <v>0</v>
      </c>
      <c r="I303" s="54" t="b">
        <v>0</v>
      </c>
      <c r="J303" s="72" t="e">
        <f>(('PLANTILLA V6'!Tot_alumnos*F303)+('PLANTILLA V6'!X_parejas*G303)+('PLANTILLA V6'!x_equipo_4* H303)+('PLANTILLA V6'!Grupal*I303))*E303</f>
        <v>#REF!</v>
      </c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6.5" x14ac:dyDescent="0.45">
      <c r="A304" s="54"/>
      <c r="B304" s="54"/>
      <c r="C304" s="22">
        <v>1</v>
      </c>
      <c r="D304" s="54" t="s">
        <v>286</v>
      </c>
      <c r="E304" s="22">
        <v>0</v>
      </c>
      <c r="F304" s="54" t="b">
        <v>0</v>
      </c>
      <c r="G304" s="54" t="b">
        <v>0</v>
      </c>
      <c r="H304" s="54" t="b">
        <v>0</v>
      </c>
      <c r="I304" s="54" t="b">
        <v>0</v>
      </c>
      <c r="J304" s="72" t="e">
        <f>(('PLANTILLA V6'!Tot_alumnos*F304)+('PLANTILLA V6'!X_parejas*G304)+('PLANTILLA V6'!x_equipo_4* H304)+('PLANTILLA V6'!Grupal*I304))*E304</f>
        <v>#REF!</v>
      </c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6.5" x14ac:dyDescent="0.45">
      <c r="A305" s="54"/>
      <c r="B305" s="54"/>
      <c r="C305" s="22">
        <v>1</v>
      </c>
      <c r="D305" s="54" t="s">
        <v>286</v>
      </c>
      <c r="E305" s="22">
        <v>0</v>
      </c>
      <c r="F305" s="54" t="b">
        <v>0</v>
      </c>
      <c r="G305" s="54" t="b">
        <v>0</v>
      </c>
      <c r="H305" s="54" t="b">
        <v>0</v>
      </c>
      <c r="I305" s="54" t="b">
        <v>0</v>
      </c>
      <c r="J305" s="72" t="e">
        <f>(('PLANTILLA V6'!Tot_alumnos*F305)+('PLANTILLA V6'!X_parejas*G305)+('PLANTILLA V6'!x_equipo_4* H305)+('PLANTILLA V6'!Grupal*I305))*E305</f>
        <v>#REF!</v>
      </c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6.5" x14ac:dyDescent="0.45">
      <c r="A306" s="54"/>
      <c r="B306" s="54"/>
      <c r="C306" s="22">
        <v>1</v>
      </c>
      <c r="D306" s="54" t="s">
        <v>286</v>
      </c>
      <c r="E306" s="22">
        <v>0</v>
      </c>
      <c r="F306" s="54" t="b">
        <v>0</v>
      </c>
      <c r="G306" s="54" t="b">
        <v>0</v>
      </c>
      <c r="H306" s="54" t="b">
        <v>0</v>
      </c>
      <c r="I306" s="54" t="b">
        <v>0</v>
      </c>
      <c r="J306" s="72" t="e">
        <f>(('PLANTILLA V6'!Tot_alumnos*F306)+('PLANTILLA V6'!X_parejas*G306)+('PLANTILLA V6'!x_equipo_4* H306)+('PLANTILLA V6'!Grupal*I306))*E306</f>
        <v>#REF!</v>
      </c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6.5" x14ac:dyDescent="0.45">
      <c r="A307" s="54"/>
      <c r="B307" s="54"/>
      <c r="C307" s="22">
        <v>1</v>
      </c>
      <c r="D307" s="54" t="s">
        <v>286</v>
      </c>
      <c r="E307" s="22">
        <v>0</v>
      </c>
      <c r="F307" s="54" t="b">
        <v>0</v>
      </c>
      <c r="G307" s="54" t="b">
        <v>0</v>
      </c>
      <c r="H307" s="54" t="b">
        <v>0</v>
      </c>
      <c r="I307" s="54" t="b">
        <v>0</v>
      </c>
      <c r="J307" s="72" t="e">
        <f>(('PLANTILLA V6'!Tot_alumnos*F307)+('PLANTILLA V6'!X_parejas*G307)+('PLANTILLA V6'!x_equipo_4* H307)+('PLANTILLA V6'!Grupal*I307))*E307</f>
        <v>#REF!</v>
      </c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6.5" x14ac:dyDescent="0.45">
      <c r="A308" s="54"/>
      <c r="B308" s="54"/>
      <c r="C308" s="22">
        <v>1</v>
      </c>
      <c r="D308" s="54" t="s">
        <v>286</v>
      </c>
      <c r="E308" s="22">
        <v>0</v>
      </c>
      <c r="F308" s="54" t="b">
        <v>0</v>
      </c>
      <c r="G308" s="54" t="b">
        <v>0</v>
      </c>
      <c r="H308" s="54" t="b">
        <v>0</v>
      </c>
      <c r="I308" s="54" t="b">
        <v>0</v>
      </c>
      <c r="J308" s="72" t="e">
        <f>(('PLANTILLA V6'!Tot_alumnos*F308)+('PLANTILLA V6'!X_parejas*G308)+('PLANTILLA V6'!x_equipo_4* H308)+('PLANTILLA V6'!Grupal*I308))*E308</f>
        <v>#REF!</v>
      </c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6.5" x14ac:dyDescent="0.45">
      <c r="A309" s="54"/>
      <c r="B309" s="54"/>
      <c r="C309" s="22">
        <v>1</v>
      </c>
      <c r="D309" s="54" t="s">
        <v>286</v>
      </c>
      <c r="E309" s="22">
        <v>0</v>
      </c>
      <c r="F309" s="54" t="b">
        <v>0</v>
      </c>
      <c r="G309" s="54" t="b">
        <v>0</v>
      </c>
      <c r="H309" s="54" t="b">
        <v>0</v>
      </c>
      <c r="I309" s="54" t="b">
        <v>0</v>
      </c>
      <c r="J309" s="72" t="e">
        <f>(('PLANTILLA V6'!Tot_alumnos*F309)+('PLANTILLA V6'!X_parejas*G309)+('PLANTILLA V6'!x_equipo_4* H309)+('PLANTILLA V6'!Grupal*I309))*E309</f>
        <v>#REF!</v>
      </c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6.5" x14ac:dyDescent="0.45">
      <c r="A310" s="51"/>
      <c r="B310" s="54"/>
      <c r="C310" s="22">
        <v>1</v>
      </c>
      <c r="D310" s="54" t="s">
        <v>286</v>
      </c>
      <c r="E310" s="22">
        <v>0</v>
      </c>
      <c r="F310" s="54" t="b">
        <v>0</v>
      </c>
      <c r="G310" s="54" t="b">
        <v>0</v>
      </c>
      <c r="H310" s="54" t="b">
        <v>0</v>
      </c>
      <c r="I310" s="54" t="b">
        <v>0</v>
      </c>
      <c r="J310" s="72" t="e">
        <f>(('PLANTILLA V6'!Tot_alumnos*F310)+('PLANTILLA V6'!X_parejas*G310)+('PLANTILLA V6'!x_equipo_4* H310)+('PLANTILLA V6'!Grupal*I310))*E310</f>
        <v>#REF!</v>
      </c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6.5" x14ac:dyDescent="0.45">
      <c r="A311" s="54"/>
      <c r="B311" s="54"/>
      <c r="C311" s="22">
        <v>1</v>
      </c>
      <c r="D311" s="54" t="s">
        <v>286</v>
      </c>
      <c r="E311" s="22">
        <v>0</v>
      </c>
      <c r="F311" s="54" t="b">
        <v>0</v>
      </c>
      <c r="G311" s="54" t="b">
        <v>0</v>
      </c>
      <c r="H311" s="54" t="b">
        <v>0</v>
      </c>
      <c r="I311" s="54" t="b">
        <v>0</v>
      </c>
      <c r="J311" s="72" t="e">
        <f>(('PLANTILLA V6'!Tot_alumnos*F311)+('PLANTILLA V6'!X_parejas*G311)+('PLANTILLA V6'!x_equipo_4* H311)+('PLANTILLA V6'!Grupal*I311))*E311</f>
        <v>#REF!</v>
      </c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6.5" x14ac:dyDescent="0.45">
      <c r="A312" s="54"/>
      <c r="B312" s="54"/>
      <c r="C312" s="22">
        <v>1</v>
      </c>
      <c r="D312" s="54" t="s">
        <v>286</v>
      </c>
      <c r="E312" s="22">
        <v>0</v>
      </c>
      <c r="F312" s="54" t="b">
        <v>0</v>
      </c>
      <c r="G312" s="54" t="b">
        <v>0</v>
      </c>
      <c r="H312" s="54" t="b">
        <v>0</v>
      </c>
      <c r="I312" s="54" t="b">
        <v>0</v>
      </c>
      <c r="J312" s="72" t="e">
        <f>(('PLANTILLA V6'!Tot_alumnos*F312)+('PLANTILLA V6'!X_parejas*G312)+('PLANTILLA V6'!x_equipo_4* H312)+('PLANTILLA V6'!Grupal*I312))*E312</f>
        <v>#REF!</v>
      </c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6.5" x14ac:dyDescent="0.45">
      <c r="A313" s="54"/>
      <c r="B313" s="54"/>
      <c r="C313" s="22">
        <v>1</v>
      </c>
      <c r="D313" s="54" t="s">
        <v>286</v>
      </c>
      <c r="E313" s="22">
        <v>0</v>
      </c>
      <c r="F313" s="54" t="b">
        <v>0</v>
      </c>
      <c r="G313" s="54" t="b">
        <v>0</v>
      </c>
      <c r="H313" s="54" t="b">
        <v>0</v>
      </c>
      <c r="I313" s="54" t="b">
        <v>0</v>
      </c>
      <c r="J313" s="72" t="e">
        <f>(('PLANTILLA V6'!Tot_alumnos*F313)+('PLANTILLA V6'!X_parejas*G313)+('PLANTILLA V6'!x_equipo_4* H313)+('PLANTILLA V6'!Grupal*I313))*E313</f>
        <v>#REF!</v>
      </c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6.5" x14ac:dyDescent="0.45">
      <c r="A314" s="54"/>
      <c r="B314" s="54"/>
      <c r="C314" s="22">
        <v>1</v>
      </c>
      <c r="D314" s="54" t="s">
        <v>286</v>
      </c>
      <c r="E314" s="22">
        <v>0</v>
      </c>
      <c r="F314" s="54" t="b">
        <v>0</v>
      </c>
      <c r="G314" s="54" t="b">
        <v>0</v>
      </c>
      <c r="H314" s="54" t="b">
        <v>0</v>
      </c>
      <c r="I314" s="54" t="b">
        <v>0</v>
      </c>
      <c r="J314" s="72" t="e">
        <f>(('PLANTILLA V6'!Tot_alumnos*F314)+('PLANTILLA V6'!X_parejas*G314)+('PLANTILLA V6'!x_equipo_4* H314)+('PLANTILLA V6'!Grupal*I314))*E314</f>
        <v>#REF!</v>
      </c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6.5" x14ac:dyDescent="0.45">
      <c r="A315" s="54"/>
      <c r="B315" s="54"/>
      <c r="C315" s="22">
        <v>1</v>
      </c>
      <c r="D315" s="54" t="s">
        <v>286</v>
      </c>
      <c r="E315" s="22">
        <v>0</v>
      </c>
      <c r="F315" s="54" t="b">
        <v>0</v>
      </c>
      <c r="G315" s="54" t="b">
        <v>0</v>
      </c>
      <c r="H315" s="54" t="b">
        <v>0</v>
      </c>
      <c r="I315" s="54" t="b">
        <v>0</v>
      </c>
      <c r="J315" s="72" t="e">
        <f>(('PLANTILLA V6'!Tot_alumnos*F315)+('PLANTILLA V6'!X_parejas*G315)+('PLANTILLA V6'!x_equipo_4* H315)+('PLANTILLA V6'!Grupal*I315))*E315</f>
        <v>#REF!</v>
      </c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6.5" x14ac:dyDescent="0.45">
      <c r="A316" s="54"/>
      <c r="B316" s="54"/>
      <c r="C316" s="22">
        <v>1</v>
      </c>
      <c r="D316" s="54" t="s">
        <v>286</v>
      </c>
      <c r="E316" s="22">
        <v>0</v>
      </c>
      <c r="F316" s="54" t="b">
        <v>0</v>
      </c>
      <c r="G316" s="54" t="b">
        <v>0</v>
      </c>
      <c r="H316" s="54" t="b">
        <v>0</v>
      </c>
      <c r="I316" s="54" t="b">
        <v>0</v>
      </c>
      <c r="J316" s="72" t="e">
        <f>(('PLANTILLA V6'!Tot_alumnos*F316)+('PLANTILLA V6'!X_parejas*G316)+('PLANTILLA V6'!x_equipo_4* H316)+('PLANTILLA V6'!Grupal*I316))*E316</f>
        <v>#REF!</v>
      </c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6.5" x14ac:dyDescent="0.45">
      <c r="A317" s="54"/>
      <c r="B317" s="54"/>
      <c r="C317" s="22">
        <v>1</v>
      </c>
      <c r="D317" s="54" t="s">
        <v>286</v>
      </c>
      <c r="E317" s="22">
        <v>0</v>
      </c>
      <c r="F317" s="54" t="b">
        <v>0</v>
      </c>
      <c r="G317" s="54" t="b">
        <v>0</v>
      </c>
      <c r="H317" s="54" t="b">
        <v>0</v>
      </c>
      <c r="I317" s="54" t="b">
        <v>0</v>
      </c>
      <c r="J317" s="72" t="e">
        <f>(('PLANTILLA V6'!Tot_alumnos*F317)+('PLANTILLA V6'!X_parejas*G317)+('PLANTILLA V6'!x_equipo_4* H317)+('PLANTILLA V6'!Grupal*I317))*E317</f>
        <v>#REF!</v>
      </c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6.5" x14ac:dyDescent="0.45">
      <c r="A318" s="54"/>
      <c r="B318" s="54"/>
      <c r="C318" s="22">
        <v>1</v>
      </c>
      <c r="D318" s="54" t="s">
        <v>286</v>
      </c>
      <c r="E318" s="22">
        <v>0</v>
      </c>
      <c r="F318" s="54" t="b">
        <v>0</v>
      </c>
      <c r="G318" s="54" t="b">
        <v>0</v>
      </c>
      <c r="H318" s="54" t="b">
        <v>0</v>
      </c>
      <c r="I318" s="54" t="b">
        <v>0</v>
      </c>
      <c r="J318" s="72" t="e">
        <f>(('PLANTILLA V6'!Tot_alumnos*F318)+('PLANTILLA V6'!X_parejas*G318)+('PLANTILLA V6'!x_equipo_4* H318)+('PLANTILLA V6'!Grupal*I318))*E318</f>
        <v>#REF!</v>
      </c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6.5" x14ac:dyDescent="0.45">
      <c r="A319" s="54"/>
      <c r="B319" s="54"/>
      <c r="C319" s="22">
        <v>1</v>
      </c>
      <c r="D319" s="54" t="s">
        <v>286</v>
      </c>
      <c r="E319" s="22">
        <v>0</v>
      </c>
      <c r="F319" s="54" t="b">
        <v>0</v>
      </c>
      <c r="G319" s="54" t="b">
        <v>0</v>
      </c>
      <c r="H319" s="54" t="b">
        <v>0</v>
      </c>
      <c r="I319" s="54" t="b">
        <v>0</v>
      </c>
      <c r="J319" s="72" t="e">
        <f>(('PLANTILLA V6'!Tot_alumnos*F319)+('PLANTILLA V6'!X_parejas*G319)+('PLANTILLA V6'!x_equipo_4* H319)+('PLANTILLA V6'!Grupal*I319))*E319</f>
        <v>#REF!</v>
      </c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6.5" x14ac:dyDescent="0.45">
      <c r="A320" s="54"/>
      <c r="B320" s="54"/>
      <c r="C320" s="22">
        <v>1</v>
      </c>
      <c r="D320" s="54" t="s">
        <v>286</v>
      </c>
      <c r="E320" s="22">
        <v>0</v>
      </c>
      <c r="F320" s="54" t="b">
        <v>0</v>
      </c>
      <c r="G320" s="54" t="b">
        <v>0</v>
      </c>
      <c r="H320" s="54" t="b">
        <v>0</v>
      </c>
      <c r="I320" s="54" t="b">
        <v>0</v>
      </c>
      <c r="J320" s="72" t="e">
        <f>(('PLANTILLA V6'!Tot_alumnos*F320)+('PLANTILLA V6'!X_parejas*G320)+('PLANTILLA V6'!x_equipo_4* H320)+('PLANTILLA V6'!Grupal*I320))*E320</f>
        <v>#REF!</v>
      </c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6.5" x14ac:dyDescent="0.45">
      <c r="A321" s="54"/>
      <c r="B321" s="54"/>
      <c r="C321" s="22">
        <v>1</v>
      </c>
      <c r="D321" s="54" t="s">
        <v>286</v>
      </c>
      <c r="E321" s="22">
        <v>0</v>
      </c>
      <c r="F321" s="54" t="b">
        <v>0</v>
      </c>
      <c r="G321" s="54" t="b">
        <v>0</v>
      </c>
      <c r="H321" s="54" t="b">
        <v>0</v>
      </c>
      <c r="I321" s="54" t="b">
        <v>0</v>
      </c>
      <c r="J321" s="72" t="e">
        <f>(('PLANTILLA V6'!Tot_alumnos*F321)+('PLANTILLA V6'!X_parejas*G321)+('PLANTILLA V6'!x_equipo_4* H321)+('PLANTILLA V6'!Grupal*I321))*E321</f>
        <v>#REF!</v>
      </c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6.5" x14ac:dyDescent="0.45">
      <c r="A322" s="54"/>
      <c r="B322" s="54"/>
      <c r="C322" s="22">
        <v>1</v>
      </c>
      <c r="D322" s="54" t="s">
        <v>286</v>
      </c>
      <c r="E322" s="22">
        <v>0</v>
      </c>
      <c r="F322" s="54" t="b">
        <v>0</v>
      </c>
      <c r="G322" s="54" t="b">
        <v>0</v>
      </c>
      <c r="H322" s="54" t="b">
        <v>0</v>
      </c>
      <c r="I322" s="54" t="b">
        <v>0</v>
      </c>
      <c r="J322" s="72" t="e">
        <f>(('PLANTILLA V6'!Tot_alumnos*F322)+('PLANTILLA V6'!X_parejas*G322)+('PLANTILLA V6'!x_equipo_4* H322)+('PLANTILLA V6'!Grupal*I322))*E322</f>
        <v>#REF!</v>
      </c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6.5" x14ac:dyDescent="0.45">
      <c r="A323" s="54"/>
      <c r="B323" s="54"/>
      <c r="C323" s="22">
        <v>1</v>
      </c>
      <c r="D323" s="54" t="s">
        <v>286</v>
      </c>
      <c r="E323" s="22">
        <v>0</v>
      </c>
      <c r="F323" s="54" t="b">
        <v>0</v>
      </c>
      <c r="G323" s="54" t="b">
        <v>0</v>
      </c>
      <c r="H323" s="54" t="b">
        <v>0</v>
      </c>
      <c r="I323" s="54" t="b">
        <v>0</v>
      </c>
      <c r="J323" s="72" t="e">
        <f>(('PLANTILLA V6'!Tot_alumnos*F323)+('PLANTILLA V6'!X_parejas*G323)+('PLANTILLA V6'!x_equipo_4* H323)+('PLANTILLA V6'!Grupal*I323))*E323</f>
        <v>#REF!</v>
      </c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6.5" x14ac:dyDescent="0.45">
      <c r="A324" s="54"/>
      <c r="B324" s="54"/>
      <c r="C324" s="22">
        <v>1</v>
      </c>
      <c r="D324" s="54" t="s">
        <v>286</v>
      </c>
      <c r="E324" s="22">
        <v>0</v>
      </c>
      <c r="F324" s="54" t="b">
        <v>0</v>
      </c>
      <c r="G324" s="54" t="b">
        <v>0</v>
      </c>
      <c r="H324" s="54" t="b">
        <v>0</v>
      </c>
      <c r="I324" s="54" t="b">
        <v>0</v>
      </c>
      <c r="J324" s="72" t="e">
        <f>(('PLANTILLA V6'!Tot_alumnos*F324)+('PLANTILLA V6'!X_parejas*G324)+('PLANTILLA V6'!x_equipo_4* H324)+('PLANTILLA V6'!Grupal*I324))*E324</f>
        <v>#REF!</v>
      </c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6.5" x14ac:dyDescent="0.45">
      <c r="A325" s="54"/>
      <c r="B325" s="54"/>
      <c r="C325" s="22">
        <v>1</v>
      </c>
      <c r="D325" s="54" t="s">
        <v>286</v>
      </c>
      <c r="E325" s="22">
        <v>0</v>
      </c>
      <c r="F325" s="54" t="b">
        <v>0</v>
      </c>
      <c r="G325" s="54" t="b">
        <v>0</v>
      </c>
      <c r="H325" s="54" t="b">
        <v>0</v>
      </c>
      <c r="I325" s="54" t="b">
        <v>0</v>
      </c>
      <c r="J325" s="72" t="e">
        <f>(('PLANTILLA V6'!Tot_alumnos*F325)+('PLANTILLA V6'!X_parejas*G325)+('PLANTILLA V6'!x_equipo_4* H325)+('PLANTILLA V6'!Grupal*I325))*E325</f>
        <v>#REF!</v>
      </c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6.5" x14ac:dyDescent="0.45">
      <c r="A326" s="54"/>
      <c r="B326" s="54"/>
      <c r="C326" s="22">
        <v>1</v>
      </c>
      <c r="D326" s="54" t="s">
        <v>286</v>
      </c>
      <c r="E326" s="22">
        <v>0</v>
      </c>
      <c r="F326" s="54" t="b">
        <v>0</v>
      </c>
      <c r="G326" s="54" t="b">
        <v>0</v>
      </c>
      <c r="H326" s="54" t="b">
        <v>0</v>
      </c>
      <c r="I326" s="54" t="b">
        <v>0</v>
      </c>
      <c r="J326" s="72" t="e">
        <f>(('PLANTILLA V6'!Tot_alumnos*F326)+('PLANTILLA V6'!X_parejas*G326)+('PLANTILLA V6'!x_equipo_4* H326)+('PLANTILLA V6'!Grupal*I326))*E326</f>
        <v>#REF!</v>
      </c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6.5" x14ac:dyDescent="0.45">
      <c r="A327" s="54"/>
      <c r="B327" s="54"/>
      <c r="C327" s="22">
        <v>1</v>
      </c>
      <c r="D327" s="54" t="s">
        <v>286</v>
      </c>
      <c r="E327" s="22">
        <v>0</v>
      </c>
      <c r="F327" s="54" t="b">
        <v>0</v>
      </c>
      <c r="G327" s="54" t="b">
        <v>0</v>
      </c>
      <c r="H327" s="54" t="b">
        <v>0</v>
      </c>
      <c r="I327" s="54" t="b">
        <v>0</v>
      </c>
      <c r="J327" s="72" t="e">
        <f>(('PLANTILLA V6'!Tot_alumnos*F327)+('PLANTILLA V6'!X_parejas*G327)+('PLANTILLA V6'!x_equipo_4* H327)+('PLANTILLA V6'!Grupal*I327))*E327</f>
        <v>#REF!</v>
      </c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6.5" x14ac:dyDescent="0.45">
      <c r="A328" s="54"/>
      <c r="B328" s="54"/>
      <c r="C328" s="22">
        <v>1</v>
      </c>
      <c r="D328" s="54" t="s">
        <v>286</v>
      </c>
      <c r="E328" s="22">
        <v>0</v>
      </c>
      <c r="F328" s="54" t="b">
        <v>0</v>
      </c>
      <c r="G328" s="54" t="b">
        <v>0</v>
      </c>
      <c r="H328" s="54" t="b">
        <v>0</v>
      </c>
      <c r="I328" s="54" t="b">
        <v>0</v>
      </c>
      <c r="J328" s="72" t="e">
        <f>(('PLANTILLA V6'!Tot_alumnos*F328)+('PLANTILLA V6'!X_parejas*G328)+('PLANTILLA V6'!x_equipo_4* H328)+('PLANTILLA V6'!Grupal*I328))*E328</f>
        <v>#REF!</v>
      </c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6.5" x14ac:dyDescent="0.45">
      <c r="A329" s="54"/>
      <c r="B329" s="54"/>
      <c r="C329" s="22">
        <v>1</v>
      </c>
      <c r="D329" s="54" t="s">
        <v>286</v>
      </c>
      <c r="E329" s="22">
        <v>0</v>
      </c>
      <c r="F329" s="54" t="b">
        <v>0</v>
      </c>
      <c r="G329" s="54" t="b">
        <v>0</v>
      </c>
      <c r="H329" s="54" t="b">
        <v>0</v>
      </c>
      <c r="I329" s="54" t="b">
        <v>0</v>
      </c>
      <c r="J329" s="72" t="e">
        <f>(('PLANTILLA V6'!Tot_alumnos*F329)+('PLANTILLA V6'!X_parejas*G329)+('PLANTILLA V6'!x_equipo_4* H329)+('PLANTILLA V6'!Grupal*I329))*E329</f>
        <v>#REF!</v>
      </c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6.5" x14ac:dyDescent="0.45">
      <c r="A330" s="54"/>
      <c r="B330" s="54"/>
      <c r="C330" s="22">
        <v>1</v>
      </c>
      <c r="D330" s="54" t="s">
        <v>286</v>
      </c>
      <c r="E330" s="22">
        <v>0</v>
      </c>
      <c r="F330" s="54" t="b">
        <v>0</v>
      </c>
      <c r="G330" s="54" t="b">
        <v>0</v>
      </c>
      <c r="H330" s="54" t="b">
        <v>0</v>
      </c>
      <c r="I330" s="54" t="b">
        <v>0</v>
      </c>
      <c r="J330" s="72" t="e">
        <f>(('PLANTILLA V6'!Tot_alumnos*F330)+('PLANTILLA V6'!X_parejas*G330)+('PLANTILLA V6'!x_equipo_4* H330)+('PLANTILLA V6'!Grupal*I330))*E330</f>
        <v>#REF!</v>
      </c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6.5" x14ac:dyDescent="0.45">
      <c r="A331" s="54"/>
      <c r="B331" s="54"/>
      <c r="C331" s="22">
        <v>1</v>
      </c>
      <c r="D331" s="54" t="s">
        <v>286</v>
      </c>
      <c r="E331" s="22">
        <v>0</v>
      </c>
      <c r="F331" s="54" t="b">
        <v>0</v>
      </c>
      <c r="G331" s="54" t="b">
        <v>0</v>
      </c>
      <c r="H331" s="54" t="b">
        <v>0</v>
      </c>
      <c r="I331" s="54" t="b">
        <v>0</v>
      </c>
      <c r="J331" s="72" t="e">
        <f>(('PLANTILLA V6'!Tot_alumnos*F331)+('PLANTILLA V6'!X_parejas*G331)+('PLANTILLA V6'!x_equipo_4* H331)+('PLANTILLA V6'!Grupal*I331))*E331</f>
        <v>#REF!</v>
      </c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6.5" x14ac:dyDescent="0.45">
      <c r="A332" s="54"/>
      <c r="B332" s="54"/>
      <c r="C332" s="22">
        <v>1</v>
      </c>
      <c r="D332" s="54" t="s">
        <v>286</v>
      </c>
      <c r="E332" s="22">
        <v>0</v>
      </c>
      <c r="F332" s="54" t="b">
        <v>0</v>
      </c>
      <c r="G332" s="54" t="b">
        <v>0</v>
      </c>
      <c r="H332" s="54" t="b">
        <v>0</v>
      </c>
      <c r="I332" s="54" t="b">
        <v>0</v>
      </c>
      <c r="J332" s="72" t="e">
        <f>(('PLANTILLA V6'!Tot_alumnos*F332)+('PLANTILLA V6'!X_parejas*G332)+('PLANTILLA V6'!x_equipo_4* H332)+('PLANTILLA V6'!Grupal*I332))*E332</f>
        <v>#REF!</v>
      </c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6.5" x14ac:dyDescent="0.45">
      <c r="A333" s="54"/>
      <c r="B333" s="54"/>
      <c r="C333" s="22">
        <v>1</v>
      </c>
      <c r="D333" s="54" t="s">
        <v>286</v>
      </c>
      <c r="E333" s="22">
        <v>0</v>
      </c>
      <c r="F333" s="54" t="b">
        <v>0</v>
      </c>
      <c r="G333" s="54" t="b">
        <v>0</v>
      </c>
      <c r="H333" s="54" t="b">
        <v>0</v>
      </c>
      <c r="I333" s="54" t="b">
        <v>0</v>
      </c>
      <c r="J333" s="72" t="e">
        <f>(('PLANTILLA V6'!Tot_alumnos*F333)+('PLANTILLA V6'!X_parejas*G333)+('PLANTILLA V6'!x_equipo_4* H333)+('PLANTILLA V6'!Grupal*I333))*E333</f>
        <v>#REF!</v>
      </c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6.5" x14ac:dyDescent="0.45">
      <c r="A334" s="54"/>
      <c r="B334" s="54"/>
      <c r="C334" s="22">
        <v>1</v>
      </c>
      <c r="D334" s="54" t="s">
        <v>286</v>
      </c>
      <c r="E334" s="22">
        <v>0</v>
      </c>
      <c r="F334" s="54" t="b">
        <v>0</v>
      </c>
      <c r="G334" s="54" t="b">
        <v>0</v>
      </c>
      <c r="H334" s="54" t="b">
        <v>0</v>
      </c>
      <c r="I334" s="54" t="b">
        <v>0</v>
      </c>
      <c r="J334" s="72" t="e">
        <f>(('PLANTILLA V6'!Tot_alumnos*F334)+('PLANTILLA V6'!X_parejas*G334)+('PLANTILLA V6'!x_equipo_4* H334)+('PLANTILLA V6'!Grupal*I334))*E334</f>
        <v>#REF!</v>
      </c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6.5" x14ac:dyDescent="0.45">
      <c r="A335" s="54"/>
      <c r="B335" s="54"/>
      <c r="C335" s="22">
        <v>1</v>
      </c>
      <c r="D335" s="54" t="s">
        <v>286</v>
      </c>
      <c r="E335" s="22">
        <v>0</v>
      </c>
      <c r="F335" s="54" t="b">
        <v>0</v>
      </c>
      <c r="G335" s="54" t="b">
        <v>0</v>
      </c>
      <c r="H335" s="54" t="b">
        <v>0</v>
      </c>
      <c r="I335" s="54" t="b">
        <v>0</v>
      </c>
      <c r="J335" s="72" t="e">
        <f>(('PLANTILLA V6'!Tot_alumnos*F335)+('PLANTILLA V6'!X_parejas*G335)+('PLANTILLA V6'!x_equipo_4* H335)+('PLANTILLA V6'!Grupal*I335))*E335</f>
        <v>#REF!</v>
      </c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6.5" x14ac:dyDescent="0.45">
      <c r="A336" s="54"/>
      <c r="B336" s="54"/>
      <c r="C336" s="22">
        <v>1</v>
      </c>
      <c r="D336" s="54" t="s">
        <v>286</v>
      </c>
      <c r="E336" s="22">
        <v>0</v>
      </c>
      <c r="F336" s="54" t="b">
        <v>0</v>
      </c>
      <c r="G336" s="54" t="b">
        <v>0</v>
      </c>
      <c r="H336" s="54" t="b">
        <v>0</v>
      </c>
      <c r="I336" s="54" t="b">
        <v>0</v>
      </c>
      <c r="J336" s="72" t="e">
        <f>(('PLANTILLA V6'!Tot_alumnos*F336)+('PLANTILLA V6'!X_parejas*G336)+('PLANTILLA V6'!x_equipo_4* H336)+('PLANTILLA V6'!Grupal*I336))*E336</f>
        <v>#REF!</v>
      </c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6.5" x14ac:dyDescent="0.45">
      <c r="A337" s="54"/>
      <c r="B337" s="54"/>
      <c r="C337" s="22">
        <v>1</v>
      </c>
      <c r="D337" s="54" t="s">
        <v>286</v>
      </c>
      <c r="E337" s="22">
        <v>0</v>
      </c>
      <c r="F337" s="54" t="b">
        <v>0</v>
      </c>
      <c r="G337" s="54" t="b">
        <v>0</v>
      </c>
      <c r="H337" s="54" t="b">
        <v>0</v>
      </c>
      <c r="I337" s="54" t="b">
        <v>0</v>
      </c>
      <c r="J337" s="72" t="e">
        <f>(('PLANTILLA V6'!Tot_alumnos*F337)+('PLANTILLA V6'!X_parejas*G337)+('PLANTILLA V6'!x_equipo_4* H337)+('PLANTILLA V6'!Grupal*I337))*E337</f>
        <v>#REF!</v>
      </c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6.5" x14ac:dyDescent="0.45">
      <c r="A338" s="54"/>
      <c r="B338" s="54"/>
      <c r="C338" s="22">
        <v>1</v>
      </c>
      <c r="D338" s="54" t="s">
        <v>286</v>
      </c>
      <c r="E338" s="22">
        <v>0</v>
      </c>
      <c r="F338" s="54" t="b">
        <v>0</v>
      </c>
      <c r="G338" s="54" t="b">
        <v>0</v>
      </c>
      <c r="H338" s="54" t="b">
        <v>0</v>
      </c>
      <c r="I338" s="54" t="b">
        <v>0</v>
      </c>
      <c r="J338" s="72" t="e">
        <f>(('PLANTILLA V6'!Tot_alumnos*F338)+('PLANTILLA V6'!X_parejas*G338)+('PLANTILLA V6'!x_equipo_4* H338)+('PLANTILLA V6'!Grupal*I338))*E338</f>
        <v>#REF!</v>
      </c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6.5" x14ac:dyDescent="0.45">
      <c r="A339" s="54"/>
      <c r="B339" s="54"/>
      <c r="C339" s="54"/>
      <c r="D339" s="54"/>
      <c r="E339" s="22">
        <v>0</v>
      </c>
      <c r="F339" s="54"/>
      <c r="G339" s="54"/>
      <c r="H339" s="54"/>
      <c r="I339" s="54"/>
      <c r="J339" s="72" t="e">
        <f>(('PLANTILLA V6'!Tot_alumnos*F339)+('PLANTILLA V6'!X_parejas*G339)+('PLANTILLA V6'!x_equipo_4* H339)+('PLANTILLA V6'!Grupal*I339))*E339</f>
        <v>#REF!</v>
      </c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6.5" x14ac:dyDescent="0.45">
      <c r="A340" s="54"/>
      <c r="B340" s="54"/>
      <c r="C340" s="54"/>
      <c r="D340" s="54"/>
      <c r="E340" s="22">
        <v>0</v>
      </c>
      <c r="F340" s="54"/>
      <c r="G340" s="54"/>
      <c r="H340" s="54"/>
      <c r="I340" s="54"/>
      <c r="J340" s="72" t="e">
        <f>(('PLANTILLA V6'!Tot_alumnos*F340)+('PLANTILLA V6'!X_parejas*G340)+('PLANTILLA V6'!x_equipo_4* H340)+('PLANTILLA V6'!Grupal*I340))*E340</f>
        <v>#REF!</v>
      </c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6.5" x14ac:dyDescent="0.45">
      <c r="A341" s="54"/>
      <c r="B341" s="54"/>
      <c r="C341" s="54"/>
      <c r="D341" s="54"/>
      <c r="E341" s="22">
        <v>0</v>
      </c>
      <c r="F341" s="54"/>
      <c r="G341" s="54"/>
      <c r="H341" s="54"/>
      <c r="I341" s="54"/>
      <c r="J341" s="72" t="e">
        <f>(('PLANTILLA V6'!Tot_alumnos*F341)+('PLANTILLA V6'!X_parejas*G341)+('PLANTILLA V6'!x_equipo_4* H341)+('PLANTILLA V6'!Grupal*I341))*E341</f>
        <v>#REF!</v>
      </c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6.5" x14ac:dyDescent="0.45">
      <c r="A342" s="54"/>
      <c r="B342" s="54"/>
      <c r="C342" s="54"/>
      <c r="D342" s="54"/>
      <c r="E342" s="22">
        <v>0</v>
      </c>
      <c r="F342" s="54"/>
      <c r="G342" s="54"/>
      <c r="H342" s="54"/>
      <c r="I342" s="54"/>
      <c r="J342" s="72" t="e">
        <f>(('PLANTILLA V6'!Tot_alumnos*F342)+('PLANTILLA V6'!X_parejas*G342)+('PLANTILLA V6'!x_equipo_4* H342)+('PLANTILLA V6'!Grupal*I342))*E342</f>
        <v>#REF!</v>
      </c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6.5" x14ac:dyDescent="0.45">
      <c r="A343" s="54"/>
      <c r="B343" s="54"/>
      <c r="C343" s="54"/>
      <c r="D343" s="54"/>
      <c r="E343" s="22">
        <v>0</v>
      </c>
      <c r="F343" s="54"/>
      <c r="G343" s="54"/>
      <c r="H343" s="54"/>
      <c r="I343" s="54"/>
      <c r="J343" s="72" t="e">
        <f>(('PLANTILLA V6'!Tot_alumnos*F343)+('PLANTILLA V6'!X_parejas*G343)+('PLANTILLA V6'!x_equipo_4* H343)+('PLANTILLA V6'!Grupal*I343))*E343</f>
        <v>#REF!</v>
      </c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6.5" x14ac:dyDescent="0.45">
      <c r="A344" s="54"/>
      <c r="B344" s="54"/>
      <c r="C344" s="54"/>
      <c r="D344" s="54"/>
      <c r="E344" s="22"/>
      <c r="F344" s="54"/>
      <c r="G344" s="54"/>
      <c r="H344" s="54"/>
      <c r="I344" s="54"/>
      <c r="J344" s="72" t="e">
        <f>(('PLANTILLA V6'!Tot_alumnos*F344)+('PLANTILLA V6'!X_parejas*G344)+('PLANTILLA V6'!x_equipo_4* H344)+('PLANTILLA V6'!Grupal*I344))*E344</f>
        <v>#REF!</v>
      </c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6.5" x14ac:dyDescent="0.45">
      <c r="A345" s="54"/>
      <c r="B345" s="54"/>
      <c r="C345" s="54"/>
      <c r="D345" s="54"/>
      <c r="E345" s="22"/>
      <c r="F345" s="54"/>
      <c r="G345" s="54"/>
      <c r="H345" s="54"/>
      <c r="I345" s="54"/>
      <c r="J345" s="72" t="e">
        <f>(('PLANTILLA V6'!Tot_alumnos*F345)+('PLANTILLA V6'!X_parejas*G345)+('PLANTILLA V6'!x_equipo_4* H345)+('PLANTILLA V6'!Grupal*I345))*E345</f>
        <v>#REF!</v>
      </c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6.5" x14ac:dyDescent="0.45">
      <c r="A346" s="54"/>
      <c r="B346" s="54"/>
      <c r="C346" s="54"/>
      <c r="D346" s="54"/>
      <c r="E346" s="22"/>
      <c r="F346" s="54"/>
      <c r="G346" s="54"/>
      <c r="H346" s="54"/>
      <c r="I346" s="54"/>
      <c r="J346" s="72" t="e">
        <f>(('PLANTILLA V6'!Tot_alumnos*F346)+('PLANTILLA V6'!X_parejas*G346)+('PLANTILLA V6'!x_equipo_4* H346)+('PLANTILLA V6'!Grupal*I346))*E346</f>
        <v>#REF!</v>
      </c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6.5" x14ac:dyDescent="0.45">
      <c r="A347" s="54"/>
      <c r="B347" s="54"/>
      <c r="C347" s="54"/>
      <c r="D347" s="54"/>
      <c r="E347" s="22"/>
      <c r="F347" s="54"/>
      <c r="G347" s="54"/>
      <c r="H347" s="54"/>
      <c r="I347" s="54"/>
      <c r="J347" s="72" t="e">
        <f>(('PLANTILLA V6'!Tot_alumnos*F347)+('PLANTILLA V6'!X_parejas*G347)+('PLANTILLA V6'!x_equipo_4* H347)+('PLANTILLA V6'!Grupal*I347))*E347</f>
        <v>#REF!</v>
      </c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6.5" x14ac:dyDescent="0.45">
      <c r="A348" s="54"/>
      <c r="B348" s="54"/>
      <c r="C348" s="54"/>
      <c r="D348" s="54"/>
      <c r="E348" s="22"/>
      <c r="F348" s="54"/>
      <c r="G348" s="54"/>
      <c r="H348" s="54"/>
      <c r="I348" s="54"/>
      <c r="J348" s="72" t="e">
        <f>(('PLANTILLA V6'!Tot_alumnos*F348)+('PLANTILLA V6'!X_parejas*G348)+('PLANTILLA V6'!x_equipo_4* H348)+('PLANTILLA V6'!Grupal*I348))*E348</f>
        <v>#REF!</v>
      </c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6.5" x14ac:dyDescent="0.45">
      <c r="A349" s="54"/>
      <c r="B349" s="54"/>
      <c r="C349" s="54"/>
      <c r="D349" s="54"/>
      <c r="E349" s="22"/>
      <c r="F349" s="54"/>
      <c r="G349" s="54"/>
      <c r="H349" s="54"/>
      <c r="I349" s="54"/>
      <c r="J349" s="72" t="e">
        <f>(('PLANTILLA V6'!Tot_alumnos*F349)+('PLANTILLA V6'!X_parejas*G349)+('PLANTILLA V6'!x_equipo_4* H349)+('PLANTILLA V6'!Grupal*I349))*E349</f>
        <v>#REF!</v>
      </c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6.5" x14ac:dyDescent="0.45">
      <c r="A350" s="54"/>
      <c r="B350" s="54"/>
      <c r="C350" s="54"/>
      <c r="D350" s="54"/>
      <c r="E350" s="22"/>
      <c r="F350" s="54"/>
      <c r="G350" s="54"/>
      <c r="H350" s="54"/>
      <c r="I350" s="54"/>
      <c r="J350" s="72" t="e">
        <f>(('PLANTILLA V6'!Tot_alumnos*F350)+('PLANTILLA V6'!X_parejas*G350)+('PLANTILLA V6'!x_equipo_4* H350)+('PLANTILLA V6'!Grupal*I350))*E350</f>
        <v>#REF!</v>
      </c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6.5" x14ac:dyDescent="0.45">
      <c r="A351" s="54"/>
      <c r="B351" s="54"/>
      <c r="C351" s="54"/>
      <c r="D351" s="54"/>
      <c r="E351" s="22"/>
      <c r="F351" s="54"/>
      <c r="G351" s="54"/>
      <c r="H351" s="54"/>
      <c r="I351" s="54"/>
      <c r="J351" s="72" t="e">
        <f>(('PLANTILLA V6'!Tot_alumnos*F351)+('PLANTILLA V6'!X_parejas*G351)+('PLANTILLA V6'!x_equipo_4* H351)+('PLANTILLA V6'!Grupal*I351))*E351</f>
        <v>#REF!</v>
      </c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6.5" x14ac:dyDescent="0.45">
      <c r="A352" s="54"/>
      <c r="B352" s="54"/>
      <c r="C352" s="54"/>
      <c r="D352" s="54"/>
      <c r="E352" s="22"/>
      <c r="F352" s="54"/>
      <c r="G352" s="54"/>
      <c r="H352" s="54"/>
      <c r="I352" s="54"/>
      <c r="J352" s="72" t="e">
        <f>(('PLANTILLA V6'!Tot_alumnos*F352)+('PLANTILLA V6'!X_parejas*G352)+('PLANTILLA V6'!x_equipo_4* H352)+('PLANTILLA V6'!Grupal*I352))*E352</f>
        <v>#REF!</v>
      </c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6.5" x14ac:dyDescent="0.45">
      <c r="A353" s="54"/>
      <c r="B353" s="54"/>
      <c r="C353" s="54"/>
      <c r="D353" s="54"/>
      <c r="E353" s="22"/>
      <c r="F353" s="54"/>
      <c r="G353" s="54"/>
      <c r="H353" s="54"/>
      <c r="I353" s="54"/>
      <c r="J353" s="72" t="e">
        <f>(('PLANTILLA V6'!Tot_alumnos*F353)+('PLANTILLA V6'!X_parejas*G353)+('PLANTILLA V6'!x_equipo_4* H353)+('PLANTILLA V6'!Grupal*I353))*E353</f>
        <v>#REF!</v>
      </c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6.5" x14ac:dyDescent="0.45">
      <c r="A354" s="54"/>
      <c r="B354" s="54"/>
      <c r="C354" s="54"/>
      <c r="D354" s="54"/>
      <c r="E354" s="22"/>
      <c r="F354" s="54"/>
      <c r="G354" s="54"/>
      <c r="H354" s="54"/>
      <c r="I354" s="54"/>
      <c r="J354" s="72" t="e">
        <f>(('PLANTILLA V6'!Tot_alumnos*F354)+('PLANTILLA V6'!X_parejas*G354)+('PLANTILLA V6'!x_equipo_4* H354)+('PLANTILLA V6'!Grupal*I354))*E354</f>
        <v>#REF!</v>
      </c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6.5" x14ac:dyDescent="0.45">
      <c r="A355" s="54"/>
      <c r="B355" s="54"/>
      <c r="C355" s="54"/>
      <c r="D355" s="54"/>
      <c r="E355" s="22"/>
      <c r="F355" s="54"/>
      <c r="G355" s="54"/>
      <c r="H355" s="54"/>
      <c r="I355" s="54"/>
      <c r="J355" s="72" t="e">
        <f>(('PLANTILLA V6'!Tot_alumnos*F355)+('PLANTILLA V6'!X_parejas*G355)+('PLANTILLA V6'!x_equipo_4* H355)+('PLANTILLA V6'!Grupal*I355))*E355</f>
        <v>#REF!</v>
      </c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6.5" x14ac:dyDescent="0.45">
      <c r="A356" s="54"/>
      <c r="B356" s="54"/>
      <c r="C356" s="54"/>
      <c r="D356" s="54"/>
      <c r="E356" s="22"/>
      <c r="F356" s="54"/>
      <c r="G356" s="54"/>
      <c r="H356" s="54"/>
      <c r="I356" s="54"/>
      <c r="J356" s="72" t="e">
        <f>(('PLANTILLA V6'!Tot_alumnos*F356)+('PLANTILLA V6'!X_parejas*G356)+('PLANTILLA V6'!x_equipo_4* H356)+('PLANTILLA V6'!Grupal*I356))*E356</f>
        <v>#REF!</v>
      </c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6.5" x14ac:dyDescent="0.45">
      <c r="A357" s="54"/>
      <c r="B357" s="54"/>
      <c r="C357" s="54"/>
      <c r="D357" s="54"/>
      <c r="E357" s="22"/>
      <c r="F357" s="54"/>
      <c r="G357" s="54"/>
      <c r="H357" s="54"/>
      <c r="I357" s="54"/>
      <c r="J357" s="72" t="e">
        <f>(('PLANTILLA V6'!Tot_alumnos*F357)+('PLANTILLA V6'!X_parejas*G357)+('PLANTILLA V6'!x_equipo_4* H357)+('PLANTILLA V6'!Grupal*I357))*E357</f>
        <v>#REF!</v>
      </c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6.5" x14ac:dyDescent="0.45">
      <c r="A358" s="54"/>
      <c r="B358" s="54"/>
      <c r="C358" s="54"/>
      <c r="D358" s="54"/>
      <c r="E358" s="22"/>
      <c r="F358" s="54"/>
      <c r="G358" s="54"/>
      <c r="H358" s="54"/>
      <c r="I358" s="54"/>
      <c r="J358" s="72" t="e">
        <f>(('PLANTILLA V6'!Tot_alumnos*F358)+('PLANTILLA V6'!X_parejas*G358)+('PLANTILLA V6'!x_equipo_4* H358)+('PLANTILLA V6'!Grupal*I358))*E358</f>
        <v>#REF!</v>
      </c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6.5" x14ac:dyDescent="0.45">
      <c r="A359" s="54"/>
      <c r="B359" s="54"/>
      <c r="C359" s="54"/>
      <c r="D359" s="54"/>
      <c r="E359" s="22"/>
      <c r="F359" s="54"/>
      <c r="G359" s="54"/>
      <c r="H359" s="54"/>
      <c r="I359" s="54"/>
      <c r="J359" s="72" t="e">
        <f>(('PLANTILLA V6'!Tot_alumnos*F359)+('PLANTILLA V6'!X_parejas*G359)+('PLANTILLA V6'!x_equipo_4* H359)+('PLANTILLA V6'!Grupal*I359))*E359</f>
        <v>#REF!</v>
      </c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6.5" x14ac:dyDescent="0.45">
      <c r="A360" s="54"/>
      <c r="B360" s="54"/>
      <c r="C360" s="54"/>
      <c r="D360" s="54"/>
      <c r="E360" s="22"/>
      <c r="F360" s="54"/>
      <c r="G360" s="54"/>
      <c r="H360" s="54"/>
      <c r="I360" s="54"/>
      <c r="J360" s="72" t="e">
        <f>(('PLANTILLA V6'!Tot_alumnos*F360)+('PLANTILLA V6'!X_parejas*G360)+('PLANTILLA V6'!x_equipo_4* H360)+('PLANTILLA V6'!Grupal*I360))*E360</f>
        <v>#REF!</v>
      </c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6.5" x14ac:dyDescent="0.45">
      <c r="A361" s="54"/>
      <c r="B361" s="54"/>
      <c r="C361" s="54"/>
      <c r="D361" s="54"/>
      <c r="E361" s="22"/>
      <c r="F361" s="54"/>
      <c r="G361" s="54"/>
      <c r="H361" s="54"/>
      <c r="I361" s="54"/>
      <c r="J361" s="72" t="e">
        <f>(('PLANTILLA V6'!Tot_alumnos*F361)+('PLANTILLA V6'!X_parejas*G361)+('PLANTILLA V6'!x_equipo_4* H361)+('PLANTILLA V6'!Grupal*I361))*E361</f>
        <v>#REF!</v>
      </c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6.5" x14ac:dyDescent="0.45">
      <c r="A362" s="54"/>
      <c r="B362" s="54"/>
      <c r="C362" s="54"/>
      <c r="D362" s="54"/>
      <c r="E362" s="22"/>
      <c r="F362" s="54"/>
      <c r="G362" s="54"/>
      <c r="H362" s="54"/>
      <c r="I362" s="54"/>
      <c r="J362" s="72" t="e">
        <f>(('PLANTILLA V6'!Tot_alumnos*F362)+('PLANTILLA V6'!X_parejas*G362)+('PLANTILLA V6'!x_equipo_4* H362)+('PLANTILLA V6'!Grupal*I362))*E362</f>
        <v>#REF!</v>
      </c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6.5" x14ac:dyDescent="0.45">
      <c r="A363" s="54"/>
      <c r="B363" s="54"/>
      <c r="C363" s="54"/>
      <c r="D363" s="54"/>
      <c r="E363" s="22"/>
      <c r="F363" s="54"/>
      <c r="G363" s="54"/>
      <c r="H363" s="54"/>
      <c r="I363" s="54"/>
      <c r="J363" s="72" t="e">
        <f>(('PLANTILLA V6'!Tot_alumnos*F363)+('PLANTILLA V6'!X_parejas*G363)+('PLANTILLA V6'!x_equipo_4* H363)+('PLANTILLA V6'!Grupal*I363))*E363</f>
        <v>#REF!</v>
      </c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6.5" x14ac:dyDescent="0.45">
      <c r="A364" s="54"/>
      <c r="B364" s="54"/>
      <c r="C364" s="54"/>
      <c r="D364" s="54"/>
      <c r="E364" s="22"/>
      <c r="F364" s="54"/>
      <c r="G364" s="54"/>
      <c r="H364" s="54"/>
      <c r="I364" s="54"/>
      <c r="J364" s="72" t="e">
        <f>(('PLANTILLA V6'!Tot_alumnos*F364)+('PLANTILLA V6'!X_parejas*G364)+('PLANTILLA V6'!x_equipo_4* H364)+('PLANTILLA V6'!Grupal*I364))*E364</f>
        <v>#REF!</v>
      </c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6.5" x14ac:dyDescent="0.45">
      <c r="A365" s="54"/>
      <c r="B365" s="54"/>
      <c r="C365" s="54"/>
      <c r="D365" s="54"/>
      <c r="E365" s="22"/>
      <c r="F365" s="54"/>
      <c r="G365" s="54"/>
      <c r="H365" s="54"/>
      <c r="I365" s="54"/>
      <c r="J365" s="72" t="e">
        <f>(('PLANTILLA V6'!Tot_alumnos*F365)+('PLANTILLA V6'!X_parejas*G365)+('PLANTILLA V6'!x_equipo_4* H365)+('PLANTILLA V6'!Grupal*I365))*E365</f>
        <v>#REF!</v>
      </c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6.5" x14ac:dyDescent="0.45">
      <c r="A366" s="54"/>
      <c r="B366" s="54"/>
      <c r="C366" s="54"/>
      <c r="D366" s="54"/>
      <c r="E366" s="22"/>
      <c r="F366" s="54"/>
      <c r="G366" s="54"/>
      <c r="H366" s="54"/>
      <c r="I366" s="54"/>
      <c r="J366" s="72" t="e">
        <f>(('PLANTILLA V6'!Tot_alumnos*F366)+('PLANTILLA V6'!X_parejas*G366)+('PLANTILLA V6'!x_equipo_4* H366)+('PLANTILLA V6'!Grupal*I366))*E366</f>
        <v>#REF!</v>
      </c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6.5" x14ac:dyDescent="0.45">
      <c r="A367" s="54"/>
      <c r="B367" s="54"/>
      <c r="C367" s="54"/>
      <c r="D367" s="54"/>
      <c r="E367" s="22"/>
      <c r="F367" s="54"/>
      <c r="G367" s="54"/>
      <c r="H367" s="54"/>
      <c r="I367" s="54"/>
      <c r="J367" s="72" t="e">
        <f>(('PLANTILLA V6'!Tot_alumnos*F367)+('PLANTILLA V6'!X_parejas*G367)+('PLANTILLA V6'!x_equipo_4* H367)+('PLANTILLA V6'!Grupal*I367))*E367</f>
        <v>#REF!</v>
      </c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6.5" x14ac:dyDescent="0.45">
      <c r="A368" s="54"/>
      <c r="B368" s="54"/>
      <c r="C368" s="54"/>
      <c r="D368" s="54"/>
      <c r="E368" s="22"/>
      <c r="F368" s="54"/>
      <c r="G368" s="54"/>
      <c r="H368" s="54"/>
      <c r="I368" s="54"/>
      <c r="J368" s="72" t="e">
        <f>(('PLANTILLA V6'!Tot_alumnos*F368)+('PLANTILLA V6'!X_parejas*G368)+('PLANTILLA V6'!x_equipo_4* H368)+('PLANTILLA V6'!Grupal*I368))*E368</f>
        <v>#REF!</v>
      </c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6.5" x14ac:dyDescent="0.45">
      <c r="A369" s="54"/>
      <c r="B369" s="54"/>
      <c r="C369" s="54"/>
      <c r="D369" s="54"/>
      <c r="E369" s="22"/>
      <c r="F369" s="54"/>
      <c r="G369" s="54"/>
      <c r="H369" s="54"/>
      <c r="I369" s="54"/>
      <c r="J369" s="72" t="e">
        <f>(('PLANTILLA V6'!Tot_alumnos*F369)+('PLANTILLA V6'!X_parejas*G369)+('PLANTILLA V6'!x_equipo_4* H369)+('PLANTILLA V6'!Grupal*I369))*E369</f>
        <v>#REF!</v>
      </c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6.5" x14ac:dyDescent="0.45">
      <c r="A370" s="54"/>
      <c r="B370" s="54"/>
      <c r="C370" s="54"/>
      <c r="D370" s="54"/>
      <c r="E370" s="22"/>
      <c r="F370" s="54"/>
      <c r="G370" s="54"/>
      <c r="H370" s="54"/>
      <c r="I370" s="54"/>
      <c r="J370" s="72" t="e">
        <f>(('PLANTILLA V6'!Tot_alumnos*F370)+('PLANTILLA V6'!X_parejas*G370)+('PLANTILLA V6'!x_equipo_4* H370)+('PLANTILLA V6'!Grupal*I370))*E370</f>
        <v>#REF!</v>
      </c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6.5" x14ac:dyDescent="0.45">
      <c r="A371" s="54"/>
      <c r="B371" s="54"/>
      <c r="C371" s="54"/>
      <c r="D371" s="54"/>
      <c r="E371" s="22"/>
      <c r="F371" s="54"/>
      <c r="G371" s="54"/>
      <c r="H371" s="54"/>
      <c r="I371" s="54"/>
      <c r="J371" s="84" t="e">
        <f>(('PLANTILLA V6'!Tot_alumnos*F371)+('PLANTILLA V6'!X_parejas*G371)+('PLANTILLA V6'!x_equipo_4* H371)+('PLANTILLA V6'!Grupal*I371))*E371</f>
        <v>#REF!</v>
      </c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6.5" x14ac:dyDescent="0.45">
      <c r="A372" s="54"/>
      <c r="B372" s="54"/>
      <c r="C372" s="54"/>
      <c r="D372" s="54"/>
      <c r="E372" s="22"/>
      <c r="F372" s="54"/>
      <c r="G372" s="54"/>
      <c r="H372" s="54"/>
      <c r="I372" s="54"/>
      <c r="J372" s="84" t="e">
        <f>(('PLANTILLA V6'!Tot_alumnos*F372)+('PLANTILLA V6'!X_parejas*G372)+('PLANTILLA V6'!x_equipo_4* H372)+('PLANTILLA V6'!Grupal*I372))*E372</f>
        <v>#REF!</v>
      </c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6.5" x14ac:dyDescent="0.45">
      <c r="A373" s="54"/>
      <c r="B373" s="54"/>
      <c r="C373" s="54"/>
      <c r="D373" s="54"/>
      <c r="E373" s="22"/>
      <c r="F373" s="54"/>
      <c r="G373" s="54"/>
      <c r="H373" s="54"/>
      <c r="I373" s="54"/>
      <c r="J373" s="84" t="e">
        <f>(('PLANTILLA V6'!Tot_alumnos*F373)+('PLANTILLA V6'!X_parejas*G373)+('PLANTILLA V6'!x_equipo_4* H373)+('PLANTILLA V6'!Grupal*I373))*E373</f>
        <v>#REF!</v>
      </c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6.5" x14ac:dyDescent="0.45">
      <c r="A374" s="54"/>
      <c r="B374" s="54"/>
      <c r="C374" s="54"/>
      <c r="D374" s="54"/>
      <c r="E374" s="22"/>
      <c r="F374" s="54"/>
      <c r="G374" s="54"/>
      <c r="H374" s="54"/>
      <c r="I374" s="54"/>
      <c r="J374" s="84" t="e">
        <f>(('PLANTILLA V6'!Tot_alumnos*F374)+('PLANTILLA V6'!X_parejas*G374)+('PLANTILLA V6'!x_equipo_4* H374)+('PLANTILLA V6'!Grupal*I374))*E374</f>
        <v>#REF!</v>
      </c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6.5" x14ac:dyDescent="0.45">
      <c r="A375" s="54"/>
      <c r="B375" s="54"/>
      <c r="C375" s="54"/>
      <c r="D375" s="54"/>
      <c r="E375" s="22"/>
      <c r="F375" s="54"/>
      <c r="G375" s="54"/>
      <c r="H375" s="54"/>
      <c r="I375" s="54"/>
      <c r="J375" s="84" t="e">
        <f>(('PLANTILLA V6'!Tot_alumnos*F375)+('PLANTILLA V6'!X_parejas*G375)+('PLANTILLA V6'!x_equipo_4* H375)+('PLANTILLA V6'!Grupal*I375))*E375</f>
        <v>#REF!</v>
      </c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6.5" x14ac:dyDescent="0.45">
      <c r="A376" s="54"/>
      <c r="B376" s="54"/>
      <c r="C376" s="54"/>
      <c r="D376" s="54"/>
      <c r="E376" s="22"/>
      <c r="F376" s="54"/>
      <c r="G376" s="54"/>
      <c r="H376" s="54"/>
      <c r="I376" s="54"/>
      <c r="J376" s="84" t="e">
        <f>(('PLANTILLA V6'!Tot_alumnos*F376)+('PLANTILLA V6'!X_parejas*G376)+('PLANTILLA V6'!x_equipo_4* H376)+('PLANTILLA V6'!Grupal*I376))*E376</f>
        <v>#REF!</v>
      </c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6.5" x14ac:dyDescent="0.45">
      <c r="A377" s="54"/>
      <c r="B377" s="54"/>
      <c r="C377" s="54"/>
      <c r="D377" s="54"/>
      <c r="E377" s="22"/>
      <c r="F377" s="54"/>
      <c r="G377" s="54"/>
      <c r="H377" s="54"/>
      <c r="I377" s="54"/>
      <c r="J377" s="84" t="e">
        <f>(('PLANTILLA V6'!Tot_alumnos*F377)+('PLANTILLA V6'!X_parejas*G377)+('PLANTILLA V6'!x_equipo_4* H377)+('PLANTILLA V6'!Grupal*I377))*E377</f>
        <v>#REF!</v>
      </c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6.5" x14ac:dyDescent="0.45">
      <c r="A378" s="54"/>
      <c r="B378" s="54"/>
      <c r="C378" s="54"/>
      <c r="D378" s="54"/>
      <c r="E378" s="22"/>
      <c r="F378" s="54"/>
      <c r="G378" s="54"/>
      <c r="H378" s="54"/>
      <c r="I378" s="54"/>
      <c r="J378" s="84" t="e">
        <f>(('PLANTILLA V6'!Tot_alumnos*F378)+('PLANTILLA V6'!X_parejas*G378)+('PLANTILLA V6'!x_equipo_4* H378)+('PLANTILLA V6'!Grupal*I378))*E378</f>
        <v>#REF!</v>
      </c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6.5" x14ac:dyDescent="0.45">
      <c r="A379" s="54"/>
      <c r="B379" s="54"/>
      <c r="C379" s="54"/>
      <c r="D379" s="54"/>
      <c r="E379" s="22"/>
      <c r="F379" s="54"/>
      <c r="G379" s="54"/>
      <c r="H379" s="54"/>
      <c r="I379" s="54"/>
      <c r="J379" s="84" t="e">
        <f>(('PLANTILLA V6'!Tot_alumnos*F379)+('PLANTILLA V6'!X_parejas*G379)+('PLANTILLA V6'!x_equipo_4* H379)+('PLANTILLA V6'!Grupal*I379))*E379</f>
        <v>#REF!</v>
      </c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6.5" x14ac:dyDescent="0.45">
      <c r="A380" s="54"/>
      <c r="B380" s="54"/>
      <c r="C380" s="54"/>
      <c r="D380" s="54"/>
      <c r="E380" s="22"/>
      <c r="F380" s="54"/>
      <c r="G380" s="54"/>
      <c r="H380" s="54"/>
      <c r="I380" s="54"/>
      <c r="J380" s="84" t="e">
        <f>(('PLANTILLA V6'!Tot_alumnos*F380)+('PLANTILLA V6'!X_parejas*G380)+('PLANTILLA V6'!x_equipo_4* H380)+('PLANTILLA V6'!Grupal*I380))*E380</f>
        <v>#REF!</v>
      </c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6.5" x14ac:dyDescent="0.45">
      <c r="A381" s="54"/>
      <c r="B381" s="54"/>
      <c r="C381" s="54"/>
      <c r="D381" s="54"/>
      <c r="E381" s="22"/>
      <c r="F381" s="54"/>
      <c r="G381" s="54"/>
      <c r="H381" s="54"/>
      <c r="I381" s="54"/>
      <c r="J381" s="84" t="e">
        <f>(('PLANTILLA V6'!Tot_alumnos*F381)+('PLANTILLA V6'!X_parejas*G381)+('PLANTILLA V6'!x_equipo_4* H381)+('PLANTILLA V6'!Grupal*I381))*E381</f>
        <v>#REF!</v>
      </c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6.5" x14ac:dyDescent="0.45">
      <c r="A382" s="54"/>
      <c r="B382" s="54"/>
      <c r="C382" s="54"/>
      <c r="D382" s="54"/>
      <c r="E382" s="22"/>
      <c r="F382" s="54"/>
      <c r="G382" s="54"/>
      <c r="H382" s="54"/>
      <c r="I382" s="54"/>
      <c r="J382" s="84" t="e">
        <f>(('PLANTILLA V6'!Tot_alumnos*F382)+('PLANTILLA V6'!X_parejas*G382)+('PLANTILLA V6'!x_equipo_4* H382)+('PLANTILLA V6'!Grupal*I382))*E382</f>
        <v>#REF!</v>
      </c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6.5" x14ac:dyDescent="0.45">
      <c r="A383" s="54"/>
      <c r="B383" s="54"/>
      <c r="C383" s="54"/>
      <c r="D383" s="54"/>
      <c r="E383" s="22"/>
      <c r="F383" s="54"/>
      <c r="G383" s="54"/>
      <c r="H383" s="54"/>
      <c r="I383" s="54"/>
      <c r="J383" s="84" t="e">
        <f>(('PLANTILLA V6'!Tot_alumnos*F383)+('PLANTILLA V6'!X_parejas*G383)+('PLANTILLA V6'!x_equipo_4* H383)+('PLANTILLA V6'!Grupal*I383))*E383</f>
        <v>#REF!</v>
      </c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6.5" x14ac:dyDescent="0.45">
      <c r="A384" s="54"/>
      <c r="B384" s="54"/>
      <c r="C384" s="54"/>
      <c r="D384" s="54"/>
      <c r="E384" s="22"/>
      <c r="F384" s="54"/>
      <c r="G384" s="54"/>
      <c r="H384" s="54"/>
      <c r="I384" s="54"/>
      <c r="J384" s="84" t="e">
        <f>(('PLANTILLA V6'!Tot_alumnos*F384)+('PLANTILLA V6'!X_parejas*G384)+('PLANTILLA V6'!x_equipo_4* H384)+('PLANTILLA V6'!Grupal*I384))*E384</f>
        <v>#REF!</v>
      </c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6.5" x14ac:dyDescent="0.45">
      <c r="A385" s="54"/>
      <c r="B385" s="54"/>
      <c r="C385" s="54"/>
      <c r="D385" s="54"/>
      <c r="E385" s="22"/>
      <c r="F385" s="54"/>
      <c r="G385" s="54"/>
      <c r="H385" s="54"/>
      <c r="I385" s="54"/>
      <c r="J385" s="84" t="e">
        <f>(('PLANTILLA V6'!Tot_alumnos*F385)+('PLANTILLA V6'!X_parejas*G385)+('PLANTILLA V6'!x_equipo_4* H385)+('PLANTILLA V6'!Grupal*I385))*E385</f>
        <v>#REF!</v>
      </c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6.5" x14ac:dyDescent="0.45">
      <c r="A386" s="54"/>
      <c r="B386" s="54"/>
      <c r="C386" s="54"/>
      <c r="D386" s="54"/>
      <c r="E386" s="22"/>
      <c r="F386" s="54"/>
      <c r="G386" s="54"/>
      <c r="H386" s="54"/>
      <c r="I386" s="54"/>
      <c r="J386" s="84" t="e">
        <f>(('PLANTILLA V6'!Tot_alumnos*F386)+('PLANTILLA V6'!X_parejas*G386)+('PLANTILLA V6'!x_equipo_4* H386)+('PLANTILLA V6'!Grupal*I386))*E386</f>
        <v>#REF!</v>
      </c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6.5" x14ac:dyDescent="0.45">
      <c r="A387" s="54"/>
      <c r="B387" s="54"/>
      <c r="C387" s="54"/>
      <c r="D387" s="54"/>
      <c r="E387" s="22"/>
      <c r="F387" s="54"/>
      <c r="G387" s="54"/>
      <c r="H387" s="54"/>
      <c r="I387" s="54"/>
      <c r="J387" s="84" t="e">
        <f>(('PLANTILLA V6'!Tot_alumnos*F387)+('PLANTILLA V6'!X_parejas*G387)+('PLANTILLA V6'!x_equipo_4* H387)+('PLANTILLA V6'!Grupal*I387))*E387</f>
        <v>#REF!</v>
      </c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6.5" x14ac:dyDescent="0.45">
      <c r="A388" s="54"/>
      <c r="B388" s="54"/>
      <c r="C388" s="54"/>
      <c r="D388" s="54"/>
      <c r="E388" s="22"/>
      <c r="F388" s="54"/>
      <c r="G388" s="54"/>
      <c r="H388" s="54"/>
      <c r="I388" s="54"/>
      <c r="J388" s="84" t="e">
        <f>(('PLANTILLA V6'!Tot_alumnos*F388)+('PLANTILLA V6'!X_parejas*G388)+('PLANTILLA V6'!x_equipo_4* H388)+('PLANTILLA V6'!Grupal*I388))*E388</f>
        <v>#REF!</v>
      </c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6.5" x14ac:dyDescent="0.45">
      <c r="A389" s="54"/>
      <c r="B389" s="54"/>
      <c r="C389" s="54"/>
      <c r="D389" s="54"/>
      <c r="E389" s="22"/>
      <c r="F389" s="54"/>
      <c r="G389" s="54"/>
      <c r="H389" s="54"/>
      <c r="I389" s="54"/>
      <c r="J389" s="84" t="e">
        <f>(('PLANTILLA V6'!Tot_alumnos*F389)+('PLANTILLA V6'!X_parejas*G389)+('PLANTILLA V6'!x_equipo_4* H389)+('PLANTILLA V6'!Grupal*I389))*E389</f>
        <v>#REF!</v>
      </c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6.5" x14ac:dyDescent="0.45">
      <c r="A390" s="54"/>
      <c r="B390" s="54"/>
      <c r="C390" s="54"/>
      <c r="D390" s="54"/>
      <c r="E390" s="22"/>
      <c r="F390" s="54"/>
      <c r="G390" s="54"/>
      <c r="H390" s="54"/>
      <c r="I390" s="54"/>
      <c r="J390" s="84" t="e">
        <f>(('PLANTILLA V6'!Tot_alumnos*F390)+('PLANTILLA V6'!X_parejas*G390)+('PLANTILLA V6'!x_equipo_4* H390)+('PLANTILLA V6'!Grupal*I390))*E390</f>
        <v>#REF!</v>
      </c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6.5" x14ac:dyDescent="0.45">
      <c r="A391" s="54"/>
      <c r="B391" s="54"/>
      <c r="C391" s="54"/>
      <c r="D391" s="54"/>
      <c r="E391" s="22"/>
      <c r="F391" s="54"/>
      <c r="G391" s="54"/>
      <c r="H391" s="54"/>
      <c r="I391" s="54"/>
      <c r="J391" s="84" t="e">
        <f>(('PLANTILLA V6'!Tot_alumnos*F391)+('PLANTILLA V6'!X_parejas*G391)+('PLANTILLA V6'!x_equipo_4* H391)+('PLANTILLA V6'!Grupal*I391))*E391</f>
        <v>#REF!</v>
      </c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6.5" x14ac:dyDescent="0.45">
      <c r="A392" s="54"/>
      <c r="B392" s="54"/>
      <c r="C392" s="54"/>
      <c r="D392" s="54"/>
      <c r="E392" s="22"/>
      <c r="F392" s="54"/>
      <c r="G392" s="54"/>
      <c r="H392" s="54"/>
      <c r="I392" s="54"/>
      <c r="J392" s="84" t="e">
        <f>(('PLANTILLA V6'!Tot_alumnos*F392)+('PLANTILLA V6'!X_parejas*G392)+('PLANTILLA V6'!x_equipo_4* H392)+('PLANTILLA V6'!Grupal*I392))*E392</f>
        <v>#REF!</v>
      </c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6.5" x14ac:dyDescent="0.45">
      <c r="A393" s="54"/>
      <c r="B393" s="54"/>
      <c r="C393" s="54"/>
      <c r="D393" s="54"/>
      <c r="E393" s="22"/>
      <c r="F393" s="54"/>
      <c r="G393" s="54"/>
      <c r="H393" s="54"/>
      <c r="I393" s="54"/>
      <c r="J393" s="84" t="e">
        <f>(('PLANTILLA V6'!Tot_alumnos*F393)+('PLANTILLA V6'!X_parejas*G393)+('PLANTILLA V6'!x_equipo_4* H393)+('PLANTILLA V6'!Grupal*I393))*E393</f>
        <v>#REF!</v>
      </c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6.5" x14ac:dyDescent="0.45">
      <c r="A394" s="54"/>
      <c r="B394" s="54"/>
      <c r="C394" s="54"/>
      <c r="D394" s="54"/>
      <c r="E394" s="22"/>
      <c r="F394" s="54"/>
      <c r="G394" s="54"/>
      <c r="H394" s="54"/>
      <c r="I394" s="54"/>
      <c r="J394" s="84" t="e">
        <f>(('PLANTILLA V6'!Tot_alumnos*F394)+('PLANTILLA V6'!X_parejas*G394)+('PLANTILLA V6'!x_equipo_4* H394)+('PLANTILLA V6'!Grupal*I394))*E394</f>
        <v>#REF!</v>
      </c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6.5" x14ac:dyDescent="0.45">
      <c r="A395" s="54"/>
      <c r="B395" s="54"/>
      <c r="C395" s="54"/>
      <c r="D395" s="54"/>
      <c r="E395" s="22"/>
      <c r="F395" s="54"/>
      <c r="G395" s="54"/>
      <c r="H395" s="54"/>
      <c r="I395" s="54"/>
      <c r="J395" s="84" t="e">
        <f>(('PLANTILLA V6'!Tot_alumnos*F395)+('PLANTILLA V6'!X_parejas*G395)+('PLANTILLA V6'!x_equipo_4* H395)+('PLANTILLA V6'!Grupal*I395))*E395</f>
        <v>#REF!</v>
      </c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6.5" x14ac:dyDescent="0.45">
      <c r="A396" s="54"/>
      <c r="B396" s="54"/>
      <c r="C396" s="54"/>
      <c r="D396" s="54"/>
      <c r="E396" s="22"/>
      <c r="F396" s="54"/>
      <c r="G396" s="54"/>
      <c r="H396" s="54"/>
      <c r="I396" s="54"/>
      <c r="J396" s="84" t="e">
        <f>(('PLANTILLA V6'!Tot_alumnos*F396)+('PLANTILLA V6'!X_parejas*G396)+('PLANTILLA V6'!x_equipo_4* H396)+('PLANTILLA V6'!Grupal*I396))*E396</f>
        <v>#REF!</v>
      </c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6.5" x14ac:dyDescent="0.45">
      <c r="A397" s="54"/>
      <c r="B397" s="54"/>
      <c r="C397" s="54"/>
      <c r="D397" s="54"/>
      <c r="E397" s="22"/>
      <c r="F397" s="54"/>
      <c r="G397" s="54"/>
      <c r="H397" s="54"/>
      <c r="I397" s="54"/>
      <c r="J397" s="84" t="e">
        <f>(('PLANTILLA V6'!Tot_alumnos*F397)+('PLANTILLA V6'!X_parejas*G397)+('PLANTILLA V6'!x_equipo_4* H397)+('PLANTILLA V6'!Grupal*I397))*E397</f>
        <v>#REF!</v>
      </c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6.5" x14ac:dyDescent="0.45">
      <c r="A398" s="54"/>
      <c r="B398" s="54"/>
      <c r="C398" s="54"/>
      <c r="D398" s="54"/>
      <c r="E398" s="22"/>
      <c r="F398" s="54"/>
      <c r="G398" s="54"/>
      <c r="H398" s="54"/>
      <c r="I398" s="54"/>
      <c r="J398" s="84" t="e">
        <f>(('PLANTILLA V6'!Tot_alumnos*F398)+('PLANTILLA V6'!X_parejas*G398)+('PLANTILLA V6'!x_equipo_4* H398)+('PLANTILLA V6'!Grupal*I398))*E398</f>
        <v>#REF!</v>
      </c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6.5" x14ac:dyDescent="0.45">
      <c r="A399" s="54"/>
      <c r="B399" s="54"/>
      <c r="C399" s="54"/>
      <c r="D399" s="54"/>
      <c r="E399" s="22"/>
      <c r="F399" s="54"/>
      <c r="G399" s="54"/>
      <c r="H399" s="54"/>
      <c r="I399" s="54"/>
      <c r="J399" s="84" t="e">
        <f>(('PLANTILLA V6'!Tot_alumnos*F399)+('PLANTILLA V6'!X_parejas*G399)+('PLANTILLA V6'!x_equipo_4* H399)+('PLANTILLA V6'!Grupal*I399))*E399</f>
        <v>#REF!</v>
      </c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6.5" x14ac:dyDescent="0.45">
      <c r="A400" s="54"/>
      <c r="B400" s="54"/>
      <c r="C400" s="54"/>
      <c r="D400" s="54"/>
      <c r="E400" s="22"/>
      <c r="F400" s="54"/>
      <c r="G400" s="54"/>
      <c r="H400" s="54"/>
      <c r="I400" s="54"/>
      <c r="J400" s="84" t="e">
        <f>(('PLANTILLA V6'!Tot_alumnos*F400)+('PLANTILLA V6'!X_parejas*G400)+('PLANTILLA V6'!x_equipo_4* H400)+('PLANTILLA V6'!Grupal*I400))*E400</f>
        <v>#REF!</v>
      </c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6.5" x14ac:dyDescent="0.45">
      <c r="A401" s="54"/>
      <c r="B401" s="54"/>
      <c r="C401" s="54"/>
      <c r="D401" s="54"/>
      <c r="E401" s="22"/>
      <c r="F401" s="54"/>
      <c r="G401" s="54"/>
      <c r="H401" s="54"/>
      <c r="I401" s="54"/>
      <c r="J401" s="84" t="e">
        <f>(('PLANTILLA V6'!Tot_alumnos*F401)+('PLANTILLA V6'!X_parejas*G401)+('PLANTILLA V6'!x_equipo_4* H401)+('PLANTILLA V6'!Grupal*I401))*E401</f>
        <v>#REF!</v>
      </c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6.5" x14ac:dyDescent="0.45">
      <c r="A402" s="54"/>
      <c r="B402" s="54"/>
      <c r="C402" s="54"/>
      <c r="D402" s="54"/>
      <c r="E402" s="22"/>
      <c r="F402" s="54"/>
      <c r="G402" s="54"/>
      <c r="H402" s="54"/>
      <c r="I402" s="54"/>
      <c r="J402" s="84" t="e">
        <f>(('PLANTILLA V6'!Tot_alumnos*F402)+('PLANTILLA V6'!X_parejas*G402)+('PLANTILLA V6'!x_equipo_4* H402)+('PLANTILLA V6'!Grupal*I402))*E402</f>
        <v>#REF!</v>
      </c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6.5" x14ac:dyDescent="0.45">
      <c r="A403" s="54"/>
      <c r="B403" s="54"/>
      <c r="C403" s="54"/>
      <c r="D403" s="54"/>
      <c r="E403" s="22"/>
      <c r="F403" s="54"/>
      <c r="G403" s="54"/>
      <c r="H403" s="54"/>
      <c r="I403" s="54"/>
      <c r="J403" s="84" t="e">
        <f>(('PLANTILLA V6'!Tot_alumnos*F403)+('PLANTILLA V6'!X_parejas*G403)+('PLANTILLA V6'!x_equipo_4* H403)+('PLANTILLA V6'!Grupal*I403))*E403</f>
        <v>#REF!</v>
      </c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6.5" x14ac:dyDescent="0.45">
      <c r="A404" s="54"/>
      <c r="B404" s="54"/>
      <c r="C404" s="54"/>
      <c r="D404" s="54"/>
      <c r="E404" s="22"/>
      <c r="F404" s="54"/>
      <c r="G404" s="54"/>
      <c r="H404" s="54"/>
      <c r="I404" s="54"/>
      <c r="J404" s="84" t="e">
        <f>(('PLANTILLA V6'!Tot_alumnos*F404)+('PLANTILLA V6'!X_parejas*G404)+('PLANTILLA V6'!x_equipo_4* H404)+('PLANTILLA V6'!Grupal*I404))*E404</f>
        <v>#REF!</v>
      </c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6.5" x14ac:dyDescent="0.45">
      <c r="A405" s="54"/>
      <c r="B405" s="54"/>
      <c r="C405" s="54"/>
      <c r="D405" s="54"/>
      <c r="E405" s="22"/>
      <c r="F405" s="54"/>
      <c r="G405" s="54"/>
      <c r="H405" s="54"/>
      <c r="I405" s="54"/>
      <c r="J405" s="84" t="e">
        <f>(('PLANTILLA V6'!Tot_alumnos*F405)+('PLANTILLA V6'!X_parejas*G405)+('PLANTILLA V6'!x_equipo_4* H405)+('PLANTILLA V6'!Grupal*I405))*E405</f>
        <v>#REF!</v>
      </c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6.5" x14ac:dyDescent="0.45">
      <c r="A406" s="54"/>
      <c r="B406" s="54"/>
      <c r="C406" s="54"/>
      <c r="D406" s="54"/>
      <c r="E406" s="22"/>
      <c r="F406" s="54"/>
      <c r="G406" s="54"/>
      <c r="H406" s="54"/>
      <c r="I406" s="54"/>
      <c r="J406" s="84" t="e">
        <f>(('PLANTILLA V6'!Tot_alumnos*F406)+('PLANTILLA V6'!X_parejas*G406)+('PLANTILLA V6'!x_equipo_4* H406)+('PLANTILLA V6'!Grupal*I406))*E406</f>
        <v>#REF!</v>
      </c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6.5" x14ac:dyDescent="0.45">
      <c r="A407" s="54"/>
      <c r="B407" s="54"/>
      <c r="C407" s="54"/>
      <c r="D407" s="54"/>
      <c r="E407" s="22"/>
      <c r="F407" s="54"/>
      <c r="G407" s="54"/>
      <c r="H407" s="54"/>
      <c r="I407" s="54"/>
      <c r="J407" s="84" t="e">
        <f>(('PLANTILLA V6'!Tot_alumnos*F407)+('PLANTILLA V6'!X_parejas*G407)+('PLANTILLA V6'!x_equipo_4* H407)+('PLANTILLA V6'!Grupal*I407))*E407</f>
        <v>#REF!</v>
      </c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6.5" x14ac:dyDescent="0.45">
      <c r="A408" s="54"/>
      <c r="B408" s="54"/>
      <c r="C408" s="54"/>
      <c r="D408" s="54"/>
      <c r="E408" s="22"/>
      <c r="F408" s="54"/>
      <c r="G408" s="54"/>
      <c r="H408" s="54"/>
      <c r="I408" s="54"/>
      <c r="J408" s="84" t="e">
        <f>(('PLANTILLA V6'!Tot_alumnos*F408)+('PLANTILLA V6'!X_parejas*G408)+('PLANTILLA V6'!x_equipo_4* H408)+('PLANTILLA V6'!Grupal*I408))*E408</f>
        <v>#REF!</v>
      </c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6.5" x14ac:dyDescent="0.45">
      <c r="A409" s="54"/>
      <c r="B409" s="54"/>
      <c r="C409" s="54"/>
      <c r="D409" s="54"/>
      <c r="E409" s="22"/>
      <c r="F409" s="54"/>
      <c r="G409" s="54"/>
      <c r="H409" s="54"/>
      <c r="I409" s="54"/>
      <c r="J409" s="84" t="e">
        <f>(('PLANTILLA V6'!Tot_alumnos*F409)+('PLANTILLA V6'!X_parejas*G409)+('PLANTILLA V6'!x_equipo_4* H409)+('PLANTILLA V6'!Grupal*I409))*E409</f>
        <v>#REF!</v>
      </c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6.5" x14ac:dyDescent="0.45">
      <c r="A410" s="54"/>
      <c r="B410" s="54"/>
      <c r="C410" s="54"/>
      <c r="D410" s="54"/>
      <c r="E410" s="22"/>
      <c r="F410" s="54"/>
      <c r="G410" s="54"/>
      <c r="H410" s="54"/>
      <c r="I410" s="54"/>
      <c r="J410" s="84" t="e">
        <f>(('PLANTILLA V6'!Tot_alumnos*F410)+('PLANTILLA V6'!X_parejas*G410)+('PLANTILLA V6'!x_equipo_4* H410)+('PLANTILLA V6'!Grupal*I410))*E410</f>
        <v>#REF!</v>
      </c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6.5" x14ac:dyDescent="0.45">
      <c r="A411" s="54"/>
      <c r="B411" s="54"/>
      <c r="C411" s="54"/>
      <c r="D411" s="54"/>
      <c r="E411" s="22"/>
      <c r="F411" s="54"/>
      <c r="G411" s="54"/>
      <c r="H411" s="54"/>
      <c r="I411" s="54"/>
      <c r="J411" s="84" t="e">
        <f>(('PLANTILLA V6'!Tot_alumnos*F411)+('PLANTILLA V6'!X_parejas*G411)+('PLANTILLA V6'!x_equipo_4* H411)+('PLANTILLA V6'!Grupal*I411))*E411</f>
        <v>#REF!</v>
      </c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6.5" x14ac:dyDescent="0.45">
      <c r="A412" s="54"/>
      <c r="B412" s="54"/>
      <c r="C412" s="54"/>
      <c r="D412" s="54"/>
      <c r="E412" s="22"/>
      <c r="F412" s="54"/>
      <c r="G412" s="54"/>
      <c r="H412" s="54"/>
      <c r="I412" s="54"/>
      <c r="J412" s="84" t="e">
        <f>(('PLANTILLA V6'!Tot_alumnos*F412)+('PLANTILLA V6'!X_parejas*G412)+('PLANTILLA V6'!x_equipo_4* H412)+('PLANTILLA V6'!Grupal*I412))*E412</f>
        <v>#REF!</v>
      </c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6.5" x14ac:dyDescent="0.45">
      <c r="A413" s="54"/>
      <c r="B413" s="54"/>
      <c r="C413" s="54"/>
      <c r="D413" s="54"/>
      <c r="E413" s="22"/>
      <c r="F413" s="54"/>
      <c r="G413" s="54"/>
      <c r="H413" s="54"/>
      <c r="I413" s="54"/>
      <c r="J413" s="84" t="e">
        <f>(('PLANTILLA V6'!Tot_alumnos*F413)+('PLANTILLA V6'!X_parejas*G413)+('PLANTILLA V6'!x_equipo_4* H413)+('PLANTILLA V6'!Grupal*I413))*E413</f>
        <v>#REF!</v>
      </c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6.5" x14ac:dyDescent="0.45">
      <c r="A414" s="54"/>
      <c r="B414" s="54"/>
      <c r="C414" s="54"/>
      <c r="D414" s="54"/>
      <c r="E414" s="22"/>
      <c r="F414" s="54"/>
      <c r="G414" s="54"/>
      <c r="H414" s="54"/>
      <c r="I414" s="54"/>
      <c r="J414" s="84" t="e">
        <f>(('PLANTILLA V6'!Tot_alumnos*F414)+('PLANTILLA V6'!X_parejas*G414)+('PLANTILLA V6'!x_equipo_4* H414)+('PLANTILLA V6'!Grupal*I414))*E414</f>
        <v>#REF!</v>
      </c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6.5" x14ac:dyDescent="0.45">
      <c r="A415" s="54"/>
      <c r="B415" s="54"/>
      <c r="C415" s="54"/>
      <c r="D415" s="54"/>
      <c r="E415" s="22"/>
      <c r="F415" s="54"/>
      <c r="G415" s="54"/>
      <c r="H415" s="54"/>
      <c r="I415" s="54"/>
      <c r="J415" s="84" t="e">
        <f>(('PLANTILLA V6'!Tot_alumnos*F415)+('PLANTILLA V6'!X_parejas*G415)+('PLANTILLA V6'!x_equipo_4* H415)+('PLANTILLA V6'!Grupal*I415))*E415</f>
        <v>#REF!</v>
      </c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6.5" x14ac:dyDescent="0.45">
      <c r="A416" s="54"/>
      <c r="B416" s="54"/>
      <c r="C416" s="54"/>
      <c r="D416" s="54"/>
      <c r="E416" s="22"/>
      <c r="F416" s="54"/>
      <c r="G416" s="54"/>
      <c r="H416" s="54"/>
      <c r="I416" s="54"/>
      <c r="J416" s="84" t="e">
        <f>(('PLANTILLA V6'!Tot_alumnos*F416)+('PLANTILLA V6'!X_parejas*G416)+('PLANTILLA V6'!x_equipo_4* H416)+('PLANTILLA V6'!Grupal*I416))*E416</f>
        <v>#REF!</v>
      </c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6.5" x14ac:dyDescent="0.45">
      <c r="A417" s="54"/>
      <c r="B417" s="54"/>
      <c r="C417" s="54"/>
      <c r="D417" s="54"/>
      <c r="E417" s="22"/>
      <c r="F417" s="54"/>
      <c r="G417" s="54"/>
      <c r="H417" s="54"/>
      <c r="I417" s="54"/>
      <c r="J417" s="84" t="e">
        <f>(('PLANTILLA V6'!Tot_alumnos*F417)+('PLANTILLA V6'!X_parejas*G417)+('PLANTILLA V6'!x_equipo_4* H417)+('PLANTILLA V6'!Grupal*I417))*E417</f>
        <v>#REF!</v>
      </c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6.5" x14ac:dyDescent="0.45">
      <c r="A418" s="54"/>
      <c r="B418" s="54"/>
      <c r="C418" s="54"/>
      <c r="D418" s="54"/>
      <c r="E418" s="22"/>
      <c r="F418" s="54"/>
      <c r="G418" s="54"/>
      <c r="H418" s="54"/>
      <c r="I418" s="54"/>
      <c r="J418" s="84" t="e">
        <f>(('PLANTILLA V6'!Tot_alumnos*F418)+('PLANTILLA V6'!X_parejas*G418)+('PLANTILLA V6'!x_equipo_4* H418)+('PLANTILLA V6'!Grupal*I418))*E418</f>
        <v>#REF!</v>
      </c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6.5" x14ac:dyDescent="0.45">
      <c r="A419" s="54"/>
      <c r="B419" s="54"/>
      <c r="C419" s="54"/>
      <c r="D419" s="54"/>
      <c r="E419" s="22"/>
      <c r="F419" s="54"/>
      <c r="G419" s="54"/>
      <c r="H419" s="54"/>
      <c r="I419" s="54"/>
      <c r="J419" s="84" t="e">
        <f>(('PLANTILLA V6'!Tot_alumnos*F419)+('PLANTILLA V6'!X_parejas*G419)+('PLANTILLA V6'!x_equipo_4* H419)+('PLANTILLA V6'!Grupal*I419))*E419</f>
        <v>#REF!</v>
      </c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6.5" x14ac:dyDescent="0.45">
      <c r="A420" s="54"/>
      <c r="B420" s="54"/>
      <c r="C420" s="54"/>
      <c r="D420" s="54"/>
      <c r="E420" s="22"/>
      <c r="F420" s="54"/>
      <c r="G420" s="54"/>
      <c r="H420" s="54"/>
      <c r="I420" s="54"/>
      <c r="J420" s="84" t="e">
        <f>(('PLANTILLA V6'!Tot_alumnos*F420)+('PLANTILLA V6'!X_parejas*G420)+('PLANTILLA V6'!x_equipo_4* H420)+('PLANTILLA V6'!Grupal*I420))*E420</f>
        <v>#REF!</v>
      </c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6.5" x14ac:dyDescent="0.45">
      <c r="A421" s="54"/>
      <c r="B421" s="54"/>
      <c r="C421" s="54"/>
      <c r="D421" s="54"/>
      <c r="E421" s="22"/>
      <c r="F421" s="54"/>
      <c r="G421" s="54"/>
      <c r="H421" s="54"/>
      <c r="I421" s="54"/>
      <c r="J421" s="84" t="e">
        <f>(('PLANTILLA V6'!Tot_alumnos*F421)+('PLANTILLA V6'!X_parejas*G421)+('PLANTILLA V6'!x_equipo_4* H421)+('PLANTILLA V6'!Grupal*I421))*E421</f>
        <v>#REF!</v>
      </c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6.5" x14ac:dyDescent="0.45">
      <c r="A422" s="54"/>
      <c r="B422" s="54"/>
      <c r="C422" s="54"/>
      <c r="D422" s="54"/>
      <c r="E422" s="22"/>
      <c r="F422" s="54"/>
      <c r="G422" s="54"/>
      <c r="H422" s="54"/>
      <c r="I422" s="54"/>
      <c r="J422" s="84" t="e">
        <f>(('PLANTILLA V6'!Tot_alumnos*F422)+('PLANTILLA V6'!X_parejas*G422)+('PLANTILLA V6'!x_equipo_4* H422)+('PLANTILLA V6'!Grupal*I422))*E422</f>
        <v>#REF!</v>
      </c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6.5" x14ac:dyDescent="0.45">
      <c r="A423" s="54"/>
      <c r="B423" s="54"/>
      <c r="C423" s="54"/>
      <c r="D423" s="54"/>
      <c r="E423" s="22"/>
      <c r="F423" s="54"/>
      <c r="G423" s="54"/>
      <c r="H423" s="54"/>
      <c r="I423" s="54"/>
      <c r="J423" s="84" t="e">
        <f>(('PLANTILLA V6'!Tot_alumnos*F423)+('PLANTILLA V6'!X_parejas*G423)+('PLANTILLA V6'!x_equipo_4* H423)+('PLANTILLA V6'!Grupal*I423))*E423</f>
        <v>#REF!</v>
      </c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6.5" x14ac:dyDescent="0.45">
      <c r="A424" s="54"/>
      <c r="B424" s="54"/>
      <c r="C424" s="54"/>
      <c r="D424" s="54"/>
      <c r="E424" s="22"/>
      <c r="F424" s="54"/>
      <c r="G424" s="54"/>
      <c r="H424" s="54"/>
      <c r="I424" s="54"/>
      <c r="J424" s="84" t="e">
        <f>(('PLANTILLA V6'!Tot_alumnos*F424)+('PLANTILLA V6'!X_parejas*G424)+('PLANTILLA V6'!x_equipo_4* H424)+('PLANTILLA V6'!Grupal*I424))*E424</f>
        <v>#REF!</v>
      </c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6.5" x14ac:dyDescent="0.45">
      <c r="A425" s="54"/>
      <c r="B425" s="54"/>
      <c r="C425" s="54"/>
      <c r="D425" s="54"/>
      <c r="E425" s="22"/>
      <c r="F425" s="54"/>
      <c r="G425" s="54"/>
      <c r="H425" s="54"/>
      <c r="I425" s="54"/>
      <c r="J425" s="84" t="e">
        <f>(('PLANTILLA V6'!Tot_alumnos*F425)+('PLANTILLA V6'!X_parejas*G425)+('PLANTILLA V6'!x_equipo_4* H425)+('PLANTILLA V6'!Grupal*I425))*E425</f>
        <v>#REF!</v>
      </c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6.5" x14ac:dyDescent="0.45">
      <c r="A426" s="54"/>
      <c r="B426" s="54"/>
      <c r="C426" s="54"/>
      <c r="D426" s="54"/>
      <c r="E426" s="22"/>
      <c r="F426" s="54"/>
      <c r="G426" s="54"/>
      <c r="H426" s="54"/>
      <c r="I426" s="54"/>
      <c r="J426" s="84" t="e">
        <f>(('PLANTILLA V6'!Tot_alumnos*F426)+('PLANTILLA V6'!X_parejas*G426)+('PLANTILLA V6'!x_equipo_4* H426)+('PLANTILLA V6'!Grupal*I426))*E426</f>
        <v>#REF!</v>
      </c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6.5" x14ac:dyDescent="0.45">
      <c r="A427" s="54"/>
      <c r="B427" s="54"/>
      <c r="C427" s="54"/>
      <c r="D427" s="54"/>
      <c r="E427" s="22"/>
      <c r="F427" s="54"/>
      <c r="G427" s="54"/>
      <c r="H427" s="54"/>
      <c r="I427" s="54"/>
      <c r="J427" s="84" t="e">
        <f>(('PLANTILLA V6'!Tot_alumnos*F427)+('PLANTILLA V6'!X_parejas*G427)+('PLANTILLA V6'!x_equipo_4* H427)+('PLANTILLA V6'!Grupal*I427))*E427</f>
        <v>#REF!</v>
      </c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6.5" x14ac:dyDescent="0.45">
      <c r="A428" s="54"/>
      <c r="B428" s="54"/>
      <c r="C428" s="54"/>
      <c r="D428" s="54"/>
      <c r="E428" s="22"/>
      <c r="F428" s="54"/>
      <c r="G428" s="54"/>
      <c r="H428" s="54"/>
      <c r="I428" s="54"/>
      <c r="J428" s="84" t="e">
        <f>(('PLANTILLA V6'!Tot_alumnos*F428)+('PLANTILLA V6'!X_parejas*G428)+('PLANTILLA V6'!x_equipo_4* H428)+('PLANTILLA V6'!Grupal*I428))*E428</f>
        <v>#REF!</v>
      </c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6.5" x14ac:dyDescent="0.45">
      <c r="A429" s="54"/>
      <c r="B429" s="54"/>
      <c r="C429" s="54"/>
      <c r="D429" s="54"/>
      <c r="E429" s="22"/>
      <c r="F429" s="54"/>
      <c r="G429" s="54"/>
      <c r="H429" s="54"/>
      <c r="I429" s="54"/>
      <c r="J429" s="62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6.5" x14ac:dyDescent="0.45">
      <c r="A430" s="54"/>
      <c r="B430" s="54"/>
      <c r="C430" s="54"/>
      <c r="D430" s="54"/>
      <c r="E430" s="22"/>
      <c r="F430" s="54"/>
      <c r="G430" s="54"/>
      <c r="H430" s="54"/>
      <c r="I430" s="54"/>
      <c r="J430" s="62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6.5" x14ac:dyDescent="0.45">
      <c r="A431" s="54"/>
      <c r="B431" s="54"/>
      <c r="C431" s="54"/>
      <c r="D431" s="54"/>
      <c r="E431" s="22"/>
      <c r="F431" s="54"/>
      <c r="G431" s="54"/>
      <c r="H431" s="54"/>
      <c r="I431" s="54"/>
      <c r="J431" s="62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6.5" x14ac:dyDescent="0.45">
      <c r="A432" s="54"/>
      <c r="B432" s="54"/>
      <c r="C432" s="54"/>
      <c r="D432" s="54"/>
      <c r="E432" s="22"/>
      <c r="F432" s="54"/>
      <c r="G432" s="54"/>
      <c r="H432" s="54"/>
      <c r="I432" s="54"/>
      <c r="J432" s="62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6.5" x14ac:dyDescent="0.45">
      <c r="A433" s="54"/>
      <c r="B433" s="54"/>
      <c r="C433" s="54"/>
      <c r="D433" s="54"/>
      <c r="E433" s="22"/>
      <c r="F433" s="54"/>
      <c r="G433" s="54"/>
      <c r="H433" s="54"/>
      <c r="I433" s="54"/>
      <c r="J433" s="62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6.5" x14ac:dyDescent="0.45">
      <c r="A434" s="54"/>
      <c r="B434" s="54"/>
      <c r="C434" s="54"/>
      <c r="D434" s="54"/>
      <c r="E434" s="22"/>
      <c r="F434" s="54"/>
      <c r="G434" s="54"/>
      <c r="H434" s="54"/>
      <c r="I434" s="54"/>
      <c r="J434" s="62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6.5" x14ac:dyDescent="0.45">
      <c r="A435" s="54"/>
      <c r="B435" s="54"/>
      <c r="C435" s="54"/>
      <c r="D435" s="54"/>
      <c r="E435" s="22"/>
      <c r="F435" s="54"/>
      <c r="G435" s="54"/>
      <c r="H435" s="54"/>
      <c r="I435" s="54"/>
      <c r="J435" s="62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6.5" x14ac:dyDescent="0.45">
      <c r="A436" s="54"/>
      <c r="B436" s="54"/>
      <c r="C436" s="54"/>
      <c r="D436" s="54"/>
      <c r="E436" s="22"/>
      <c r="F436" s="54"/>
      <c r="G436" s="54"/>
      <c r="H436" s="54"/>
      <c r="I436" s="54"/>
      <c r="J436" s="62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6.5" x14ac:dyDescent="0.45">
      <c r="A437" s="54"/>
      <c r="B437" s="54"/>
      <c r="C437" s="54"/>
      <c r="D437" s="54"/>
      <c r="E437" s="22"/>
      <c r="F437" s="54"/>
      <c r="G437" s="54"/>
      <c r="H437" s="54"/>
      <c r="I437" s="54"/>
      <c r="J437" s="62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6.5" x14ac:dyDescent="0.45">
      <c r="A438" s="54"/>
      <c r="B438" s="54"/>
      <c r="C438" s="54"/>
      <c r="D438" s="54"/>
      <c r="E438" s="22"/>
      <c r="F438" s="54"/>
      <c r="G438" s="54"/>
      <c r="H438" s="54"/>
      <c r="I438" s="54"/>
      <c r="J438" s="62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6.5" x14ac:dyDescent="0.45">
      <c r="A439" s="54"/>
      <c r="B439" s="54"/>
      <c r="C439" s="54"/>
      <c r="D439" s="54"/>
      <c r="E439" s="22"/>
      <c r="F439" s="54"/>
      <c r="G439" s="54"/>
      <c r="H439" s="54"/>
      <c r="I439" s="54"/>
      <c r="J439" s="62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6.5" x14ac:dyDescent="0.45">
      <c r="A440" s="54"/>
      <c r="B440" s="54"/>
      <c r="C440" s="54"/>
      <c r="D440" s="54"/>
      <c r="E440" s="22"/>
      <c r="F440" s="54"/>
      <c r="G440" s="54"/>
      <c r="H440" s="54"/>
      <c r="I440" s="54"/>
      <c r="J440" s="62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6.5" x14ac:dyDescent="0.45">
      <c r="A441" s="54"/>
      <c r="B441" s="54"/>
      <c r="C441" s="54"/>
      <c r="D441" s="54"/>
      <c r="E441" s="22"/>
      <c r="F441" s="54"/>
      <c r="G441" s="54"/>
      <c r="H441" s="54"/>
      <c r="I441" s="54"/>
      <c r="J441" s="62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6.5" x14ac:dyDescent="0.45">
      <c r="A442" s="54"/>
      <c r="B442" s="54"/>
      <c r="C442" s="54"/>
      <c r="D442" s="54"/>
      <c r="E442" s="22"/>
      <c r="F442" s="54"/>
      <c r="G442" s="54"/>
      <c r="H442" s="54"/>
      <c r="I442" s="54"/>
      <c r="J442" s="62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6.5" x14ac:dyDescent="0.45">
      <c r="A443" s="54"/>
      <c r="B443" s="54"/>
      <c r="C443" s="54"/>
      <c r="D443" s="54"/>
      <c r="E443" s="22"/>
      <c r="F443" s="54"/>
      <c r="G443" s="54"/>
      <c r="H443" s="54"/>
      <c r="I443" s="54"/>
      <c r="J443" s="62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6.5" x14ac:dyDescent="0.45">
      <c r="A444" s="54"/>
      <c r="B444" s="54"/>
      <c r="C444" s="54"/>
      <c r="D444" s="54"/>
      <c r="E444" s="22"/>
      <c r="F444" s="54"/>
      <c r="G444" s="54"/>
      <c r="H444" s="54"/>
      <c r="I444" s="54"/>
      <c r="J444" s="62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6.5" x14ac:dyDescent="0.45">
      <c r="A445" s="54"/>
      <c r="B445" s="54"/>
      <c r="C445" s="54"/>
      <c r="D445" s="54"/>
      <c r="E445" s="22"/>
      <c r="F445" s="54"/>
      <c r="G445" s="54"/>
      <c r="H445" s="54"/>
      <c r="I445" s="54"/>
      <c r="J445" s="62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6.5" x14ac:dyDescent="0.45">
      <c r="A446" s="54"/>
      <c r="B446" s="54"/>
      <c r="C446" s="54"/>
      <c r="D446" s="54"/>
      <c r="E446" s="22"/>
      <c r="F446" s="54"/>
      <c r="G446" s="54"/>
      <c r="H446" s="54"/>
      <c r="I446" s="54"/>
      <c r="J446" s="62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6.5" x14ac:dyDescent="0.45">
      <c r="A447" s="54"/>
      <c r="B447" s="54"/>
      <c r="C447" s="54"/>
      <c r="D447" s="54"/>
      <c r="E447" s="22"/>
      <c r="F447" s="54"/>
      <c r="G447" s="54"/>
      <c r="H447" s="54"/>
      <c r="I447" s="54"/>
      <c r="J447" s="62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6.5" x14ac:dyDescent="0.45">
      <c r="A448" s="54"/>
      <c r="B448" s="54"/>
      <c r="C448" s="54"/>
      <c r="D448" s="54"/>
      <c r="E448" s="22"/>
      <c r="F448" s="54"/>
      <c r="G448" s="54"/>
      <c r="H448" s="54"/>
      <c r="I448" s="54"/>
      <c r="J448" s="62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6.5" x14ac:dyDescent="0.45">
      <c r="A449" s="54"/>
      <c r="B449" s="54"/>
      <c r="C449" s="54"/>
      <c r="D449" s="54"/>
      <c r="E449" s="22"/>
      <c r="F449" s="54"/>
      <c r="G449" s="54"/>
      <c r="H449" s="54"/>
      <c r="I449" s="54"/>
      <c r="J449" s="62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6.5" x14ac:dyDescent="0.45">
      <c r="A450" s="54"/>
      <c r="B450" s="54"/>
      <c r="C450" s="54"/>
      <c r="D450" s="54"/>
      <c r="E450" s="22"/>
      <c r="F450" s="54"/>
      <c r="G450" s="54"/>
      <c r="H450" s="54"/>
      <c r="I450" s="54"/>
      <c r="J450" s="62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6.5" x14ac:dyDescent="0.45">
      <c r="A451" s="54"/>
      <c r="B451" s="54"/>
      <c r="C451" s="54"/>
      <c r="D451" s="54"/>
      <c r="E451" s="22"/>
      <c r="F451" s="54"/>
      <c r="G451" s="54"/>
      <c r="H451" s="54"/>
      <c r="I451" s="54"/>
      <c r="J451" s="62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6.5" x14ac:dyDescent="0.45">
      <c r="A452" s="54"/>
      <c r="B452" s="54"/>
      <c r="C452" s="54"/>
      <c r="D452" s="54"/>
      <c r="E452" s="22"/>
      <c r="F452" s="54"/>
      <c r="G452" s="54"/>
      <c r="H452" s="54"/>
      <c r="I452" s="54"/>
      <c r="J452" s="62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6.5" x14ac:dyDescent="0.45">
      <c r="A453" s="54"/>
      <c r="B453" s="54"/>
      <c r="C453" s="54"/>
      <c r="D453" s="54"/>
      <c r="E453" s="22"/>
      <c r="F453" s="54"/>
      <c r="G453" s="54"/>
      <c r="H453" s="54"/>
      <c r="I453" s="54"/>
      <c r="J453" s="62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6.5" x14ac:dyDescent="0.45">
      <c r="A454" s="54"/>
      <c r="B454" s="54"/>
      <c r="C454" s="54"/>
      <c r="D454" s="54"/>
      <c r="E454" s="22"/>
      <c r="F454" s="54"/>
      <c r="G454" s="54"/>
      <c r="H454" s="54"/>
      <c r="I454" s="54"/>
      <c r="J454" s="62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6.5" x14ac:dyDescent="0.45">
      <c r="A455" s="54"/>
      <c r="B455" s="54"/>
      <c r="C455" s="54"/>
      <c r="D455" s="54"/>
      <c r="E455" s="22"/>
      <c r="F455" s="54"/>
      <c r="G455" s="54"/>
      <c r="H455" s="54"/>
      <c r="I455" s="54"/>
      <c r="J455" s="62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6.5" x14ac:dyDescent="0.45">
      <c r="A456" s="54"/>
      <c r="B456" s="54"/>
      <c r="C456" s="54"/>
      <c r="D456" s="54"/>
      <c r="E456" s="22"/>
      <c r="F456" s="54"/>
      <c r="G456" s="54"/>
      <c r="H456" s="54"/>
      <c r="I456" s="54"/>
      <c r="J456" s="62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6.5" x14ac:dyDescent="0.45">
      <c r="A457" s="54"/>
      <c r="B457" s="54"/>
      <c r="C457" s="54"/>
      <c r="D457" s="54"/>
      <c r="E457" s="22"/>
      <c r="F457" s="54"/>
      <c r="G457" s="54"/>
      <c r="H457" s="54"/>
      <c r="I457" s="54"/>
      <c r="J457" s="62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6.5" x14ac:dyDescent="0.45">
      <c r="A458" s="54"/>
      <c r="B458" s="54"/>
      <c r="C458" s="54"/>
      <c r="D458" s="54"/>
      <c r="E458" s="22"/>
      <c r="F458" s="54"/>
      <c r="G458" s="54"/>
      <c r="H458" s="54"/>
      <c r="I458" s="54"/>
      <c r="J458" s="62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6.5" x14ac:dyDescent="0.45">
      <c r="A459" s="54"/>
      <c r="B459" s="54"/>
      <c r="C459" s="54"/>
      <c r="D459" s="54"/>
      <c r="E459" s="22"/>
      <c r="F459" s="54"/>
      <c r="G459" s="54"/>
      <c r="H459" s="54"/>
      <c r="I459" s="54"/>
      <c r="J459" s="62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6.5" x14ac:dyDescent="0.45">
      <c r="A460" s="54"/>
      <c r="B460" s="54"/>
      <c r="C460" s="54"/>
      <c r="D460" s="54"/>
      <c r="E460" s="22"/>
      <c r="F460" s="54"/>
      <c r="G460" s="54"/>
      <c r="H460" s="54"/>
      <c r="I460" s="54"/>
      <c r="J460" s="62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6.5" x14ac:dyDescent="0.45">
      <c r="A461" s="54"/>
      <c r="B461" s="54"/>
      <c r="C461" s="54"/>
      <c r="D461" s="54"/>
      <c r="E461" s="22"/>
      <c r="F461" s="54"/>
      <c r="G461" s="54"/>
      <c r="H461" s="54"/>
      <c r="I461" s="54"/>
      <c r="J461" s="62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6.5" x14ac:dyDescent="0.45">
      <c r="A462" s="54"/>
      <c r="B462" s="54"/>
      <c r="C462" s="54"/>
      <c r="D462" s="54"/>
      <c r="E462" s="22"/>
      <c r="F462" s="54"/>
      <c r="G462" s="54"/>
      <c r="H462" s="54"/>
      <c r="I462" s="54"/>
      <c r="J462" s="62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6.5" x14ac:dyDescent="0.45">
      <c r="A463" s="54"/>
      <c r="B463" s="54"/>
      <c r="C463" s="54"/>
      <c r="D463" s="54"/>
      <c r="E463" s="22"/>
      <c r="F463" s="54"/>
      <c r="G463" s="54"/>
      <c r="H463" s="54"/>
      <c r="I463" s="54"/>
      <c r="J463" s="62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6.5" x14ac:dyDescent="0.45">
      <c r="A464" s="54"/>
      <c r="B464" s="54"/>
      <c r="C464" s="54"/>
      <c r="D464" s="54"/>
      <c r="E464" s="22"/>
      <c r="F464" s="54"/>
      <c r="G464" s="54"/>
      <c r="H464" s="54"/>
      <c r="I464" s="54"/>
      <c r="J464" s="62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6.5" x14ac:dyDescent="0.45">
      <c r="A465" s="54"/>
      <c r="B465" s="54"/>
      <c r="C465" s="54"/>
      <c r="D465" s="54"/>
      <c r="E465" s="22"/>
      <c r="F465" s="54"/>
      <c r="G465" s="54"/>
      <c r="H465" s="54"/>
      <c r="I465" s="54"/>
      <c r="J465" s="62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6.5" x14ac:dyDescent="0.45">
      <c r="A466" s="54"/>
      <c r="B466" s="54"/>
      <c r="C466" s="54"/>
      <c r="D466" s="54"/>
      <c r="E466" s="22"/>
      <c r="F466" s="54"/>
      <c r="G466" s="54"/>
      <c r="H466" s="54"/>
      <c r="I466" s="54"/>
      <c r="J466" s="62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6.5" x14ac:dyDescent="0.45">
      <c r="A467" s="54"/>
      <c r="B467" s="54"/>
      <c r="C467" s="54"/>
      <c r="D467" s="54"/>
      <c r="E467" s="22"/>
      <c r="F467" s="54"/>
      <c r="G467" s="54"/>
      <c r="H467" s="54"/>
      <c r="I467" s="54"/>
      <c r="J467" s="62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6.5" x14ac:dyDescent="0.45">
      <c r="A468" s="54"/>
      <c r="B468" s="54"/>
      <c r="C468" s="54"/>
      <c r="D468" s="54"/>
      <c r="E468" s="22"/>
      <c r="F468" s="54"/>
      <c r="G468" s="54"/>
      <c r="H468" s="54"/>
      <c r="I468" s="54"/>
      <c r="J468" s="62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6.5" x14ac:dyDescent="0.45">
      <c r="A469" s="54"/>
      <c r="B469" s="54"/>
      <c r="C469" s="54"/>
      <c r="D469" s="54"/>
      <c r="E469" s="22"/>
      <c r="F469" s="54"/>
      <c r="G469" s="54"/>
      <c r="H469" s="54"/>
      <c r="I469" s="54"/>
      <c r="J469" s="62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6.5" x14ac:dyDescent="0.45">
      <c r="A470" s="54"/>
      <c r="B470" s="54"/>
      <c r="C470" s="54"/>
      <c r="D470" s="54"/>
      <c r="E470" s="22"/>
      <c r="F470" s="54"/>
      <c r="G470" s="54"/>
      <c r="H470" s="54"/>
      <c r="I470" s="54"/>
      <c r="J470" s="62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6.5" x14ac:dyDescent="0.45">
      <c r="A471" s="54"/>
      <c r="B471" s="54"/>
      <c r="C471" s="54"/>
      <c r="D471" s="54"/>
      <c r="E471" s="22"/>
      <c r="F471" s="54"/>
      <c r="G471" s="54"/>
      <c r="H471" s="54"/>
      <c r="I471" s="54"/>
      <c r="J471" s="62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6.5" x14ac:dyDescent="0.45">
      <c r="A472" s="54"/>
      <c r="B472" s="54"/>
      <c r="C472" s="54"/>
      <c r="D472" s="54"/>
      <c r="E472" s="22"/>
      <c r="F472" s="54"/>
      <c r="G472" s="54"/>
      <c r="H472" s="54"/>
      <c r="I472" s="54"/>
      <c r="J472" s="62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6.5" x14ac:dyDescent="0.45">
      <c r="A473" s="54"/>
      <c r="B473" s="54"/>
      <c r="C473" s="54"/>
      <c r="D473" s="54"/>
      <c r="E473" s="22"/>
      <c r="F473" s="54"/>
      <c r="G473" s="54"/>
      <c r="H473" s="54"/>
      <c r="I473" s="54"/>
      <c r="J473" s="62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6.5" x14ac:dyDescent="0.45">
      <c r="A474" s="54"/>
      <c r="B474" s="54"/>
      <c r="C474" s="54"/>
      <c r="D474" s="54"/>
      <c r="E474" s="22"/>
      <c r="F474" s="54"/>
      <c r="G474" s="54"/>
      <c r="H474" s="54"/>
      <c r="I474" s="54"/>
      <c r="J474" s="62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6.5" x14ac:dyDescent="0.45">
      <c r="A475" s="54"/>
      <c r="B475" s="54"/>
      <c r="C475" s="54"/>
      <c r="D475" s="54"/>
      <c r="E475" s="22"/>
      <c r="F475" s="54"/>
      <c r="G475" s="54"/>
      <c r="H475" s="54"/>
      <c r="I475" s="54"/>
      <c r="J475" s="62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6.5" x14ac:dyDescent="0.45">
      <c r="A476" s="54"/>
      <c r="B476" s="54"/>
      <c r="C476" s="54"/>
      <c r="D476" s="54"/>
      <c r="E476" s="22"/>
      <c r="F476" s="54"/>
      <c r="G476" s="54"/>
      <c r="H476" s="54"/>
      <c r="I476" s="54"/>
      <c r="J476" s="62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6.5" x14ac:dyDescent="0.45">
      <c r="A477" s="54"/>
      <c r="B477" s="54"/>
      <c r="C477" s="54"/>
      <c r="D477" s="54"/>
      <c r="E477" s="22"/>
      <c r="F477" s="54"/>
      <c r="G477" s="54"/>
      <c r="H477" s="54"/>
      <c r="I477" s="54"/>
      <c r="J477" s="62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6.5" x14ac:dyDescent="0.45">
      <c r="A478" s="54"/>
      <c r="B478" s="54"/>
      <c r="C478" s="54"/>
      <c r="D478" s="54"/>
      <c r="E478" s="22"/>
      <c r="F478" s="54"/>
      <c r="G478" s="54"/>
      <c r="H478" s="54"/>
      <c r="I478" s="54"/>
      <c r="J478" s="62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6.5" x14ac:dyDescent="0.45">
      <c r="A479" s="54"/>
      <c r="B479" s="54"/>
      <c r="C479" s="54"/>
      <c r="D479" s="54"/>
      <c r="E479" s="22"/>
      <c r="F479" s="54"/>
      <c r="G479" s="54"/>
      <c r="H479" s="54"/>
      <c r="I479" s="54"/>
      <c r="J479" s="62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6.5" x14ac:dyDescent="0.45">
      <c r="A480" s="54"/>
      <c r="B480" s="54"/>
      <c r="C480" s="54"/>
      <c r="D480" s="54"/>
      <c r="E480" s="22"/>
      <c r="F480" s="54"/>
      <c r="G480" s="54"/>
      <c r="H480" s="54"/>
      <c r="I480" s="54"/>
      <c r="J480" s="62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6.5" x14ac:dyDescent="0.45">
      <c r="A481" s="54"/>
      <c r="B481" s="54"/>
      <c r="C481" s="54"/>
      <c r="D481" s="54"/>
      <c r="E481" s="22"/>
      <c r="F481" s="54"/>
      <c r="G481" s="54"/>
      <c r="H481" s="54"/>
      <c r="I481" s="54"/>
      <c r="J481" s="62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6.5" x14ac:dyDescent="0.45">
      <c r="A482" s="54"/>
      <c r="B482" s="54"/>
      <c r="C482" s="54"/>
      <c r="D482" s="54"/>
      <c r="E482" s="22"/>
      <c r="F482" s="54"/>
      <c r="G482" s="54"/>
      <c r="H482" s="54"/>
      <c r="I482" s="54"/>
      <c r="J482" s="62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6.5" x14ac:dyDescent="0.45">
      <c r="A483" s="54"/>
      <c r="B483" s="54"/>
      <c r="C483" s="54"/>
      <c r="D483" s="54"/>
      <c r="E483" s="22"/>
      <c r="F483" s="54"/>
      <c r="G483" s="54"/>
      <c r="H483" s="54"/>
      <c r="I483" s="54"/>
      <c r="J483" s="62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6.5" x14ac:dyDescent="0.45">
      <c r="A484" s="54"/>
      <c r="B484" s="54"/>
      <c r="C484" s="54"/>
      <c r="D484" s="54"/>
      <c r="E484" s="22"/>
      <c r="F484" s="54"/>
      <c r="G484" s="54"/>
      <c r="H484" s="54"/>
      <c r="I484" s="54"/>
      <c r="J484" s="62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6.5" x14ac:dyDescent="0.45">
      <c r="A485" s="54"/>
      <c r="B485" s="54"/>
      <c r="C485" s="54"/>
      <c r="D485" s="54"/>
      <c r="E485" s="22"/>
      <c r="F485" s="54"/>
      <c r="G485" s="54"/>
      <c r="H485" s="54"/>
      <c r="I485" s="54"/>
      <c r="J485" s="62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6.5" x14ac:dyDescent="0.45">
      <c r="A486" s="54"/>
      <c r="B486" s="54"/>
      <c r="C486" s="54"/>
      <c r="D486" s="54"/>
      <c r="E486" s="22"/>
      <c r="F486" s="54"/>
      <c r="G486" s="54"/>
      <c r="H486" s="54"/>
      <c r="I486" s="54"/>
      <c r="J486" s="62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6.5" x14ac:dyDescent="0.45">
      <c r="A487" s="54"/>
      <c r="B487" s="54"/>
      <c r="C487" s="54"/>
      <c r="D487" s="54"/>
      <c r="E487" s="22"/>
      <c r="F487" s="54"/>
      <c r="G487" s="54"/>
      <c r="H487" s="54"/>
      <c r="I487" s="54"/>
      <c r="J487" s="62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6.5" x14ac:dyDescent="0.45">
      <c r="A488" s="54"/>
      <c r="B488" s="54"/>
      <c r="C488" s="54"/>
      <c r="D488" s="54"/>
      <c r="E488" s="22"/>
      <c r="F488" s="54"/>
      <c r="G488" s="54"/>
      <c r="H488" s="54"/>
      <c r="I488" s="54"/>
      <c r="J488" s="62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6.5" x14ac:dyDescent="0.45">
      <c r="A489" s="54"/>
      <c r="B489" s="54"/>
      <c r="C489" s="54"/>
      <c r="D489" s="54"/>
      <c r="E489" s="22"/>
      <c r="F489" s="54"/>
      <c r="G489" s="54"/>
      <c r="H489" s="54"/>
      <c r="I489" s="54"/>
      <c r="J489" s="62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6.5" x14ac:dyDescent="0.45">
      <c r="A490" s="54"/>
      <c r="B490" s="54"/>
      <c r="C490" s="54"/>
      <c r="D490" s="54"/>
      <c r="E490" s="22"/>
      <c r="F490" s="54"/>
      <c r="G490" s="54"/>
      <c r="H490" s="54"/>
      <c r="I490" s="54"/>
      <c r="J490" s="62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6.5" x14ac:dyDescent="0.45">
      <c r="A491" s="54"/>
      <c r="B491" s="54"/>
      <c r="C491" s="54"/>
      <c r="D491" s="54"/>
      <c r="E491" s="22"/>
      <c r="F491" s="54"/>
      <c r="G491" s="54"/>
      <c r="H491" s="54"/>
      <c r="I491" s="54"/>
      <c r="J491" s="62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6.5" x14ac:dyDescent="0.45">
      <c r="A492" s="54"/>
      <c r="B492" s="54"/>
      <c r="C492" s="54"/>
      <c r="D492" s="54"/>
      <c r="E492" s="22"/>
      <c r="F492" s="54"/>
      <c r="G492" s="54"/>
      <c r="H492" s="54"/>
      <c r="I492" s="54"/>
      <c r="J492" s="62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6.5" x14ac:dyDescent="0.45">
      <c r="A493" s="54"/>
      <c r="B493" s="54"/>
      <c r="C493" s="54"/>
      <c r="D493" s="54"/>
      <c r="E493" s="22"/>
      <c r="F493" s="54"/>
      <c r="G493" s="54"/>
      <c r="H493" s="54"/>
      <c r="I493" s="54"/>
      <c r="J493" s="62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6.5" x14ac:dyDescent="0.45">
      <c r="A494" s="54"/>
      <c r="B494" s="54"/>
      <c r="C494" s="54"/>
      <c r="D494" s="54"/>
      <c r="E494" s="22"/>
      <c r="F494" s="54"/>
      <c r="G494" s="54"/>
      <c r="H494" s="54"/>
      <c r="I494" s="54"/>
      <c r="J494" s="62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6.5" x14ac:dyDescent="0.45">
      <c r="A495" s="54"/>
      <c r="B495" s="54"/>
      <c r="C495" s="54"/>
      <c r="D495" s="54"/>
      <c r="E495" s="22"/>
      <c r="F495" s="54"/>
      <c r="G495" s="54"/>
      <c r="H495" s="54"/>
      <c r="I495" s="54"/>
      <c r="J495" s="62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6.5" x14ac:dyDescent="0.45">
      <c r="A496" s="54"/>
      <c r="B496" s="54"/>
      <c r="C496" s="54"/>
      <c r="D496" s="54"/>
      <c r="E496" s="22"/>
      <c r="F496" s="54"/>
      <c r="G496" s="54"/>
      <c r="H496" s="54"/>
      <c r="I496" s="54"/>
      <c r="J496" s="62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6.5" x14ac:dyDescent="0.45">
      <c r="A497" s="54"/>
      <c r="B497" s="54"/>
      <c r="C497" s="54"/>
      <c r="D497" s="54"/>
      <c r="E497" s="22"/>
      <c r="F497" s="54"/>
      <c r="G497" s="54"/>
      <c r="H497" s="54"/>
      <c r="I497" s="54"/>
      <c r="J497" s="62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6.5" x14ac:dyDescent="0.45">
      <c r="A498" s="54"/>
      <c r="B498" s="54"/>
      <c r="C498" s="54"/>
      <c r="D498" s="54"/>
      <c r="E498" s="22"/>
      <c r="F498" s="54"/>
      <c r="G498" s="54"/>
      <c r="H498" s="54"/>
      <c r="I498" s="54"/>
      <c r="J498" s="62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6.5" x14ac:dyDescent="0.45">
      <c r="A499" s="54"/>
      <c r="B499" s="54"/>
      <c r="C499" s="54"/>
      <c r="D499" s="54"/>
      <c r="E499" s="22"/>
      <c r="F499" s="54"/>
      <c r="G499" s="54"/>
      <c r="H499" s="54"/>
      <c r="I499" s="54"/>
      <c r="J499" s="62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6.5" x14ac:dyDescent="0.45">
      <c r="A500" s="54"/>
      <c r="B500" s="54"/>
      <c r="C500" s="54"/>
      <c r="D500" s="54"/>
      <c r="E500" s="22"/>
      <c r="F500" s="54"/>
      <c r="G500" s="54"/>
      <c r="H500" s="54"/>
      <c r="I500" s="54"/>
      <c r="J500" s="62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6.5" x14ac:dyDescent="0.45">
      <c r="A501" s="54"/>
      <c r="B501" s="54"/>
      <c r="C501" s="54"/>
      <c r="D501" s="54"/>
      <c r="E501" s="22"/>
      <c r="F501" s="54"/>
      <c r="G501" s="54"/>
      <c r="H501" s="54"/>
      <c r="I501" s="54"/>
      <c r="J501" s="62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6.5" x14ac:dyDescent="0.45">
      <c r="A502" s="54"/>
      <c r="B502" s="54"/>
      <c r="C502" s="54"/>
      <c r="D502" s="54"/>
      <c r="E502" s="22"/>
      <c r="F502" s="54"/>
      <c r="G502" s="54"/>
      <c r="H502" s="54"/>
      <c r="I502" s="54"/>
      <c r="J502" s="62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6.5" x14ac:dyDescent="0.45">
      <c r="A503" s="54"/>
      <c r="B503" s="54"/>
      <c r="C503" s="54"/>
      <c r="D503" s="54"/>
      <c r="E503" s="22"/>
      <c r="F503" s="54"/>
      <c r="G503" s="54"/>
      <c r="H503" s="54"/>
      <c r="I503" s="54"/>
      <c r="J503" s="62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6.5" x14ac:dyDescent="0.45">
      <c r="A504" s="54"/>
      <c r="B504" s="54"/>
      <c r="C504" s="54"/>
      <c r="D504" s="54"/>
      <c r="E504" s="22"/>
      <c r="F504" s="54"/>
      <c r="G504" s="54"/>
      <c r="H504" s="54"/>
      <c r="I504" s="54"/>
      <c r="J504" s="62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6.5" x14ac:dyDescent="0.45">
      <c r="A505" s="54"/>
      <c r="B505" s="54"/>
      <c r="C505" s="54"/>
      <c r="D505" s="54"/>
      <c r="E505" s="22"/>
      <c r="F505" s="54"/>
      <c r="G505" s="54"/>
      <c r="H505" s="54"/>
      <c r="I505" s="54"/>
      <c r="J505" s="62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6.5" x14ac:dyDescent="0.45">
      <c r="A506" s="54"/>
      <c r="B506" s="54"/>
      <c r="C506" s="54"/>
      <c r="D506" s="54"/>
      <c r="E506" s="22"/>
      <c r="F506" s="54"/>
      <c r="G506" s="54"/>
      <c r="H506" s="54"/>
      <c r="I506" s="54"/>
      <c r="J506" s="62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6.5" x14ac:dyDescent="0.45">
      <c r="A507" s="54"/>
      <c r="B507" s="54"/>
      <c r="C507" s="54"/>
      <c r="D507" s="54"/>
      <c r="E507" s="22"/>
      <c r="F507" s="54"/>
      <c r="G507" s="54"/>
      <c r="H507" s="54"/>
      <c r="I507" s="54"/>
      <c r="J507" s="62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6.5" x14ac:dyDescent="0.45">
      <c r="A508" s="54"/>
      <c r="B508" s="54"/>
      <c r="C508" s="54"/>
      <c r="D508" s="54"/>
      <c r="E508" s="22"/>
      <c r="F508" s="54"/>
      <c r="G508" s="54"/>
      <c r="H508" s="54"/>
      <c r="I508" s="54"/>
      <c r="J508" s="62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6.5" x14ac:dyDescent="0.45">
      <c r="A509" s="54"/>
      <c r="B509" s="54"/>
      <c r="C509" s="54"/>
      <c r="D509" s="54"/>
      <c r="E509" s="22"/>
      <c r="F509" s="54"/>
      <c r="G509" s="54"/>
      <c r="H509" s="54"/>
      <c r="I509" s="54"/>
      <c r="J509" s="62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6.5" x14ac:dyDescent="0.45">
      <c r="A510" s="54"/>
      <c r="B510" s="54"/>
      <c r="C510" s="54"/>
      <c r="D510" s="54"/>
      <c r="E510" s="22"/>
      <c r="F510" s="54"/>
      <c r="G510" s="54"/>
      <c r="H510" s="54"/>
      <c r="I510" s="54"/>
      <c r="J510" s="62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6.5" x14ac:dyDescent="0.45">
      <c r="A511" s="54"/>
      <c r="B511" s="54"/>
      <c r="C511" s="54"/>
      <c r="D511" s="54"/>
      <c r="E511" s="22"/>
      <c r="F511" s="54"/>
      <c r="G511" s="54"/>
      <c r="H511" s="54"/>
      <c r="I511" s="54"/>
      <c r="J511" s="62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6.5" x14ac:dyDescent="0.45">
      <c r="A512" s="54"/>
      <c r="B512" s="54"/>
      <c r="C512" s="54"/>
      <c r="D512" s="54"/>
      <c r="E512" s="22"/>
      <c r="F512" s="54"/>
      <c r="G512" s="54"/>
      <c r="H512" s="54"/>
      <c r="I512" s="54"/>
      <c r="J512" s="62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6.5" x14ac:dyDescent="0.45">
      <c r="A513" s="54"/>
      <c r="B513" s="54"/>
      <c r="C513" s="54"/>
      <c r="D513" s="54"/>
      <c r="E513" s="22"/>
      <c r="F513" s="54"/>
      <c r="G513" s="54"/>
      <c r="H513" s="54"/>
      <c r="I513" s="54"/>
      <c r="J513" s="62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6.5" x14ac:dyDescent="0.45">
      <c r="A514" s="54"/>
      <c r="B514" s="54"/>
      <c r="C514" s="54"/>
      <c r="D514" s="54"/>
      <c r="E514" s="22"/>
      <c r="F514" s="54"/>
      <c r="G514" s="54"/>
      <c r="H514" s="54"/>
      <c r="I514" s="54"/>
      <c r="J514" s="62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6.5" x14ac:dyDescent="0.45">
      <c r="A515" s="54"/>
      <c r="B515" s="54"/>
      <c r="C515" s="54"/>
      <c r="D515" s="54"/>
      <c r="E515" s="22"/>
      <c r="F515" s="54"/>
      <c r="G515" s="54"/>
      <c r="H515" s="54"/>
      <c r="I515" s="54"/>
      <c r="J515" s="62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6.5" x14ac:dyDescent="0.45">
      <c r="A516" s="54"/>
      <c r="B516" s="54"/>
      <c r="C516" s="54"/>
      <c r="D516" s="54"/>
      <c r="E516" s="22"/>
      <c r="F516" s="54"/>
      <c r="G516" s="54"/>
      <c r="H516" s="54"/>
      <c r="I516" s="54"/>
      <c r="J516" s="62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6.5" x14ac:dyDescent="0.45">
      <c r="A517" s="54"/>
      <c r="B517" s="54"/>
      <c r="C517" s="54"/>
      <c r="D517" s="54"/>
      <c r="E517" s="22"/>
      <c r="F517" s="54"/>
      <c r="G517" s="54"/>
      <c r="H517" s="54"/>
      <c r="I517" s="54"/>
      <c r="J517" s="62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6.5" x14ac:dyDescent="0.45">
      <c r="A518" s="54"/>
      <c r="B518" s="54"/>
      <c r="C518" s="54"/>
      <c r="D518" s="54"/>
      <c r="E518" s="22"/>
      <c r="F518" s="54"/>
      <c r="G518" s="54"/>
      <c r="H518" s="54"/>
      <c r="I518" s="54"/>
      <c r="J518" s="62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6.5" x14ac:dyDescent="0.45">
      <c r="A519" s="54"/>
      <c r="B519" s="54"/>
      <c r="C519" s="54"/>
      <c r="D519" s="54"/>
      <c r="E519" s="22"/>
      <c r="F519" s="54"/>
      <c r="G519" s="54"/>
      <c r="H519" s="54"/>
      <c r="I519" s="54"/>
      <c r="J519" s="62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6.5" x14ac:dyDescent="0.45">
      <c r="A520" s="54"/>
      <c r="B520" s="54"/>
      <c r="C520" s="54"/>
      <c r="D520" s="54"/>
      <c r="E520" s="22"/>
      <c r="F520" s="54"/>
      <c r="G520" s="54"/>
      <c r="H520" s="54"/>
      <c r="I520" s="54"/>
      <c r="J520" s="62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6.5" x14ac:dyDescent="0.45">
      <c r="A521" s="54"/>
      <c r="B521" s="54"/>
      <c r="C521" s="54"/>
      <c r="D521" s="54"/>
      <c r="E521" s="22"/>
      <c r="F521" s="54"/>
      <c r="G521" s="54"/>
      <c r="H521" s="54"/>
      <c r="I521" s="54"/>
      <c r="J521" s="62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6.5" x14ac:dyDescent="0.45">
      <c r="A522" s="54"/>
      <c r="B522" s="54"/>
      <c r="C522" s="54"/>
      <c r="D522" s="54"/>
      <c r="E522" s="22"/>
      <c r="F522" s="54"/>
      <c r="G522" s="54"/>
      <c r="H522" s="54"/>
      <c r="I522" s="54"/>
      <c r="J522" s="62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6.5" x14ac:dyDescent="0.45">
      <c r="A523" s="54"/>
      <c r="B523" s="54"/>
      <c r="C523" s="54"/>
      <c r="D523" s="54"/>
      <c r="E523" s="22"/>
      <c r="F523" s="54"/>
      <c r="G523" s="54"/>
      <c r="H523" s="54"/>
      <c r="I523" s="54"/>
      <c r="J523" s="62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6.5" x14ac:dyDescent="0.45">
      <c r="A524" s="54"/>
      <c r="B524" s="54"/>
      <c r="C524" s="54"/>
      <c r="D524" s="54"/>
      <c r="E524" s="22"/>
      <c r="F524" s="54"/>
      <c r="G524" s="54"/>
      <c r="H524" s="54"/>
      <c r="I524" s="54"/>
      <c r="J524" s="62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6.5" x14ac:dyDescent="0.45">
      <c r="A525" s="54"/>
      <c r="B525" s="54"/>
      <c r="C525" s="54"/>
      <c r="D525" s="54"/>
      <c r="E525" s="22"/>
      <c r="F525" s="54"/>
      <c r="G525" s="54"/>
      <c r="H525" s="54"/>
      <c r="I525" s="54"/>
      <c r="J525" s="62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6.5" x14ac:dyDescent="0.45">
      <c r="A526" s="54"/>
      <c r="B526" s="54"/>
      <c r="C526" s="54"/>
      <c r="D526" s="54"/>
      <c r="E526" s="22"/>
      <c r="F526" s="54"/>
      <c r="G526" s="54"/>
      <c r="H526" s="54"/>
      <c r="I526" s="54"/>
      <c r="J526" s="62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6.5" x14ac:dyDescent="0.45">
      <c r="A527" s="54"/>
      <c r="B527" s="54"/>
      <c r="C527" s="54"/>
      <c r="D527" s="54"/>
      <c r="E527" s="22"/>
      <c r="F527" s="54"/>
      <c r="G527" s="54"/>
      <c r="H527" s="54"/>
      <c r="I527" s="54"/>
      <c r="J527" s="62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6.5" x14ac:dyDescent="0.45">
      <c r="A528" s="54"/>
      <c r="B528" s="54"/>
      <c r="C528" s="54"/>
      <c r="D528" s="54"/>
      <c r="E528" s="22"/>
      <c r="F528" s="54"/>
      <c r="G528" s="54"/>
      <c r="H528" s="54"/>
      <c r="I528" s="54"/>
      <c r="J528" s="62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6.5" x14ac:dyDescent="0.45">
      <c r="A529" s="54"/>
      <c r="B529" s="54"/>
      <c r="C529" s="54"/>
      <c r="D529" s="54"/>
      <c r="E529" s="22"/>
      <c r="F529" s="54"/>
      <c r="G529" s="54"/>
      <c r="H529" s="54"/>
      <c r="I529" s="54"/>
      <c r="J529" s="62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6.5" x14ac:dyDescent="0.45">
      <c r="A530" s="54"/>
      <c r="B530" s="54"/>
      <c r="C530" s="54"/>
      <c r="D530" s="54"/>
      <c r="E530" s="22"/>
      <c r="F530" s="54"/>
      <c r="G530" s="54"/>
      <c r="H530" s="54"/>
      <c r="I530" s="54"/>
      <c r="J530" s="62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6.5" x14ac:dyDescent="0.45">
      <c r="A531" s="54"/>
      <c r="B531" s="54"/>
      <c r="C531" s="54"/>
      <c r="D531" s="54"/>
      <c r="E531" s="22"/>
      <c r="F531" s="54"/>
      <c r="G531" s="54"/>
      <c r="H531" s="54"/>
      <c r="I531" s="54"/>
      <c r="J531" s="62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6.5" x14ac:dyDescent="0.45">
      <c r="A532" s="54"/>
      <c r="B532" s="54"/>
      <c r="C532" s="54"/>
      <c r="D532" s="54"/>
      <c r="E532" s="22"/>
      <c r="F532" s="54"/>
      <c r="G532" s="54"/>
      <c r="H532" s="54"/>
      <c r="I532" s="54"/>
      <c r="J532" s="62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6.5" x14ac:dyDescent="0.45">
      <c r="A533" s="54"/>
      <c r="B533" s="54"/>
      <c r="C533" s="54"/>
      <c r="D533" s="54"/>
      <c r="E533" s="22"/>
      <c r="F533" s="54"/>
      <c r="G533" s="54"/>
      <c r="H533" s="54"/>
      <c r="I533" s="54"/>
      <c r="J533" s="62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6.5" x14ac:dyDescent="0.45">
      <c r="A534" s="54"/>
      <c r="B534" s="54"/>
      <c r="C534" s="54"/>
      <c r="D534" s="54"/>
      <c r="E534" s="22"/>
      <c r="F534" s="54"/>
      <c r="G534" s="54"/>
      <c r="H534" s="54"/>
      <c r="I534" s="54"/>
      <c r="J534" s="62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6.5" x14ac:dyDescent="0.45">
      <c r="A535" s="54"/>
      <c r="B535" s="54"/>
      <c r="C535" s="54"/>
      <c r="D535" s="54"/>
      <c r="E535" s="22"/>
      <c r="F535" s="54"/>
      <c r="G535" s="54"/>
      <c r="H535" s="54"/>
      <c r="I535" s="54"/>
      <c r="J535" s="62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6.5" x14ac:dyDescent="0.45">
      <c r="A536" s="54"/>
      <c r="B536" s="54"/>
      <c r="C536" s="54"/>
      <c r="D536" s="54"/>
      <c r="E536" s="22"/>
      <c r="F536" s="54"/>
      <c r="G536" s="54"/>
      <c r="H536" s="54"/>
      <c r="I536" s="54"/>
      <c r="J536" s="62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6.5" x14ac:dyDescent="0.45">
      <c r="A537" s="54"/>
      <c r="B537" s="54"/>
      <c r="C537" s="54"/>
      <c r="D537" s="54"/>
      <c r="E537" s="22"/>
      <c r="F537" s="54"/>
      <c r="G537" s="54"/>
      <c r="H537" s="54"/>
      <c r="I537" s="54"/>
      <c r="J537" s="62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6.5" x14ac:dyDescent="0.45">
      <c r="A538" s="54"/>
      <c r="B538" s="54"/>
      <c r="C538" s="54"/>
      <c r="D538" s="54"/>
      <c r="E538" s="22"/>
      <c r="F538" s="54"/>
      <c r="G538" s="54"/>
      <c r="H538" s="54"/>
      <c r="I538" s="54"/>
      <c r="J538" s="62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6.5" x14ac:dyDescent="0.45">
      <c r="A539" s="54"/>
      <c r="B539" s="54"/>
      <c r="C539" s="54"/>
      <c r="D539" s="54"/>
      <c r="E539" s="22"/>
      <c r="F539" s="54"/>
      <c r="G539" s="54"/>
      <c r="H539" s="54"/>
      <c r="I539" s="54"/>
      <c r="J539" s="62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6.5" x14ac:dyDescent="0.45">
      <c r="A540" s="54"/>
      <c r="B540" s="54"/>
      <c r="C540" s="54"/>
      <c r="D540" s="54"/>
      <c r="E540" s="22"/>
      <c r="F540" s="54"/>
      <c r="G540" s="54"/>
      <c r="H540" s="54"/>
      <c r="I540" s="54"/>
      <c r="J540" s="62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6.5" x14ac:dyDescent="0.45">
      <c r="A541" s="54"/>
      <c r="B541" s="54"/>
      <c r="C541" s="54"/>
      <c r="D541" s="54"/>
      <c r="E541" s="22"/>
      <c r="F541" s="54"/>
      <c r="G541" s="54"/>
      <c r="H541" s="54"/>
      <c r="I541" s="54"/>
      <c r="J541" s="62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6.5" x14ac:dyDescent="0.45">
      <c r="A542" s="54"/>
      <c r="B542" s="54"/>
      <c r="C542" s="54"/>
      <c r="D542" s="54"/>
      <c r="E542" s="22"/>
      <c r="F542" s="54"/>
      <c r="G542" s="54"/>
      <c r="H542" s="54"/>
      <c r="I542" s="54"/>
      <c r="J542" s="62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6.5" x14ac:dyDescent="0.45">
      <c r="A543" s="54"/>
      <c r="B543" s="54"/>
      <c r="C543" s="54"/>
      <c r="D543" s="54"/>
      <c r="E543" s="22"/>
      <c r="F543" s="54"/>
      <c r="G543" s="54"/>
      <c r="H543" s="54"/>
      <c r="I543" s="54"/>
      <c r="J543" s="62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6.5" x14ac:dyDescent="0.45">
      <c r="A544" s="54"/>
      <c r="B544" s="54"/>
      <c r="C544" s="54"/>
      <c r="D544" s="54"/>
      <c r="E544" s="22"/>
      <c r="F544" s="54"/>
      <c r="G544" s="54"/>
      <c r="H544" s="54"/>
      <c r="I544" s="54"/>
      <c r="J544" s="62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6.5" x14ac:dyDescent="0.45">
      <c r="A545" s="54"/>
      <c r="B545" s="54"/>
      <c r="C545" s="54"/>
      <c r="D545" s="54"/>
      <c r="E545" s="22"/>
      <c r="F545" s="54"/>
      <c r="G545" s="54"/>
      <c r="H545" s="54"/>
      <c r="I545" s="54"/>
      <c r="J545" s="62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6.5" x14ac:dyDescent="0.45">
      <c r="A546" s="54"/>
      <c r="B546" s="54"/>
      <c r="C546" s="54"/>
      <c r="D546" s="54"/>
      <c r="E546" s="22"/>
      <c r="F546" s="54"/>
      <c r="G546" s="54"/>
      <c r="H546" s="54"/>
      <c r="I546" s="54"/>
      <c r="J546" s="62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6.5" x14ac:dyDescent="0.45">
      <c r="A547" s="54"/>
      <c r="B547" s="54"/>
      <c r="C547" s="54"/>
      <c r="D547" s="54"/>
      <c r="E547" s="22"/>
      <c r="F547" s="54"/>
      <c r="G547" s="54"/>
      <c r="H547" s="54"/>
      <c r="I547" s="54"/>
      <c r="J547" s="62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6.5" x14ac:dyDescent="0.45">
      <c r="A548" s="54"/>
      <c r="B548" s="54"/>
      <c r="C548" s="54"/>
      <c r="D548" s="54"/>
      <c r="E548" s="22"/>
      <c r="F548" s="54"/>
      <c r="G548" s="54"/>
      <c r="H548" s="54"/>
      <c r="I548" s="54"/>
      <c r="J548" s="62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6.5" x14ac:dyDescent="0.45">
      <c r="A549" s="54"/>
      <c r="B549" s="54"/>
      <c r="C549" s="54"/>
      <c r="D549" s="54"/>
      <c r="E549" s="22"/>
      <c r="F549" s="54"/>
      <c r="G549" s="54"/>
      <c r="H549" s="54"/>
      <c r="I549" s="54"/>
      <c r="J549" s="62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6.5" x14ac:dyDescent="0.45">
      <c r="A550" s="54"/>
      <c r="B550" s="54"/>
      <c r="C550" s="54"/>
      <c r="D550" s="54"/>
      <c r="E550" s="22"/>
      <c r="F550" s="54"/>
      <c r="G550" s="54"/>
      <c r="H550" s="54"/>
      <c r="I550" s="54"/>
      <c r="J550" s="62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6.5" x14ac:dyDescent="0.45">
      <c r="A551" s="54"/>
      <c r="B551" s="54"/>
      <c r="C551" s="54"/>
      <c r="D551" s="54"/>
      <c r="E551" s="22"/>
      <c r="F551" s="54"/>
      <c r="G551" s="54"/>
      <c r="H551" s="54"/>
      <c r="I551" s="54"/>
      <c r="J551" s="62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6.5" x14ac:dyDescent="0.45">
      <c r="A552" s="54"/>
      <c r="B552" s="54"/>
      <c r="C552" s="54"/>
      <c r="D552" s="54"/>
      <c r="E552" s="22"/>
      <c r="F552" s="54"/>
      <c r="G552" s="54"/>
      <c r="H552" s="54"/>
      <c r="I552" s="54"/>
      <c r="J552" s="62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6.5" x14ac:dyDescent="0.45">
      <c r="A553" s="54"/>
      <c r="B553" s="54"/>
      <c r="C553" s="54"/>
      <c r="D553" s="54"/>
      <c r="E553" s="22"/>
      <c r="F553" s="54"/>
      <c r="G553" s="54"/>
      <c r="H553" s="54"/>
      <c r="I553" s="54"/>
      <c r="J553" s="62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6.5" x14ac:dyDescent="0.45">
      <c r="A554" s="54"/>
      <c r="B554" s="54"/>
      <c r="C554" s="54"/>
      <c r="D554" s="54"/>
      <c r="E554" s="22"/>
      <c r="F554" s="54"/>
      <c r="G554" s="54"/>
      <c r="H554" s="54"/>
      <c r="I554" s="54"/>
      <c r="J554" s="62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6.5" x14ac:dyDescent="0.45">
      <c r="A555" s="54"/>
      <c r="B555" s="54"/>
      <c r="C555" s="54"/>
      <c r="D555" s="54"/>
      <c r="E555" s="22"/>
      <c r="F555" s="54"/>
      <c r="G555" s="54"/>
      <c r="H555" s="54"/>
      <c r="I555" s="54"/>
      <c r="J555" s="62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6.5" x14ac:dyDescent="0.45">
      <c r="A556" s="54"/>
      <c r="B556" s="54"/>
      <c r="C556" s="54"/>
      <c r="D556" s="54"/>
      <c r="E556" s="22"/>
      <c r="F556" s="54"/>
      <c r="G556" s="54"/>
      <c r="H556" s="54"/>
      <c r="I556" s="54"/>
      <c r="J556" s="62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6.5" x14ac:dyDescent="0.45">
      <c r="A557" s="54"/>
      <c r="B557" s="54"/>
      <c r="C557" s="54"/>
      <c r="D557" s="54"/>
      <c r="E557" s="22"/>
      <c r="F557" s="54"/>
      <c r="G557" s="54"/>
      <c r="H557" s="54"/>
      <c r="I557" s="54"/>
      <c r="J557" s="62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6.5" x14ac:dyDescent="0.45">
      <c r="A558" s="54"/>
      <c r="B558" s="54"/>
      <c r="C558" s="54"/>
      <c r="D558" s="54"/>
      <c r="E558" s="22"/>
      <c r="F558" s="54"/>
      <c r="G558" s="54"/>
      <c r="H558" s="54"/>
      <c r="I558" s="54"/>
      <c r="J558" s="62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6.5" x14ac:dyDescent="0.45">
      <c r="A559" s="54"/>
      <c r="B559" s="54"/>
      <c r="C559" s="54"/>
      <c r="D559" s="54"/>
      <c r="E559" s="22"/>
      <c r="F559" s="54"/>
      <c r="G559" s="54"/>
      <c r="H559" s="54"/>
      <c r="I559" s="54"/>
      <c r="J559" s="62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6.5" x14ac:dyDescent="0.45">
      <c r="A560" s="54"/>
      <c r="B560" s="54"/>
      <c r="C560" s="54"/>
      <c r="D560" s="54"/>
      <c r="E560" s="22"/>
      <c r="F560" s="54"/>
      <c r="G560" s="54"/>
      <c r="H560" s="54"/>
      <c r="I560" s="54"/>
      <c r="J560" s="62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6.5" x14ac:dyDescent="0.45">
      <c r="A561" s="54"/>
      <c r="B561" s="54"/>
      <c r="C561" s="54"/>
      <c r="D561" s="54"/>
      <c r="E561" s="22"/>
      <c r="F561" s="54"/>
      <c r="G561" s="54"/>
      <c r="H561" s="54"/>
      <c r="I561" s="54"/>
      <c r="J561" s="62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6.5" x14ac:dyDescent="0.45">
      <c r="A562" s="54"/>
      <c r="B562" s="54"/>
      <c r="C562" s="54"/>
      <c r="D562" s="54"/>
      <c r="E562" s="22"/>
      <c r="F562" s="54"/>
      <c r="G562" s="54"/>
      <c r="H562" s="54"/>
      <c r="I562" s="54"/>
      <c r="J562" s="62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6.5" x14ac:dyDescent="0.45">
      <c r="A563" s="54"/>
      <c r="B563" s="54"/>
      <c r="C563" s="54"/>
      <c r="D563" s="54"/>
      <c r="E563" s="22"/>
      <c r="F563" s="54"/>
      <c r="G563" s="54"/>
      <c r="H563" s="54"/>
      <c r="I563" s="54"/>
      <c r="J563" s="62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6.5" x14ac:dyDescent="0.45">
      <c r="A564" s="54"/>
      <c r="B564" s="54"/>
      <c r="C564" s="54"/>
      <c r="D564" s="54"/>
      <c r="E564" s="22"/>
      <c r="F564" s="54"/>
      <c r="G564" s="54"/>
      <c r="H564" s="54"/>
      <c r="I564" s="54"/>
      <c r="J564" s="62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6.5" x14ac:dyDescent="0.45">
      <c r="A565" s="54"/>
      <c r="B565" s="54"/>
      <c r="C565" s="54"/>
      <c r="D565" s="54"/>
      <c r="E565" s="22"/>
      <c r="F565" s="54"/>
      <c r="G565" s="54"/>
      <c r="H565" s="54"/>
      <c r="I565" s="54"/>
      <c r="J565" s="62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6.5" x14ac:dyDescent="0.45">
      <c r="A566" s="54"/>
      <c r="B566" s="54"/>
      <c r="C566" s="54"/>
      <c r="D566" s="54"/>
      <c r="E566" s="22"/>
      <c r="F566" s="54"/>
      <c r="G566" s="54"/>
      <c r="H566" s="54"/>
      <c r="I566" s="54"/>
      <c r="J566" s="62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6.5" x14ac:dyDescent="0.45">
      <c r="A567" s="54"/>
      <c r="B567" s="54"/>
      <c r="C567" s="54"/>
      <c r="D567" s="54"/>
      <c r="E567" s="22"/>
      <c r="F567" s="54"/>
      <c r="G567" s="54"/>
      <c r="H567" s="54"/>
      <c r="I567" s="54"/>
      <c r="J567" s="62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6.5" x14ac:dyDescent="0.45">
      <c r="A568" s="54"/>
      <c r="B568" s="54"/>
      <c r="C568" s="54"/>
      <c r="D568" s="54"/>
      <c r="E568" s="22"/>
      <c r="F568" s="54"/>
      <c r="G568" s="54"/>
      <c r="H568" s="54"/>
      <c r="I568" s="54"/>
      <c r="J568" s="62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6.5" x14ac:dyDescent="0.45">
      <c r="A569" s="54"/>
      <c r="B569" s="54"/>
      <c r="C569" s="54"/>
      <c r="D569" s="54"/>
      <c r="E569" s="22"/>
      <c r="F569" s="54"/>
      <c r="G569" s="54"/>
      <c r="H569" s="54"/>
      <c r="I569" s="54"/>
      <c r="J569" s="62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6.5" x14ac:dyDescent="0.45">
      <c r="A570" s="54"/>
      <c r="B570" s="54"/>
      <c r="C570" s="54"/>
      <c r="D570" s="54"/>
      <c r="E570" s="22"/>
      <c r="F570" s="54"/>
      <c r="G570" s="54"/>
      <c r="H570" s="54"/>
      <c r="I570" s="54"/>
      <c r="J570" s="62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6.5" x14ac:dyDescent="0.45">
      <c r="A571" s="54"/>
      <c r="B571" s="54"/>
      <c r="C571" s="54"/>
      <c r="D571" s="54"/>
      <c r="E571" s="22"/>
      <c r="F571" s="54"/>
      <c r="G571" s="54"/>
      <c r="H571" s="54"/>
      <c r="I571" s="54"/>
      <c r="J571" s="62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6.5" x14ac:dyDescent="0.45">
      <c r="A572" s="54"/>
      <c r="B572" s="54"/>
      <c r="C572" s="54"/>
      <c r="D572" s="54"/>
      <c r="E572" s="22"/>
      <c r="F572" s="54"/>
      <c r="G572" s="54"/>
      <c r="H572" s="54"/>
      <c r="I572" s="54"/>
      <c r="J572" s="62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6.5" x14ac:dyDescent="0.45">
      <c r="A573" s="54"/>
      <c r="B573" s="54"/>
      <c r="C573" s="54"/>
      <c r="D573" s="54"/>
      <c r="E573" s="22"/>
      <c r="F573" s="54"/>
      <c r="G573" s="54"/>
      <c r="H573" s="54"/>
      <c r="I573" s="54"/>
      <c r="J573" s="62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6.5" x14ac:dyDescent="0.45">
      <c r="A574" s="54"/>
      <c r="B574" s="54"/>
      <c r="C574" s="54"/>
      <c r="D574" s="54"/>
      <c r="E574" s="22"/>
      <c r="F574" s="54"/>
      <c r="G574" s="54"/>
      <c r="H574" s="54"/>
      <c r="I574" s="54"/>
      <c r="J574" s="62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6.5" x14ac:dyDescent="0.45">
      <c r="A575" s="54"/>
      <c r="B575" s="54"/>
      <c r="C575" s="54"/>
      <c r="D575" s="54"/>
      <c r="E575" s="22"/>
      <c r="F575" s="54"/>
      <c r="G575" s="54"/>
      <c r="H575" s="54"/>
      <c r="I575" s="54"/>
      <c r="J575" s="62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6.5" x14ac:dyDescent="0.45">
      <c r="A576" s="54"/>
      <c r="B576" s="54"/>
      <c r="C576" s="54"/>
      <c r="D576" s="54"/>
      <c r="E576" s="22"/>
      <c r="F576" s="54"/>
      <c r="G576" s="54"/>
      <c r="H576" s="54"/>
      <c r="I576" s="54"/>
      <c r="J576" s="62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6.5" x14ac:dyDescent="0.45">
      <c r="A577" s="54"/>
      <c r="B577" s="54"/>
      <c r="C577" s="54"/>
      <c r="D577" s="54"/>
      <c r="E577" s="22"/>
      <c r="F577" s="54"/>
      <c r="G577" s="54"/>
      <c r="H577" s="54"/>
      <c r="I577" s="54"/>
      <c r="J577" s="62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6.5" x14ac:dyDescent="0.45">
      <c r="A578" s="54"/>
      <c r="B578" s="54"/>
      <c r="C578" s="54"/>
      <c r="D578" s="54"/>
      <c r="E578" s="22"/>
      <c r="F578" s="54"/>
      <c r="G578" s="54"/>
      <c r="H578" s="54"/>
      <c r="I578" s="54"/>
      <c r="J578" s="62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6.5" x14ac:dyDescent="0.45">
      <c r="A579" s="54"/>
      <c r="B579" s="54"/>
      <c r="C579" s="54"/>
      <c r="D579" s="54"/>
      <c r="E579" s="22"/>
      <c r="F579" s="54"/>
      <c r="G579" s="54"/>
      <c r="H579" s="54"/>
      <c r="I579" s="54"/>
      <c r="J579" s="62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6.5" x14ac:dyDescent="0.45">
      <c r="A580" s="54"/>
      <c r="B580" s="54"/>
      <c r="C580" s="54"/>
      <c r="D580" s="54"/>
      <c r="E580" s="22"/>
      <c r="F580" s="54"/>
      <c r="G580" s="54"/>
      <c r="H580" s="54"/>
      <c r="I580" s="54"/>
      <c r="J580" s="62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6.5" x14ac:dyDescent="0.45">
      <c r="A581" s="54"/>
      <c r="B581" s="54"/>
      <c r="C581" s="54"/>
      <c r="D581" s="54"/>
      <c r="E581" s="22"/>
      <c r="F581" s="54"/>
      <c r="G581" s="54"/>
      <c r="H581" s="54"/>
      <c r="I581" s="54"/>
      <c r="J581" s="62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6.5" x14ac:dyDescent="0.45">
      <c r="A582" s="54"/>
      <c r="B582" s="54"/>
      <c r="C582" s="54"/>
      <c r="D582" s="54"/>
      <c r="E582" s="22"/>
      <c r="F582" s="54"/>
      <c r="G582" s="54"/>
      <c r="H582" s="54"/>
      <c r="I582" s="54"/>
      <c r="J582" s="62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6.5" x14ac:dyDescent="0.45">
      <c r="A583" s="54"/>
      <c r="B583" s="54"/>
      <c r="C583" s="54"/>
      <c r="D583" s="54"/>
      <c r="E583" s="22"/>
      <c r="F583" s="54"/>
      <c r="G583" s="54"/>
      <c r="H583" s="54"/>
      <c r="I583" s="54"/>
      <c r="J583" s="62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6.5" x14ac:dyDescent="0.45">
      <c r="A584" s="54"/>
      <c r="B584" s="54"/>
      <c r="C584" s="54"/>
      <c r="D584" s="54"/>
      <c r="E584" s="22"/>
      <c r="F584" s="54"/>
      <c r="G584" s="54"/>
      <c r="H584" s="54"/>
      <c r="I584" s="54"/>
      <c r="J584" s="62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6.5" x14ac:dyDescent="0.45">
      <c r="A585" s="54"/>
      <c r="B585" s="54"/>
      <c r="C585" s="54"/>
      <c r="D585" s="54"/>
      <c r="E585" s="22"/>
      <c r="F585" s="54"/>
      <c r="G585" s="54"/>
      <c r="H585" s="54"/>
      <c r="I585" s="54"/>
      <c r="J585" s="62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6.5" x14ac:dyDescent="0.45">
      <c r="A586" s="54"/>
      <c r="B586" s="54"/>
      <c r="C586" s="54"/>
      <c r="D586" s="54"/>
      <c r="E586" s="22"/>
      <c r="F586" s="54"/>
      <c r="G586" s="54"/>
      <c r="H586" s="54"/>
      <c r="I586" s="54"/>
      <c r="J586" s="62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6.5" x14ac:dyDescent="0.45">
      <c r="A587" s="54"/>
      <c r="B587" s="54"/>
      <c r="C587" s="54"/>
      <c r="D587" s="54"/>
      <c r="E587" s="22"/>
      <c r="F587" s="54"/>
      <c r="G587" s="54"/>
      <c r="H587" s="54"/>
      <c r="I587" s="54"/>
      <c r="J587" s="62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6.5" x14ac:dyDescent="0.45">
      <c r="A588" s="54"/>
      <c r="B588" s="54"/>
      <c r="C588" s="54"/>
      <c r="D588" s="54"/>
      <c r="E588" s="22"/>
      <c r="F588" s="54"/>
      <c r="G588" s="54"/>
      <c r="H588" s="54"/>
      <c r="I588" s="54"/>
      <c r="J588" s="62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6.5" x14ac:dyDescent="0.45">
      <c r="A589" s="54"/>
      <c r="B589" s="54"/>
      <c r="C589" s="54"/>
      <c r="D589" s="54"/>
      <c r="E589" s="22"/>
      <c r="F589" s="54"/>
      <c r="G589" s="54"/>
      <c r="H589" s="54"/>
      <c r="I589" s="54"/>
      <c r="J589" s="62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6.5" x14ac:dyDescent="0.45">
      <c r="A590" s="54"/>
      <c r="B590" s="54"/>
      <c r="C590" s="54"/>
      <c r="D590" s="54"/>
      <c r="E590" s="22"/>
      <c r="F590" s="54"/>
      <c r="G590" s="54"/>
      <c r="H590" s="54"/>
      <c r="I590" s="54"/>
      <c r="J590" s="62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6.5" x14ac:dyDescent="0.45">
      <c r="A591" s="54"/>
      <c r="B591" s="54"/>
      <c r="C591" s="54"/>
      <c r="D591" s="54"/>
      <c r="E591" s="22"/>
      <c r="F591" s="54"/>
      <c r="G591" s="54"/>
      <c r="H591" s="54"/>
      <c r="I591" s="54"/>
      <c r="J591" s="62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6.5" x14ac:dyDescent="0.45">
      <c r="A592" s="54"/>
      <c r="B592" s="54"/>
      <c r="C592" s="54"/>
      <c r="D592" s="54"/>
      <c r="E592" s="22"/>
      <c r="F592" s="54"/>
      <c r="G592" s="54"/>
      <c r="H592" s="54"/>
      <c r="I592" s="54"/>
      <c r="J592" s="62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6.5" x14ac:dyDescent="0.45">
      <c r="A593" s="54"/>
      <c r="B593" s="54"/>
      <c r="C593" s="54"/>
      <c r="D593" s="54"/>
      <c r="E593" s="22"/>
      <c r="F593" s="54"/>
      <c r="G593" s="54"/>
      <c r="H593" s="54"/>
      <c r="I593" s="54"/>
      <c r="J593" s="62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6.5" x14ac:dyDescent="0.45">
      <c r="A594" s="54"/>
      <c r="B594" s="54"/>
      <c r="C594" s="54"/>
      <c r="D594" s="54"/>
      <c r="E594" s="22"/>
      <c r="F594" s="54"/>
      <c r="G594" s="54"/>
      <c r="H594" s="54"/>
      <c r="I594" s="54"/>
      <c r="J594" s="62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6.5" x14ac:dyDescent="0.45">
      <c r="A595" s="54"/>
      <c r="B595" s="54"/>
      <c r="C595" s="54"/>
      <c r="D595" s="54"/>
      <c r="E595" s="22"/>
      <c r="F595" s="54"/>
      <c r="G595" s="54"/>
      <c r="H595" s="54"/>
      <c r="I595" s="54"/>
      <c r="J595" s="62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6.5" x14ac:dyDescent="0.45">
      <c r="A596" s="54"/>
      <c r="B596" s="54"/>
      <c r="C596" s="54"/>
      <c r="D596" s="54"/>
      <c r="E596" s="22"/>
      <c r="F596" s="54"/>
      <c r="G596" s="54"/>
      <c r="H596" s="54"/>
      <c r="I596" s="54"/>
      <c r="J596" s="62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6.5" x14ac:dyDescent="0.45">
      <c r="A597" s="54"/>
      <c r="B597" s="54"/>
      <c r="C597" s="54"/>
      <c r="D597" s="54"/>
      <c r="E597" s="22"/>
      <c r="F597" s="54"/>
      <c r="G597" s="54"/>
      <c r="H597" s="54"/>
      <c r="I597" s="54"/>
      <c r="J597" s="62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6.5" x14ac:dyDescent="0.45">
      <c r="A598" s="54"/>
      <c r="B598" s="54"/>
      <c r="C598" s="54"/>
      <c r="D598" s="54"/>
      <c r="E598" s="22"/>
      <c r="F598" s="54"/>
      <c r="G598" s="54"/>
      <c r="H598" s="54"/>
      <c r="I598" s="54"/>
      <c r="J598" s="62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6.5" x14ac:dyDescent="0.45">
      <c r="A599" s="54"/>
      <c r="B599" s="54"/>
      <c r="C599" s="54"/>
      <c r="D599" s="54"/>
      <c r="E599" s="22"/>
      <c r="F599" s="54"/>
      <c r="G599" s="54"/>
      <c r="H599" s="54"/>
      <c r="I599" s="54"/>
      <c r="J599" s="62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6.5" x14ac:dyDescent="0.45">
      <c r="A600" s="54"/>
      <c r="B600" s="54"/>
      <c r="C600" s="54"/>
      <c r="D600" s="54"/>
      <c r="E600" s="22"/>
      <c r="F600" s="54"/>
      <c r="G600" s="54"/>
      <c r="H600" s="54"/>
      <c r="I600" s="54"/>
      <c r="J600" s="62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6.5" x14ac:dyDescent="0.45">
      <c r="A601" s="54"/>
      <c r="B601" s="54"/>
      <c r="C601" s="54"/>
      <c r="D601" s="54"/>
      <c r="E601" s="22"/>
      <c r="F601" s="54"/>
      <c r="G601" s="54"/>
      <c r="H601" s="54"/>
      <c r="I601" s="54"/>
      <c r="J601" s="62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6.5" x14ac:dyDescent="0.45">
      <c r="A602" s="54"/>
      <c r="B602" s="54"/>
      <c r="C602" s="54"/>
      <c r="D602" s="54"/>
      <c r="E602" s="22"/>
      <c r="F602" s="54"/>
      <c r="G602" s="54"/>
      <c r="H602" s="54"/>
      <c r="I602" s="54"/>
      <c r="J602" s="62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6.5" x14ac:dyDescent="0.45">
      <c r="A603" s="54"/>
      <c r="B603" s="54"/>
      <c r="C603" s="54"/>
      <c r="D603" s="54"/>
      <c r="E603" s="22"/>
      <c r="F603" s="54"/>
      <c r="G603" s="54"/>
      <c r="H603" s="54"/>
      <c r="I603" s="54"/>
      <c r="J603" s="62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6.5" x14ac:dyDescent="0.45">
      <c r="A604" s="54"/>
      <c r="B604" s="54"/>
      <c r="C604" s="54"/>
      <c r="D604" s="54"/>
      <c r="E604" s="22"/>
      <c r="F604" s="54"/>
      <c r="G604" s="54"/>
      <c r="H604" s="54"/>
      <c r="I604" s="54"/>
      <c r="J604" s="62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6.5" x14ac:dyDescent="0.45">
      <c r="A605" s="54"/>
      <c r="B605" s="54"/>
      <c r="C605" s="54"/>
      <c r="D605" s="54"/>
      <c r="E605" s="22"/>
      <c r="F605" s="54"/>
      <c r="G605" s="54"/>
      <c r="H605" s="54"/>
      <c r="I605" s="54"/>
      <c r="J605" s="62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6.5" x14ac:dyDescent="0.45">
      <c r="A606" s="54"/>
      <c r="B606" s="54"/>
      <c r="C606" s="54"/>
      <c r="D606" s="54"/>
      <c r="E606" s="22"/>
      <c r="F606" s="54"/>
      <c r="G606" s="54"/>
      <c r="H606" s="54"/>
      <c r="I606" s="54"/>
      <c r="J606" s="62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6.5" x14ac:dyDescent="0.45">
      <c r="A607" s="54"/>
      <c r="B607" s="54"/>
      <c r="C607" s="54"/>
      <c r="D607" s="54"/>
      <c r="E607" s="22"/>
      <c r="F607" s="54"/>
      <c r="G607" s="54"/>
      <c r="H607" s="54"/>
      <c r="I607" s="54"/>
      <c r="J607" s="62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6.5" x14ac:dyDescent="0.45">
      <c r="A608" s="54"/>
      <c r="B608" s="54"/>
      <c r="C608" s="54"/>
      <c r="D608" s="54"/>
      <c r="E608" s="22"/>
      <c r="F608" s="54"/>
      <c r="G608" s="54"/>
      <c r="H608" s="54"/>
      <c r="I608" s="54"/>
      <c r="J608" s="62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6.5" x14ac:dyDescent="0.45">
      <c r="A609" s="54"/>
      <c r="B609" s="54"/>
      <c r="C609" s="54"/>
      <c r="D609" s="54"/>
      <c r="E609" s="22"/>
      <c r="F609" s="54"/>
      <c r="G609" s="54"/>
      <c r="H609" s="54"/>
      <c r="I609" s="54"/>
      <c r="J609" s="62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6.5" x14ac:dyDescent="0.45">
      <c r="A610" s="54"/>
      <c r="B610" s="54"/>
      <c r="C610" s="54"/>
      <c r="D610" s="54"/>
      <c r="E610" s="22"/>
      <c r="F610" s="54"/>
      <c r="G610" s="54"/>
      <c r="H610" s="54"/>
      <c r="I610" s="54"/>
      <c r="J610" s="62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6.5" x14ac:dyDescent="0.45">
      <c r="A611" s="54"/>
      <c r="B611" s="54"/>
      <c r="C611" s="54"/>
      <c r="D611" s="54"/>
      <c r="E611" s="22"/>
      <c r="F611" s="54"/>
      <c r="G611" s="54"/>
      <c r="H611" s="54"/>
      <c r="I611" s="54"/>
      <c r="J611" s="62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6.5" x14ac:dyDescent="0.45">
      <c r="A612" s="54"/>
      <c r="B612" s="54"/>
      <c r="C612" s="54"/>
      <c r="D612" s="54"/>
      <c r="E612" s="22"/>
      <c r="F612" s="54"/>
      <c r="G612" s="54"/>
      <c r="H612" s="54"/>
      <c r="I612" s="54"/>
      <c r="J612" s="62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6.5" x14ac:dyDescent="0.45">
      <c r="A613" s="54"/>
      <c r="B613" s="54"/>
      <c r="C613" s="54"/>
      <c r="D613" s="54"/>
      <c r="E613" s="22"/>
      <c r="F613" s="54"/>
      <c r="G613" s="54"/>
      <c r="H613" s="54"/>
      <c r="I613" s="54"/>
      <c r="J613" s="62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6.5" x14ac:dyDescent="0.45">
      <c r="A614" s="54"/>
      <c r="B614" s="54"/>
      <c r="C614" s="54"/>
      <c r="D614" s="54"/>
      <c r="E614" s="22"/>
      <c r="F614" s="54"/>
      <c r="G614" s="54"/>
      <c r="H614" s="54"/>
      <c r="I614" s="54"/>
      <c r="J614" s="62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6.5" x14ac:dyDescent="0.45">
      <c r="A615" s="54"/>
      <c r="B615" s="54"/>
      <c r="C615" s="54"/>
      <c r="D615" s="54"/>
      <c r="E615" s="22"/>
      <c r="F615" s="54"/>
      <c r="G615" s="54"/>
      <c r="H615" s="54"/>
      <c r="I615" s="54"/>
      <c r="J615" s="62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6.5" x14ac:dyDescent="0.45">
      <c r="A616" s="54"/>
      <c r="B616" s="54"/>
      <c r="C616" s="54"/>
      <c r="D616" s="54"/>
      <c r="E616" s="22"/>
      <c r="F616" s="54"/>
      <c r="G616" s="54"/>
      <c r="H616" s="54"/>
      <c r="I616" s="54"/>
      <c r="J616" s="62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6.5" x14ac:dyDescent="0.45">
      <c r="A617" s="54"/>
      <c r="B617" s="54"/>
      <c r="C617" s="54"/>
      <c r="D617" s="54"/>
      <c r="E617" s="22"/>
      <c r="F617" s="54"/>
      <c r="G617" s="54"/>
      <c r="H617" s="54"/>
      <c r="I617" s="54"/>
      <c r="J617" s="62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6.5" x14ac:dyDescent="0.45">
      <c r="A618" s="54"/>
      <c r="B618" s="54"/>
      <c r="C618" s="54"/>
      <c r="D618" s="54"/>
      <c r="E618" s="22"/>
      <c r="F618" s="54"/>
      <c r="G618" s="54"/>
      <c r="H618" s="54"/>
      <c r="I618" s="54"/>
      <c r="J618" s="62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6.5" x14ac:dyDescent="0.45">
      <c r="A619" s="54"/>
      <c r="B619" s="54"/>
      <c r="C619" s="54"/>
      <c r="D619" s="54"/>
      <c r="E619" s="22"/>
      <c r="F619" s="54"/>
      <c r="G619" s="54"/>
      <c r="H619" s="54"/>
      <c r="I619" s="54"/>
      <c r="J619" s="62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6.5" x14ac:dyDescent="0.45">
      <c r="A620" s="54"/>
      <c r="B620" s="54"/>
      <c r="C620" s="54"/>
      <c r="D620" s="54"/>
      <c r="E620" s="22"/>
      <c r="F620" s="54"/>
      <c r="G620" s="54"/>
      <c r="H620" s="54"/>
      <c r="I620" s="54"/>
      <c r="J620" s="62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6.5" x14ac:dyDescent="0.45">
      <c r="A621" s="54"/>
      <c r="B621" s="54"/>
      <c r="C621" s="54"/>
      <c r="D621" s="54"/>
      <c r="E621" s="22"/>
      <c r="F621" s="54"/>
      <c r="G621" s="54"/>
      <c r="H621" s="54"/>
      <c r="I621" s="54"/>
      <c r="J621" s="62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6.5" x14ac:dyDescent="0.45">
      <c r="A622" s="54"/>
      <c r="B622" s="54"/>
      <c r="C622" s="54"/>
      <c r="D622" s="54"/>
      <c r="E622" s="22"/>
      <c r="F622" s="54"/>
      <c r="G622" s="54"/>
      <c r="H622" s="54"/>
      <c r="I622" s="54"/>
      <c r="J622" s="62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6.5" x14ac:dyDescent="0.45">
      <c r="A623" s="54"/>
      <c r="B623" s="54"/>
      <c r="C623" s="54"/>
      <c r="D623" s="54"/>
      <c r="E623" s="22"/>
      <c r="F623" s="54"/>
      <c r="G623" s="54"/>
      <c r="H623" s="54"/>
      <c r="I623" s="54"/>
      <c r="J623" s="62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6.5" x14ac:dyDescent="0.45">
      <c r="A624" s="54"/>
      <c r="B624" s="54"/>
      <c r="C624" s="54"/>
      <c r="D624" s="54"/>
      <c r="E624" s="22"/>
      <c r="F624" s="54"/>
      <c r="G624" s="54"/>
      <c r="H624" s="54"/>
      <c r="I624" s="54"/>
      <c r="J624" s="62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6.5" x14ac:dyDescent="0.45">
      <c r="A625" s="54"/>
      <c r="B625" s="54"/>
      <c r="C625" s="54"/>
      <c r="D625" s="54"/>
      <c r="E625" s="22"/>
      <c r="F625" s="54"/>
      <c r="G625" s="54"/>
      <c r="H625" s="54"/>
      <c r="I625" s="54"/>
      <c r="J625" s="62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6.5" x14ac:dyDescent="0.45">
      <c r="A626" s="54"/>
      <c r="B626" s="54"/>
      <c r="C626" s="54"/>
      <c r="D626" s="54"/>
      <c r="E626" s="22"/>
      <c r="F626" s="54"/>
      <c r="G626" s="54"/>
      <c r="H626" s="54"/>
      <c r="I626" s="54"/>
      <c r="J626" s="62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6.5" x14ac:dyDescent="0.45">
      <c r="A627" s="54"/>
      <c r="B627" s="54"/>
      <c r="C627" s="54"/>
      <c r="D627" s="54"/>
      <c r="E627" s="22"/>
      <c r="F627" s="54"/>
      <c r="G627" s="54"/>
      <c r="H627" s="54"/>
      <c r="I627" s="54"/>
      <c r="J627" s="62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6.5" x14ac:dyDescent="0.45">
      <c r="A628" s="54"/>
      <c r="B628" s="54"/>
      <c r="C628" s="54"/>
      <c r="D628" s="54"/>
      <c r="E628" s="22"/>
      <c r="F628" s="54"/>
      <c r="G628" s="54"/>
      <c r="H628" s="54"/>
      <c r="I628" s="54"/>
      <c r="J628" s="62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6.5" x14ac:dyDescent="0.45">
      <c r="A629" s="54"/>
      <c r="B629" s="54"/>
      <c r="C629" s="54"/>
      <c r="D629" s="54"/>
      <c r="E629" s="22"/>
      <c r="F629" s="54"/>
      <c r="G629" s="54"/>
      <c r="H629" s="54"/>
      <c r="I629" s="54"/>
      <c r="J629" s="62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6.5" x14ac:dyDescent="0.45">
      <c r="A630" s="54"/>
      <c r="B630" s="54"/>
      <c r="C630" s="54"/>
      <c r="D630" s="54"/>
      <c r="E630" s="22"/>
      <c r="F630" s="54"/>
      <c r="G630" s="54"/>
      <c r="H630" s="54"/>
      <c r="I630" s="54"/>
      <c r="J630" s="62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6.5" x14ac:dyDescent="0.45">
      <c r="A631" s="54"/>
      <c r="B631" s="54"/>
      <c r="C631" s="54"/>
      <c r="D631" s="54"/>
      <c r="E631" s="22"/>
      <c r="F631" s="54"/>
      <c r="G631" s="54"/>
      <c r="H631" s="54"/>
      <c r="I631" s="54"/>
      <c r="J631" s="62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6.5" x14ac:dyDescent="0.45">
      <c r="A632" s="54"/>
      <c r="B632" s="54"/>
      <c r="C632" s="54"/>
      <c r="D632" s="54"/>
      <c r="E632" s="22"/>
      <c r="F632" s="54"/>
      <c r="G632" s="54"/>
      <c r="H632" s="54"/>
      <c r="I632" s="54"/>
      <c r="J632" s="62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6.5" x14ac:dyDescent="0.45">
      <c r="A633" s="54"/>
      <c r="B633" s="54"/>
      <c r="C633" s="54"/>
      <c r="D633" s="54"/>
      <c r="E633" s="22"/>
      <c r="F633" s="54"/>
      <c r="G633" s="54"/>
      <c r="H633" s="54"/>
      <c r="I633" s="54"/>
      <c r="J633" s="62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6.5" x14ac:dyDescent="0.45">
      <c r="A634" s="54"/>
      <c r="B634" s="54"/>
      <c r="C634" s="54"/>
      <c r="D634" s="54"/>
      <c r="E634" s="22"/>
      <c r="F634" s="54"/>
      <c r="G634" s="54"/>
      <c r="H634" s="54"/>
      <c r="I634" s="54"/>
      <c r="J634" s="62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6.5" x14ac:dyDescent="0.45">
      <c r="A635" s="54"/>
      <c r="B635" s="54"/>
      <c r="C635" s="54"/>
      <c r="D635" s="54"/>
      <c r="E635" s="22"/>
      <c r="F635" s="54"/>
      <c r="G635" s="54"/>
      <c r="H635" s="54"/>
      <c r="I635" s="54"/>
      <c r="J635" s="62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6.5" x14ac:dyDescent="0.45">
      <c r="A636" s="54"/>
      <c r="B636" s="54"/>
      <c r="C636" s="54"/>
      <c r="D636" s="54"/>
      <c r="E636" s="22"/>
      <c r="F636" s="54"/>
      <c r="G636" s="54"/>
      <c r="H636" s="54"/>
      <c r="I636" s="54"/>
      <c r="J636" s="62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6.5" x14ac:dyDescent="0.45">
      <c r="A637" s="54"/>
      <c r="B637" s="54"/>
      <c r="C637" s="54"/>
      <c r="D637" s="54"/>
      <c r="E637" s="22"/>
      <c r="F637" s="54"/>
      <c r="G637" s="54"/>
      <c r="H637" s="54"/>
      <c r="I637" s="54"/>
      <c r="J637" s="62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6.5" x14ac:dyDescent="0.45">
      <c r="A638" s="54"/>
      <c r="B638" s="54"/>
      <c r="C638" s="54"/>
      <c r="D638" s="54"/>
      <c r="E638" s="22"/>
      <c r="F638" s="54"/>
      <c r="G638" s="54"/>
      <c r="H638" s="54"/>
      <c r="I638" s="54"/>
      <c r="J638" s="62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6.5" x14ac:dyDescent="0.45">
      <c r="A639" s="54"/>
      <c r="B639" s="54"/>
      <c r="C639" s="54"/>
      <c r="D639" s="54"/>
      <c r="E639" s="22"/>
      <c r="F639" s="54"/>
      <c r="G639" s="54"/>
      <c r="H639" s="54"/>
      <c r="I639" s="54"/>
      <c r="J639" s="62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6.5" x14ac:dyDescent="0.45">
      <c r="A640" s="54"/>
      <c r="B640" s="54"/>
      <c r="C640" s="54"/>
      <c r="D640" s="54"/>
      <c r="E640" s="22"/>
      <c r="F640" s="54"/>
      <c r="G640" s="54"/>
      <c r="H640" s="54"/>
      <c r="I640" s="54"/>
      <c r="J640" s="62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6.5" x14ac:dyDescent="0.45">
      <c r="A641" s="54"/>
      <c r="B641" s="54"/>
      <c r="C641" s="54"/>
      <c r="D641" s="54"/>
      <c r="E641" s="22"/>
      <c r="F641" s="54"/>
      <c r="G641" s="54"/>
      <c r="H641" s="54"/>
      <c r="I641" s="54"/>
      <c r="J641" s="62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6.5" x14ac:dyDescent="0.45">
      <c r="A642" s="54"/>
      <c r="B642" s="54"/>
      <c r="C642" s="54"/>
      <c r="D642" s="54"/>
      <c r="E642" s="22"/>
      <c r="F642" s="54"/>
      <c r="G642" s="54"/>
      <c r="H642" s="54"/>
      <c r="I642" s="54"/>
      <c r="J642" s="62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6.5" x14ac:dyDescent="0.45">
      <c r="A643" s="54"/>
      <c r="B643" s="54"/>
      <c r="C643" s="54"/>
      <c r="D643" s="54"/>
      <c r="E643" s="22"/>
      <c r="F643" s="54"/>
      <c r="G643" s="54"/>
      <c r="H643" s="54"/>
      <c r="I643" s="54"/>
      <c r="J643" s="62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6.5" x14ac:dyDescent="0.45">
      <c r="A644" s="54"/>
      <c r="B644" s="54"/>
      <c r="C644" s="54"/>
      <c r="D644" s="54"/>
      <c r="E644" s="22"/>
      <c r="F644" s="54"/>
      <c r="G644" s="54"/>
      <c r="H644" s="54"/>
      <c r="I644" s="54"/>
      <c r="J644" s="62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6.5" x14ac:dyDescent="0.45">
      <c r="A645" s="54"/>
      <c r="B645" s="54"/>
      <c r="C645" s="54"/>
      <c r="D645" s="54"/>
      <c r="E645" s="22"/>
      <c r="F645" s="54"/>
      <c r="G645" s="54"/>
      <c r="H645" s="54"/>
      <c r="I645" s="54"/>
      <c r="J645" s="62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6.5" x14ac:dyDescent="0.45">
      <c r="A646" s="54"/>
      <c r="B646" s="54"/>
      <c r="C646" s="54"/>
      <c r="D646" s="54"/>
      <c r="E646" s="22"/>
      <c r="F646" s="54"/>
      <c r="G646" s="54"/>
      <c r="H646" s="54"/>
      <c r="I646" s="54"/>
      <c r="J646" s="62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6.5" x14ac:dyDescent="0.45">
      <c r="A647" s="54"/>
      <c r="B647" s="54"/>
      <c r="C647" s="54"/>
      <c r="D647" s="54"/>
      <c r="E647" s="22"/>
      <c r="F647" s="54"/>
      <c r="G647" s="54"/>
      <c r="H647" s="54"/>
      <c r="I647" s="54"/>
      <c r="J647" s="62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6.5" x14ac:dyDescent="0.45">
      <c r="A648" s="54"/>
      <c r="B648" s="54"/>
      <c r="C648" s="54"/>
      <c r="D648" s="54"/>
      <c r="E648" s="22"/>
      <c r="F648" s="54"/>
      <c r="G648" s="54"/>
      <c r="H648" s="54"/>
      <c r="I648" s="54"/>
      <c r="J648" s="62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6.5" x14ac:dyDescent="0.45">
      <c r="A649" s="54"/>
      <c r="B649" s="54"/>
      <c r="C649" s="54"/>
      <c r="D649" s="54"/>
      <c r="E649" s="22"/>
      <c r="F649" s="54"/>
      <c r="G649" s="54"/>
      <c r="H649" s="54"/>
      <c r="I649" s="54"/>
      <c r="J649" s="62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6.5" x14ac:dyDescent="0.45">
      <c r="A650" s="54"/>
      <c r="B650" s="54"/>
      <c r="C650" s="54"/>
      <c r="D650" s="54"/>
      <c r="E650" s="22"/>
      <c r="F650" s="54"/>
      <c r="G650" s="54"/>
      <c r="H650" s="54"/>
      <c r="I650" s="54"/>
      <c r="J650" s="62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6.5" x14ac:dyDescent="0.45">
      <c r="A651" s="54"/>
      <c r="B651" s="54"/>
      <c r="C651" s="54"/>
      <c r="D651" s="54"/>
      <c r="E651" s="22"/>
      <c r="F651" s="54"/>
      <c r="G651" s="54"/>
      <c r="H651" s="54"/>
      <c r="I651" s="54"/>
      <c r="J651" s="62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6.5" x14ac:dyDescent="0.45">
      <c r="A652" s="54"/>
      <c r="B652" s="54"/>
      <c r="C652" s="54"/>
      <c r="D652" s="54"/>
      <c r="E652" s="22"/>
      <c r="F652" s="54"/>
      <c r="G652" s="54"/>
      <c r="H652" s="54"/>
      <c r="I652" s="54"/>
      <c r="J652" s="62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6.5" x14ac:dyDescent="0.45">
      <c r="A653" s="54"/>
      <c r="B653" s="54"/>
      <c r="C653" s="54"/>
      <c r="D653" s="54"/>
      <c r="E653" s="22"/>
      <c r="F653" s="54"/>
      <c r="G653" s="54"/>
      <c r="H653" s="54"/>
      <c r="I653" s="54"/>
      <c r="J653" s="62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6.5" x14ac:dyDescent="0.45">
      <c r="A654" s="54"/>
      <c r="B654" s="54"/>
      <c r="C654" s="54"/>
      <c r="D654" s="54"/>
      <c r="E654" s="22"/>
      <c r="F654" s="54"/>
      <c r="G654" s="54"/>
      <c r="H654" s="54"/>
      <c r="I654" s="54"/>
      <c r="J654" s="62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6.5" x14ac:dyDescent="0.45">
      <c r="A655" s="54"/>
      <c r="B655" s="54"/>
      <c r="C655" s="54"/>
      <c r="D655" s="54"/>
      <c r="E655" s="22"/>
      <c r="F655" s="54"/>
      <c r="G655" s="54"/>
      <c r="H655" s="54"/>
      <c r="I655" s="54"/>
      <c r="J655" s="62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6.5" x14ac:dyDescent="0.45">
      <c r="A656" s="54"/>
      <c r="B656" s="54"/>
      <c r="C656" s="54"/>
      <c r="D656" s="54"/>
      <c r="E656" s="22"/>
      <c r="F656" s="54"/>
      <c r="G656" s="54"/>
      <c r="H656" s="54"/>
      <c r="I656" s="54"/>
      <c r="J656" s="62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6.5" x14ac:dyDescent="0.45">
      <c r="A657" s="54"/>
      <c r="B657" s="54"/>
      <c r="C657" s="54"/>
      <c r="D657" s="54"/>
      <c r="E657" s="22"/>
      <c r="F657" s="54"/>
      <c r="G657" s="54"/>
      <c r="H657" s="54"/>
      <c r="I657" s="54"/>
      <c r="J657" s="62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6.5" x14ac:dyDescent="0.45">
      <c r="A658" s="54"/>
      <c r="B658" s="54"/>
      <c r="C658" s="54"/>
      <c r="D658" s="54"/>
      <c r="E658" s="22"/>
      <c r="F658" s="54"/>
      <c r="G658" s="54"/>
      <c r="H658" s="54"/>
      <c r="I658" s="54"/>
      <c r="J658" s="62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6.5" x14ac:dyDescent="0.45">
      <c r="A659" s="54"/>
      <c r="B659" s="54"/>
      <c r="C659" s="54"/>
      <c r="D659" s="54"/>
      <c r="E659" s="22"/>
      <c r="F659" s="54"/>
      <c r="G659" s="54"/>
      <c r="H659" s="54"/>
      <c r="I659" s="54"/>
      <c r="J659" s="62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6.5" x14ac:dyDescent="0.45">
      <c r="A660" s="54"/>
      <c r="B660" s="54"/>
      <c r="C660" s="54"/>
      <c r="D660" s="54"/>
      <c r="E660" s="22"/>
      <c r="F660" s="54"/>
      <c r="G660" s="54"/>
      <c r="H660" s="54"/>
      <c r="I660" s="54"/>
      <c r="J660" s="62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6.5" x14ac:dyDescent="0.45">
      <c r="A661" s="54"/>
      <c r="B661" s="54"/>
      <c r="C661" s="54"/>
      <c r="D661" s="54"/>
      <c r="E661" s="22"/>
      <c r="F661" s="54"/>
      <c r="G661" s="54"/>
      <c r="H661" s="54"/>
      <c r="I661" s="54"/>
      <c r="J661" s="62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6.5" x14ac:dyDescent="0.45">
      <c r="A662" s="54"/>
      <c r="B662" s="54"/>
      <c r="C662" s="54"/>
      <c r="D662" s="54"/>
      <c r="E662" s="22"/>
      <c r="F662" s="54"/>
      <c r="G662" s="54"/>
      <c r="H662" s="54"/>
      <c r="I662" s="54"/>
      <c r="J662" s="62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6.5" x14ac:dyDescent="0.45">
      <c r="A663" s="54"/>
      <c r="B663" s="54"/>
      <c r="C663" s="54"/>
      <c r="D663" s="54"/>
      <c r="E663" s="22"/>
      <c r="F663" s="54"/>
      <c r="G663" s="54"/>
      <c r="H663" s="54"/>
      <c r="I663" s="54"/>
      <c r="J663" s="62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6.5" x14ac:dyDescent="0.45">
      <c r="A664" s="54"/>
      <c r="B664" s="54"/>
      <c r="C664" s="54"/>
      <c r="D664" s="54"/>
      <c r="E664" s="22"/>
      <c r="F664" s="54"/>
      <c r="G664" s="54"/>
      <c r="H664" s="54"/>
      <c r="I664" s="54"/>
      <c r="J664" s="62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6.5" x14ac:dyDescent="0.45">
      <c r="A665" s="54"/>
      <c r="B665" s="54"/>
      <c r="C665" s="54"/>
      <c r="D665" s="54"/>
      <c r="E665" s="22"/>
      <c r="F665" s="54"/>
      <c r="G665" s="54"/>
      <c r="H665" s="54"/>
      <c r="I665" s="54"/>
      <c r="J665" s="62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6.5" x14ac:dyDescent="0.45">
      <c r="A666" s="54"/>
      <c r="B666" s="54"/>
      <c r="C666" s="54"/>
      <c r="D666" s="54"/>
      <c r="E666" s="22"/>
      <c r="F666" s="54"/>
      <c r="G666" s="54"/>
      <c r="H666" s="54"/>
      <c r="I666" s="54"/>
      <c r="J666" s="62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6.5" x14ac:dyDescent="0.45">
      <c r="A667" s="54"/>
      <c r="B667" s="54"/>
      <c r="C667" s="54"/>
      <c r="D667" s="54"/>
      <c r="E667" s="22"/>
      <c r="F667" s="54"/>
      <c r="G667" s="54"/>
      <c r="H667" s="54"/>
      <c r="I667" s="54"/>
      <c r="J667" s="62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6.5" x14ac:dyDescent="0.45">
      <c r="A668" s="54"/>
      <c r="B668" s="54"/>
      <c r="C668" s="54"/>
      <c r="D668" s="54"/>
      <c r="E668" s="22"/>
      <c r="F668" s="54"/>
      <c r="G668" s="54"/>
      <c r="H668" s="54"/>
      <c r="I668" s="54"/>
      <c r="J668" s="62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6.5" x14ac:dyDescent="0.45">
      <c r="A669" s="54"/>
      <c r="B669" s="54"/>
      <c r="C669" s="54"/>
      <c r="D669" s="54"/>
      <c r="E669" s="22"/>
      <c r="F669" s="54"/>
      <c r="G669" s="54"/>
      <c r="H669" s="54"/>
      <c r="I669" s="54"/>
      <c r="J669" s="62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6.5" x14ac:dyDescent="0.45">
      <c r="A670" s="54"/>
      <c r="B670" s="54"/>
      <c r="C670" s="54"/>
      <c r="D670" s="54"/>
      <c r="E670" s="22"/>
      <c r="F670" s="54"/>
      <c r="G670" s="54"/>
      <c r="H670" s="54"/>
      <c r="I670" s="54"/>
      <c r="J670" s="62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6.5" x14ac:dyDescent="0.45">
      <c r="A671" s="54"/>
      <c r="B671" s="54"/>
      <c r="C671" s="54"/>
      <c r="D671" s="54"/>
      <c r="E671" s="22"/>
      <c r="F671" s="54"/>
      <c r="G671" s="54"/>
      <c r="H671" s="54"/>
      <c r="I671" s="54"/>
      <c r="J671" s="62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6.5" x14ac:dyDescent="0.45">
      <c r="A672" s="54"/>
      <c r="B672" s="54"/>
      <c r="C672" s="54"/>
      <c r="D672" s="54"/>
      <c r="E672" s="22"/>
      <c r="F672" s="54"/>
      <c r="G672" s="54"/>
      <c r="H672" s="54"/>
      <c r="I672" s="54"/>
      <c r="J672" s="62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6.5" x14ac:dyDescent="0.45">
      <c r="A673" s="54"/>
      <c r="B673" s="54"/>
      <c r="C673" s="54"/>
      <c r="D673" s="54"/>
      <c r="E673" s="22"/>
      <c r="F673" s="54"/>
      <c r="G673" s="54"/>
      <c r="H673" s="54"/>
      <c r="I673" s="54"/>
      <c r="J673" s="62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6.5" x14ac:dyDescent="0.45">
      <c r="A674" s="54"/>
      <c r="B674" s="54"/>
      <c r="C674" s="54"/>
      <c r="D674" s="54"/>
      <c r="E674" s="22"/>
      <c r="F674" s="54"/>
      <c r="G674" s="54"/>
      <c r="H674" s="54"/>
      <c r="I674" s="54"/>
      <c r="J674" s="62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6.5" x14ac:dyDescent="0.45">
      <c r="A675" s="54"/>
      <c r="B675" s="54"/>
      <c r="C675" s="54"/>
      <c r="D675" s="54"/>
      <c r="E675" s="22"/>
      <c r="F675" s="54"/>
      <c r="G675" s="54"/>
      <c r="H675" s="54"/>
      <c r="I675" s="54"/>
      <c r="J675" s="62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6.5" x14ac:dyDescent="0.45">
      <c r="A676" s="54"/>
      <c r="B676" s="54"/>
      <c r="C676" s="54"/>
      <c r="D676" s="54"/>
      <c r="E676" s="22"/>
      <c r="F676" s="54"/>
      <c r="G676" s="54"/>
      <c r="H676" s="54"/>
      <c r="I676" s="54"/>
      <c r="J676" s="62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6.5" x14ac:dyDescent="0.45">
      <c r="A677" s="54"/>
      <c r="B677" s="54"/>
      <c r="C677" s="54"/>
      <c r="D677" s="54"/>
      <c r="E677" s="22"/>
      <c r="F677" s="54"/>
      <c r="G677" s="54"/>
      <c r="H677" s="54"/>
      <c r="I677" s="54"/>
      <c r="J677" s="62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6.5" x14ac:dyDescent="0.45">
      <c r="A678" s="54"/>
      <c r="B678" s="54"/>
      <c r="C678" s="54"/>
      <c r="D678" s="54"/>
      <c r="E678" s="22"/>
      <c r="F678" s="54"/>
      <c r="G678" s="54"/>
      <c r="H678" s="54"/>
      <c r="I678" s="54"/>
      <c r="J678" s="62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6.5" x14ac:dyDescent="0.45">
      <c r="A679" s="54"/>
      <c r="B679" s="54"/>
      <c r="C679" s="54"/>
      <c r="D679" s="54"/>
      <c r="E679" s="22"/>
      <c r="F679" s="54"/>
      <c r="G679" s="54"/>
      <c r="H679" s="54"/>
      <c r="I679" s="54"/>
      <c r="J679" s="62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6.5" x14ac:dyDescent="0.45">
      <c r="A680" s="54"/>
      <c r="B680" s="54"/>
      <c r="C680" s="54"/>
      <c r="D680" s="54"/>
      <c r="E680" s="22"/>
      <c r="F680" s="54"/>
      <c r="G680" s="54"/>
      <c r="H680" s="54"/>
      <c r="I680" s="54"/>
      <c r="J680" s="62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6.5" x14ac:dyDescent="0.45">
      <c r="A681" s="54"/>
      <c r="B681" s="54"/>
      <c r="C681" s="54"/>
      <c r="D681" s="54"/>
      <c r="E681" s="22"/>
      <c r="F681" s="54"/>
      <c r="G681" s="54"/>
      <c r="H681" s="54"/>
      <c r="I681" s="54"/>
      <c r="J681" s="62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6.5" x14ac:dyDescent="0.45">
      <c r="A682" s="54"/>
      <c r="B682" s="54"/>
      <c r="C682" s="54"/>
      <c r="D682" s="54"/>
      <c r="E682" s="22"/>
      <c r="F682" s="54"/>
      <c r="G682" s="54"/>
      <c r="H682" s="54"/>
      <c r="I682" s="54"/>
      <c r="J682" s="62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6.5" x14ac:dyDescent="0.45">
      <c r="A683" s="54"/>
      <c r="B683" s="54"/>
      <c r="C683" s="54"/>
      <c r="D683" s="54"/>
      <c r="E683" s="22"/>
      <c r="F683" s="54"/>
      <c r="G683" s="54"/>
      <c r="H683" s="54"/>
      <c r="I683" s="54"/>
      <c r="J683" s="62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6.5" x14ac:dyDescent="0.45">
      <c r="A684" s="54"/>
      <c r="B684" s="54"/>
      <c r="C684" s="54"/>
      <c r="D684" s="54"/>
      <c r="E684" s="22"/>
      <c r="F684" s="54"/>
      <c r="G684" s="54"/>
      <c r="H684" s="54"/>
      <c r="I684" s="54"/>
      <c r="J684" s="62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6.5" x14ac:dyDescent="0.45">
      <c r="A685" s="54"/>
      <c r="B685" s="54"/>
      <c r="C685" s="54"/>
      <c r="D685" s="54"/>
      <c r="E685" s="22"/>
      <c r="F685" s="54"/>
      <c r="G685" s="54"/>
      <c r="H685" s="54"/>
      <c r="I685" s="54"/>
      <c r="J685" s="62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6.5" x14ac:dyDescent="0.45">
      <c r="A686" s="54"/>
      <c r="B686" s="54"/>
      <c r="C686" s="54"/>
      <c r="D686" s="54"/>
      <c r="E686" s="22"/>
      <c r="F686" s="54"/>
      <c r="G686" s="54"/>
      <c r="H686" s="54"/>
      <c r="I686" s="54"/>
      <c r="J686" s="62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6.5" x14ac:dyDescent="0.45">
      <c r="A687" s="54"/>
      <c r="B687" s="54"/>
      <c r="C687" s="54"/>
      <c r="D687" s="54"/>
      <c r="E687" s="22"/>
      <c r="F687" s="54"/>
      <c r="G687" s="54"/>
      <c r="H687" s="54"/>
      <c r="I687" s="54"/>
      <c r="J687" s="62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6.5" x14ac:dyDescent="0.45">
      <c r="A688" s="54"/>
      <c r="B688" s="54"/>
      <c r="C688" s="54"/>
      <c r="D688" s="54"/>
      <c r="E688" s="22"/>
      <c r="F688" s="54"/>
      <c r="G688" s="54"/>
      <c r="H688" s="54"/>
      <c r="I688" s="54"/>
      <c r="J688" s="62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6.5" x14ac:dyDescent="0.45">
      <c r="A689" s="54"/>
      <c r="B689" s="54"/>
      <c r="C689" s="54"/>
      <c r="D689" s="54"/>
      <c r="E689" s="22"/>
      <c r="F689" s="54"/>
      <c r="G689" s="54"/>
      <c r="H689" s="54"/>
      <c r="I689" s="54"/>
      <c r="J689" s="62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6.5" x14ac:dyDescent="0.45">
      <c r="A690" s="54"/>
      <c r="B690" s="54"/>
      <c r="C690" s="54"/>
      <c r="D690" s="54"/>
      <c r="E690" s="22"/>
      <c r="F690" s="54"/>
      <c r="G690" s="54"/>
      <c r="H690" s="54"/>
      <c r="I690" s="54"/>
      <c r="J690" s="62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6.5" x14ac:dyDescent="0.45">
      <c r="A691" s="54"/>
      <c r="B691" s="54"/>
      <c r="C691" s="54"/>
      <c r="D691" s="54"/>
      <c r="E691" s="22"/>
      <c r="F691" s="54"/>
      <c r="G691" s="54"/>
      <c r="H691" s="54"/>
      <c r="I691" s="54"/>
      <c r="J691" s="62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6.5" x14ac:dyDescent="0.45">
      <c r="A692" s="54"/>
      <c r="B692" s="54"/>
      <c r="C692" s="54"/>
      <c r="D692" s="54"/>
      <c r="E692" s="22"/>
      <c r="F692" s="54"/>
      <c r="G692" s="54"/>
      <c r="H692" s="54"/>
      <c r="I692" s="54"/>
      <c r="J692" s="62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6.5" x14ac:dyDescent="0.45">
      <c r="A693" s="54"/>
      <c r="B693" s="54"/>
      <c r="C693" s="54"/>
      <c r="D693" s="54"/>
      <c r="E693" s="22"/>
      <c r="F693" s="54"/>
      <c r="G693" s="54"/>
      <c r="H693" s="54"/>
      <c r="I693" s="54"/>
      <c r="J693" s="62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6.5" x14ac:dyDescent="0.45">
      <c r="A694" s="54"/>
      <c r="B694" s="54"/>
      <c r="C694" s="54"/>
      <c r="D694" s="54"/>
      <c r="E694" s="22"/>
      <c r="F694" s="54"/>
      <c r="G694" s="54"/>
      <c r="H694" s="54"/>
      <c r="I694" s="54"/>
      <c r="J694" s="62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6.5" x14ac:dyDescent="0.45">
      <c r="A695" s="54"/>
      <c r="B695" s="54"/>
      <c r="C695" s="54"/>
      <c r="D695" s="54"/>
      <c r="E695" s="22"/>
      <c r="F695" s="54"/>
      <c r="G695" s="54"/>
      <c r="H695" s="54"/>
      <c r="I695" s="54"/>
      <c r="J695" s="62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6.5" x14ac:dyDescent="0.45">
      <c r="A696" s="54"/>
      <c r="B696" s="54"/>
      <c r="C696" s="54"/>
      <c r="D696" s="54"/>
      <c r="E696" s="22"/>
      <c r="F696" s="54"/>
      <c r="G696" s="54"/>
      <c r="H696" s="54"/>
      <c r="I696" s="54"/>
      <c r="J696" s="62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6.5" x14ac:dyDescent="0.45">
      <c r="A697" s="54"/>
      <c r="B697" s="54"/>
      <c r="C697" s="54"/>
      <c r="D697" s="54"/>
      <c r="E697" s="22"/>
      <c r="F697" s="54"/>
      <c r="G697" s="54"/>
      <c r="H697" s="54"/>
      <c r="I697" s="54"/>
      <c r="J697" s="62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6.5" x14ac:dyDescent="0.45">
      <c r="A698" s="54"/>
      <c r="B698" s="54"/>
      <c r="C698" s="54"/>
      <c r="D698" s="54"/>
      <c r="E698" s="22"/>
      <c r="F698" s="54"/>
      <c r="G698" s="54"/>
      <c r="H698" s="54"/>
      <c r="I698" s="54"/>
      <c r="J698" s="62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6.5" x14ac:dyDescent="0.45">
      <c r="A699" s="54"/>
      <c r="B699" s="54"/>
      <c r="C699" s="54"/>
      <c r="D699" s="54"/>
      <c r="E699" s="22"/>
      <c r="F699" s="54"/>
      <c r="G699" s="54"/>
      <c r="H699" s="54"/>
      <c r="I699" s="54"/>
      <c r="J699" s="62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6.5" x14ac:dyDescent="0.45">
      <c r="A700" s="54"/>
      <c r="B700" s="54"/>
      <c r="C700" s="54"/>
      <c r="D700" s="54"/>
      <c r="E700" s="22"/>
      <c r="F700" s="54"/>
      <c r="G700" s="54"/>
      <c r="H700" s="54"/>
      <c r="I700" s="54"/>
      <c r="J700" s="62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6.5" x14ac:dyDescent="0.45">
      <c r="A701" s="54"/>
      <c r="B701" s="54"/>
      <c r="C701" s="54"/>
      <c r="D701" s="54"/>
      <c r="E701" s="22"/>
      <c r="F701" s="54"/>
      <c r="G701" s="54"/>
      <c r="H701" s="54"/>
      <c r="I701" s="54"/>
      <c r="J701" s="62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6.5" x14ac:dyDescent="0.45">
      <c r="A702" s="54"/>
      <c r="B702" s="54"/>
      <c r="C702" s="54"/>
      <c r="D702" s="54"/>
      <c r="E702" s="22"/>
      <c r="F702" s="54"/>
      <c r="G702" s="54"/>
      <c r="H702" s="54"/>
      <c r="I702" s="54"/>
      <c r="J702" s="62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6.5" x14ac:dyDescent="0.45">
      <c r="A703" s="54"/>
      <c r="B703" s="54"/>
      <c r="C703" s="54"/>
      <c r="D703" s="54"/>
      <c r="E703" s="22"/>
      <c r="F703" s="54"/>
      <c r="G703" s="54"/>
      <c r="H703" s="54"/>
      <c r="I703" s="54"/>
      <c r="J703" s="62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6.5" x14ac:dyDescent="0.45">
      <c r="A704" s="54"/>
      <c r="B704" s="54"/>
      <c r="C704" s="54"/>
      <c r="D704" s="54"/>
      <c r="E704" s="22"/>
      <c r="F704" s="54"/>
      <c r="G704" s="54"/>
      <c r="H704" s="54"/>
      <c r="I704" s="54"/>
      <c r="J704" s="62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6.5" x14ac:dyDescent="0.45">
      <c r="A705" s="54"/>
      <c r="B705" s="54"/>
      <c r="C705" s="54"/>
      <c r="D705" s="54"/>
      <c r="E705" s="22"/>
      <c r="F705" s="54"/>
      <c r="G705" s="54"/>
      <c r="H705" s="54"/>
      <c r="I705" s="54"/>
      <c r="J705" s="62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6.5" x14ac:dyDescent="0.45">
      <c r="A706" s="54"/>
      <c r="B706" s="54"/>
      <c r="C706" s="54"/>
      <c r="D706" s="54"/>
      <c r="E706" s="22"/>
      <c r="F706" s="54"/>
      <c r="G706" s="54"/>
      <c r="H706" s="54"/>
      <c r="I706" s="54"/>
      <c r="J706" s="62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6.5" x14ac:dyDescent="0.45">
      <c r="A707" s="54"/>
      <c r="B707" s="54"/>
      <c r="C707" s="54"/>
      <c r="D707" s="54"/>
      <c r="E707" s="22"/>
      <c r="F707" s="54"/>
      <c r="G707" s="54"/>
      <c r="H707" s="54"/>
      <c r="I707" s="54"/>
      <c r="J707" s="62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6.5" x14ac:dyDescent="0.45">
      <c r="A708" s="54"/>
      <c r="B708" s="54"/>
      <c r="C708" s="54"/>
      <c r="D708" s="54"/>
      <c r="E708" s="22"/>
      <c r="F708" s="54"/>
      <c r="G708" s="54"/>
      <c r="H708" s="54"/>
      <c r="I708" s="54"/>
      <c r="J708" s="62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6.5" x14ac:dyDescent="0.45">
      <c r="A709" s="54"/>
      <c r="B709" s="54"/>
      <c r="C709" s="54"/>
      <c r="D709" s="54"/>
      <c r="E709" s="22"/>
      <c r="F709" s="54"/>
      <c r="G709" s="54"/>
      <c r="H709" s="54"/>
      <c r="I709" s="54"/>
      <c r="J709" s="62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6.5" x14ac:dyDescent="0.45">
      <c r="A710" s="54"/>
      <c r="B710" s="54"/>
      <c r="C710" s="54"/>
      <c r="D710" s="54"/>
      <c r="E710" s="22"/>
      <c r="F710" s="54"/>
      <c r="G710" s="54"/>
      <c r="H710" s="54"/>
      <c r="I710" s="54"/>
      <c r="J710" s="62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6.5" x14ac:dyDescent="0.45">
      <c r="A711" s="54"/>
      <c r="B711" s="54"/>
      <c r="C711" s="54"/>
      <c r="D711" s="54"/>
      <c r="E711" s="22"/>
      <c r="F711" s="54"/>
      <c r="G711" s="54"/>
      <c r="H711" s="54"/>
      <c r="I711" s="54"/>
      <c r="J711" s="62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6.5" x14ac:dyDescent="0.45">
      <c r="A712" s="54"/>
      <c r="B712" s="54"/>
      <c r="C712" s="54"/>
      <c r="D712" s="54"/>
      <c r="E712" s="22"/>
      <c r="F712" s="54"/>
      <c r="G712" s="54"/>
      <c r="H712" s="54"/>
      <c r="I712" s="54"/>
      <c r="J712" s="62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6.5" x14ac:dyDescent="0.45">
      <c r="A713" s="54"/>
      <c r="B713" s="54"/>
      <c r="C713" s="54"/>
      <c r="D713" s="54"/>
      <c r="E713" s="22"/>
      <c r="F713" s="54"/>
      <c r="G713" s="54"/>
      <c r="H713" s="54"/>
      <c r="I713" s="54"/>
      <c r="J713" s="62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6.5" x14ac:dyDescent="0.45">
      <c r="A714" s="54"/>
      <c r="B714" s="54"/>
      <c r="C714" s="54"/>
      <c r="D714" s="54"/>
      <c r="E714" s="22"/>
      <c r="F714" s="54"/>
      <c r="G714" s="54"/>
      <c r="H714" s="54"/>
      <c r="I714" s="54"/>
      <c r="J714" s="62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6.5" x14ac:dyDescent="0.45">
      <c r="A715" s="54"/>
      <c r="B715" s="54"/>
      <c r="C715" s="54"/>
      <c r="D715" s="54"/>
      <c r="E715" s="22"/>
      <c r="F715" s="54"/>
      <c r="G715" s="54"/>
      <c r="H715" s="54"/>
      <c r="I715" s="54"/>
      <c r="J715" s="62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6.5" x14ac:dyDescent="0.45">
      <c r="A716" s="54"/>
      <c r="B716" s="54"/>
      <c r="C716" s="54"/>
      <c r="D716" s="54"/>
      <c r="E716" s="22"/>
      <c r="F716" s="54"/>
      <c r="G716" s="54"/>
      <c r="H716" s="54"/>
      <c r="I716" s="54"/>
      <c r="J716" s="62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6.5" x14ac:dyDescent="0.45">
      <c r="A717" s="54"/>
      <c r="B717" s="54"/>
      <c r="C717" s="54"/>
      <c r="D717" s="54"/>
      <c r="E717" s="22"/>
      <c r="F717" s="54"/>
      <c r="G717" s="54"/>
      <c r="H717" s="54"/>
      <c r="I717" s="54"/>
      <c r="J717" s="62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6.5" x14ac:dyDescent="0.45">
      <c r="A718" s="54"/>
      <c r="B718" s="54"/>
      <c r="C718" s="54"/>
      <c r="D718" s="54"/>
      <c r="E718" s="22"/>
      <c r="F718" s="54"/>
      <c r="G718" s="54"/>
      <c r="H718" s="54"/>
      <c r="I718" s="54"/>
      <c r="J718" s="62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6.5" x14ac:dyDescent="0.45">
      <c r="A719" s="54"/>
      <c r="B719" s="54"/>
      <c r="C719" s="54"/>
      <c r="D719" s="54"/>
      <c r="E719" s="22"/>
      <c r="F719" s="54"/>
      <c r="G719" s="54"/>
      <c r="H719" s="54"/>
      <c r="I719" s="54"/>
      <c r="J719" s="62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6.5" x14ac:dyDescent="0.45">
      <c r="A720" s="54"/>
      <c r="B720" s="54"/>
      <c r="C720" s="54"/>
      <c r="D720" s="54"/>
      <c r="E720" s="22"/>
      <c r="F720" s="54"/>
      <c r="G720" s="54"/>
      <c r="H720" s="54"/>
      <c r="I720" s="54"/>
      <c r="J720" s="62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6.5" x14ac:dyDescent="0.45">
      <c r="A721" s="54"/>
      <c r="B721" s="54"/>
      <c r="C721" s="54"/>
      <c r="D721" s="54"/>
      <c r="E721" s="22"/>
      <c r="F721" s="54"/>
      <c r="G721" s="54"/>
      <c r="H721" s="54"/>
      <c r="I721" s="54"/>
      <c r="J721" s="62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6.5" x14ac:dyDescent="0.45">
      <c r="A722" s="54"/>
      <c r="B722" s="54"/>
      <c r="C722" s="54"/>
      <c r="D722" s="54"/>
      <c r="E722" s="22"/>
      <c r="F722" s="54"/>
      <c r="G722" s="54"/>
      <c r="H722" s="54"/>
      <c r="I722" s="54"/>
      <c r="J722" s="62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6.5" x14ac:dyDescent="0.45">
      <c r="A723" s="54"/>
      <c r="B723" s="54"/>
      <c r="C723" s="54"/>
      <c r="D723" s="54"/>
      <c r="E723" s="22"/>
      <c r="F723" s="54"/>
      <c r="G723" s="54"/>
      <c r="H723" s="54"/>
      <c r="I723" s="54"/>
      <c r="J723" s="62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6.5" x14ac:dyDescent="0.45">
      <c r="A724" s="54"/>
      <c r="B724" s="54"/>
      <c r="C724" s="54"/>
      <c r="D724" s="54"/>
      <c r="E724" s="22"/>
      <c r="F724" s="54"/>
      <c r="G724" s="54"/>
      <c r="H724" s="54"/>
      <c r="I724" s="54"/>
      <c r="J724" s="62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6.5" x14ac:dyDescent="0.45">
      <c r="A725" s="54"/>
      <c r="B725" s="54"/>
      <c r="C725" s="54"/>
      <c r="D725" s="54"/>
      <c r="E725" s="22"/>
      <c r="F725" s="54"/>
      <c r="G725" s="54"/>
      <c r="H725" s="54"/>
      <c r="I725" s="54"/>
      <c r="J725" s="62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6.5" x14ac:dyDescent="0.45">
      <c r="A726" s="54"/>
      <c r="B726" s="54"/>
      <c r="C726" s="54"/>
      <c r="D726" s="54"/>
      <c r="E726" s="22"/>
      <c r="F726" s="54"/>
      <c r="G726" s="54"/>
      <c r="H726" s="54"/>
      <c r="I726" s="54"/>
      <c r="J726" s="62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6.5" x14ac:dyDescent="0.45">
      <c r="A727" s="54"/>
      <c r="B727" s="54"/>
      <c r="C727" s="54"/>
      <c r="D727" s="54"/>
      <c r="E727" s="22"/>
      <c r="F727" s="54"/>
      <c r="G727" s="54"/>
      <c r="H727" s="54"/>
      <c r="I727" s="54"/>
      <c r="J727" s="62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6.5" x14ac:dyDescent="0.45">
      <c r="A728" s="54"/>
      <c r="B728" s="54"/>
      <c r="C728" s="54"/>
      <c r="D728" s="54"/>
      <c r="E728" s="22"/>
      <c r="F728" s="54"/>
      <c r="G728" s="54"/>
      <c r="H728" s="54"/>
      <c r="I728" s="54"/>
      <c r="J728" s="62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6.5" x14ac:dyDescent="0.45">
      <c r="A729" s="54"/>
      <c r="B729" s="54"/>
      <c r="C729" s="54"/>
      <c r="D729" s="54"/>
      <c r="E729" s="22"/>
      <c r="F729" s="54"/>
      <c r="G729" s="54"/>
      <c r="H729" s="54"/>
      <c r="I729" s="54"/>
      <c r="J729" s="62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6.5" x14ac:dyDescent="0.45">
      <c r="A730" s="54"/>
      <c r="B730" s="54"/>
      <c r="C730" s="54"/>
      <c r="D730" s="54"/>
      <c r="E730" s="22"/>
      <c r="F730" s="54"/>
      <c r="G730" s="54"/>
      <c r="H730" s="54"/>
      <c r="I730" s="54"/>
      <c r="J730" s="62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6.5" x14ac:dyDescent="0.45">
      <c r="A731" s="54"/>
      <c r="B731" s="54"/>
      <c r="C731" s="54"/>
      <c r="D731" s="54"/>
      <c r="E731" s="22"/>
      <c r="F731" s="54"/>
      <c r="G731" s="54"/>
      <c r="H731" s="54"/>
      <c r="I731" s="54"/>
      <c r="J731" s="62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6.5" x14ac:dyDescent="0.45">
      <c r="A732" s="54"/>
      <c r="B732" s="54"/>
      <c r="C732" s="54"/>
      <c r="D732" s="54"/>
      <c r="E732" s="22"/>
      <c r="F732" s="54"/>
      <c r="G732" s="54"/>
      <c r="H732" s="54"/>
      <c r="I732" s="54"/>
      <c r="J732" s="62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6.5" x14ac:dyDescent="0.45">
      <c r="A733" s="54"/>
      <c r="B733" s="54"/>
      <c r="C733" s="54"/>
      <c r="D733" s="54"/>
      <c r="E733" s="22"/>
      <c r="F733" s="54"/>
      <c r="G733" s="54"/>
      <c r="H733" s="54"/>
      <c r="I733" s="54"/>
      <c r="J733" s="62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6.5" x14ac:dyDescent="0.45">
      <c r="A734" s="54"/>
      <c r="B734" s="54"/>
      <c r="C734" s="54"/>
      <c r="D734" s="54"/>
      <c r="E734" s="22"/>
      <c r="F734" s="54"/>
      <c r="G734" s="54"/>
      <c r="H734" s="54"/>
      <c r="I734" s="54"/>
      <c r="J734" s="62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6.5" x14ac:dyDescent="0.45">
      <c r="A735" s="54"/>
      <c r="B735" s="54"/>
      <c r="C735" s="54"/>
      <c r="D735" s="54"/>
      <c r="E735" s="22"/>
      <c r="F735" s="54"/>
      <c r="G735" s="54"/>
      <c r="H735" s="54"/>
      <c r="I735" s="54"/>
      <c r="J735" s="62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6.5" x14ac:dyDescent="0.45">
      <c r="A736" s="54"/>
      <c r="B736" s="54"/>
      <c r="C736" s="54"/>
      <c r="D736" s="54"/>
      <c r="E736" s="22"/>
      <c r="F736" s="54"/>
      <c r="G736" s="54"/>
      <c r="H736" s="54"/>
      <c r="I736" s="54"/>
      <c r="J736" s="62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6.5" x14ac:dyDescent="0.45">
      <c r="A737" s="54"/>
      <c r="B737" s="54"/>
      <c r="C737" s="54"/>
      <c r="D737" s="54"/>
      <c r="E737" s="22"/>
      <c r="F737" s="54"/>
      <c r="G737" s="54"/>
      <c r="H737" s="54"/>
      <c r="I737" s="54"/>
      <c r="J737" s="62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6.5" x14ac:dyDescent="0.45">
      <c r="A738" s="54"/>
      <c r="B738" s="54"/>
      <c r="C738" s="54"/>
      <c r="D738" s="54"/>
      <c r="E738" s="22"/>
      <c r="F738" s="54"/>
      <c r="G738" s="54"/>
      <c r="H738" s="54"/>
      <c r="I738" s="54"/>
      <c r="J738" s="62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6.5" x14ac:dyDescent="0.45">
      <c r="A739" s="54"/>
      <c r="B739" s="54"/>
      <c r="C739" s="54"/>
      <c r="D739" s="54"/>
      <c r="E739" s="22"/>
      <c r="F739" s="54"/>
      <c r="G739" s="54"/>
      <c r="H739" s="54"/>
      <c r="I739" s="54"/>
      <c r="J739" s="62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6.5" x14ac:dyDescent="0.45">
      <c r="A740" s="54"/>
      <c r="B740" s="54"/>
      <c r="C740" s="54"/>
      <c r="D740" s="54"/>
      <c r="E740" s="22"/>
      <c r="F740" s="54"/>
      <c r="G740" s="54"/>
      <c r="H740" s="54"/>
      <c r="I740" s="54"/>
      <c r="J740" s="62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6.5" x14ac:dyDescent="0.45">
      <c r="A741" s="54"/>
      <c r="B741" s="54"/>
      <c r="C741" s="54"/>
      <c r="D741" s="54"/>
      <c r="E741" s="22"/>
      <c r="F741" s="54"/>
      <c r="G741" s="54"/>
      <c r="H741" s="54"/>
      <c r="I741" s="54"/>
      <c r="J741" s="62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6.5" x14ac:dyDescent="0.45">
      <c r="A742" s="54"/>
      <c r="B742" s="54"/>
      <c r="C742" s="54"/>
      <c r="D742" s="54"/>
      <c r="E742" s="22"/>
      <c r="F742" s="54"/>
      <c r="G742" s="54"/>
      <c r="H742" s="54"/>
      <c r="I742" s="54"/>
      <c r="J742" s="62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6.5" x14ac:dyDescent="0.45">
      <c r="A743" s="54"/>
      <c r="B743" s="54"/>
      <c r="C743" s="54"/>
      <c r="D743" s="54"/>
      <c r="E743" s="22"/>
      <c r="F743" s="54"/>
      <c r="G743" s="54"/>
      <c r="H743" s="54"/>
      <c r="I743" s="54"/>
      <c r="J743" s="62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6.5" x14ac:dyDescent="0.45">
      <c r="A744" s="54"/>
      <c r="B744" s="54"/>
      <c r="C744" s="54"/>
      <c r="D744" s="54"/>
      <c r="E744" s="22"/>
      <c r="F744" s="54"/>
      <c r="G744" s="54"/>
      <c r="H744" s="54"/>
      <c r="I744" s="54"/>
      <c r="J744" s="62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6.5" x14ac:dyDescent="0.45">
      <c r="A745" s="54"/>
      <c r="B745" s="54"/>
      <c r="C745" s="54"/>
      <c r="D745" s="54"/>
      <c r="E745" s="22"/>
      <c r="F745" s="54"/>
      <c r="G745" s="54"/>
      <c r="H745" s="54"/>
      <c r="I745" s="54"/>
      <c r="J745" s="62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6.5" x14ac:dyDescent="0.45">
      <c r="A746" s="54"/>
      <c r="B746" s="54"/>
      <c r="C746" s="54"/>
      <c r="D746" s="54"/>
      <c r="E746" s="22"/>
      <c r="F746" s="54"/>
      <c r="G746" s="54"/>
      <c r="H746" s="54"/>
      <c r="I746" s="54"/>
      <c r="J746" s="62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6.5" x14ac:dyDescent="0.45">
      <c r="A747" s="54"/>
      <c r="B747" s="54"/>
      <c r="C747" s="54"/>
      <c r="D747" s="54"/>
      <c r="E747" s="22"/>
      <c r="F747" s="54"/>
      <c r="G747" s="54"/>
      <c r="H747" s="54"/>
      <c r="I747" s="54"/>
      <c r="J747" s="62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6.5" x14ac:dyDescent="0.45">
      <c r="A748" s="54"/>
      <c r="B748" s="54"/>
      <c r="C748" s="54"/>
      <c r="D748" s="54"/>
      <c r="E748" s="22"/>
      <c r="F748" s="54"/>
      <c r="G748" s="54"/>
      <c r="H748" s="54"/>
      <c r="I748" s="54"/>
      <c r="J748" s="62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6.5" x14ac:dyDescent="0.45">
      <c r="A749" s="54"/>
      <c r="B749" s="54"/>
      <c r="C749" s="54"/>
      <c r="D749" s="54"/>
      <c r="E749" s="22"/>
      <c r="F749" s="54"/>
      <c r="G749" s="54"/>
      <c r="H749" s="54"/>
      <c r="I749" s="54"/>
      <c r="J749" s="62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6.5" x14ac:dyDescent="0.45">
      <c r="A750" s="54"/>
      <c r="B750" s="54"/>
      <c r="C750" s="54"/>
      <c r="D750" s="54"/>
      <c r="E750" s="22"/>
      <c r="F750" s="54"/>
      <c r="G750" s="54"/>
      <c r="H750" s="54"/>
      <c r="I750" s="54"/>
      <c r="J750" s="62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6.5" x14ac:dyDescent="0.45">
      <c r="A751" s="54"/>
      <c r="B751" s="54"/>
      <c r="C751" s="54"/>
      <c r="D751" s="54"/>
      <c r="E751" s="22"/>
      <c r="F751" s="54"/>
      <c r="G751" s="54"/>
      <c r="H751" s="54"/>
      <c r="I751" s="54"/>
      <c r="J751" s="62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6.5" x14ac:dyDescent="0.45">
      <c r="A752" s="54"/>
      <c r="B752" s="54"/>
      <c r="C752" s="54"/>
      <c r="D752" s="54"/>
      <c r="E752" s="22"/>
      <c r="F752" s="54"/>
      <c r="G752" s="54"/>
      <c r="H752" s="54"/>
      <c r="I752" s="54"/>
      <c r="J752" s="62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6.5" x14ac:dyDescent="0.45">
      <c r="A753" s="54"/>
      <c r="B753" s="54"/>
      <c r="C753" s="54"/>
      <c r="D753" s="54"/>
      <c r="E753" s="22"/>
      <c r="F753" s="54"/>
      <c r="G753" s="54"/>
      <c r="H753" s="54"/>
      <c r="I753" s="54"/>
      <c r="J753" s="62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6.5" x14ac:dyDescent="0.45">
      <c r="A754" s="54"/>
      <c r="B754" s="54"/>
      <c r="C754" s="54"/>
      <c r="D754" s="54"/>
      <c r="E754" s="22"/>
      <c r="F754" s="54"/>
      <c r="G754" s="54"/>
      <c r="H754" s="54"/>
      <c r="I754" s="54"/>
      <c r="J754" s="62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6.5" x14ac:dyDescent="0.45">
      <c r="A755" s="54"/>
      <c r="B755" s="54"/>
      <c r="C755" s="54"/>
      <c r="D755" s="54"/>
      <c r="E755" s="22"/>
      <c r="F755" s="54"/>
      <c r="G755" s="54"/>
      <c r="H755" s="54"/>
      <c r="I755" s="54"/>
      <c r="J755" s="62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6.5" x14ac:dyDescent="0.45">
      <c r="A756" s="54"/>
      <c r="B756" s="54"/>
      <c r="C756" s="54"/>
      <c r="D756" s="54"/>
      <c r="E756" s="22"/>
      <c r="F756" s="54"/>
      <c r="G756" s="54"/>
      <c r="H756" s="54"/>
      <c r="I756" s="54"/>
      <c r="J756" s="62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6.5" x14ac:dyDescent="0.45">
      <c r="A757" s="54"/>
      <c r="B757" s="54"/>
      <c r="C757" s="54"/>
      <c r="D757" s="54"/>
      <c r="E757" s="22"/>
      <c r="F757" s="54"/>
      <c r="G757" s="54"/>
      <c r="H757" s="54"/>
      <c r="I757" s="54"/>
      <c r="J757" s="62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6.5" x14ac:dyDescent="0.45">
      <c r="A758" s="54"/>
      <c r="B758" s="54"/>
      <c r="C758" s="54"/>
      <c r="D758" s="54"/>
      <c r="E758" s="22"/>
      <c r="F758" s="54"/>
      <c r="G758" s="54"/>
      <c r="H758" s="54"/>
      <c r="I758" s="54"/>
      <c r="J758" s="62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6.5" x14ac:dyDescent="0.45">
      <c r="A759" s="54"/>
      <c r="B759" s="54"/>
      <c r="C759" s="54"/>
      <c r="D759" s="54"/>
      <c r="E759" s="22"/>
      <c r="F759" s="54"/>
      <c r="G759" s="54"/>
      <c r="H759" s="54"/>
      <c r="I759" s="54"/>
      <c r="J759" s="62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6.5" x14ac:dyDescent="0.45">
      <c r="A760" s="54"/>
      <c r="B760" s="54"/>
      <c r="C760" s="54"/>
      <c r="D760" s="54"/>
      <c r="E760" s="22"/>
      <c r="F760" s="54"/>
      <c r="G760" s="54"/>
      <c r="H760" s="54"/>
      <c r="I760" s="54"/>
      <c r="J760" s="62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6.5" x14ac:dyDescent="0.45">
      <c r="A761" s="54"/>
      <c r="B761" s="54"/>
      <c r="C761" s="54"/>
      <c r="D761" s="54"/>
      <c r="E761" s="22"/>
      <c r="F761" s="54"/>
      <c r="G761" s="54"/>
      <c r="H761" s="54"/>
      <c r="I761" s="54"/>
      <c r="J761" s="62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6.5" x14ac:dyDescent="0.45">
      <c r="A762" s="54"/>
      <c r="B762" s="54"/>
      <c r="C762" s="54"/>
      <c r="D762" s="54"/>
      <c r="E762" s="22"/>
      <c r="F762" s="54"/>
      <c r="G762" s="54"/>
      <c r="H762" s="54"/>
      <c r="I762" s="54"/>
      <c r="J762" s="62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6.5" x14ac:dyDescent="0.45">
      <c r="A763" s="54"/>
      <c r="B763" s="54"/>
      <c r="C763" s="54"/>
      <c r="D763" s="54"/>
      <c r="E763" s="22"/>
      <c r="F763" s="54"/>
      <c r="G763" s="54"/>
      <c r="H763" s="54"/>
      <c r="I763" s="54"/>
      <c r="J763" s="62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6.5" x14ac:dyDescent="0.45">
      <c r="A764" s="54"/>
      <c r="B764" s="54"/>
      <c r="C764" s="54"/>
      <c r="D764" s="54"/>
      <c r="E764" s="22"/>
      <c r="F764" s="54"/>
      <c r="G764" s="54"/>
      <c r="H764" s="54"/>
      <c r="I764" s="54"/>
      <c r="J764" s="62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6.5" x14ac:dyDescent="0.45">
      <c r="A765" s="54"/>
      <c r="B765" s="54"/>
      <c r="C765" s="54"/>
      <c r="D765" s="54"/>
      <c r="E765" s="22"/>
      <c r="F765" s="54"/>
      <c r="G765" s="54"/>
      <c r="H765" s="54"/>
      <c r="I765" s="54"/>
      <c r="J765" s="62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6.5" x14ac:dyDescent="0.45">
      <c r="A766" s="54"/>
      <c r="B766" s="54"/>
      <c r="C766" s="54"/>
      <c r="D766" s="54"/>
      <c r="E766" s="22"/>
      <c r="F766" s="54"/>
      <c r="G766" s="54"/>
      <c r="H766" s="54"/>
      <c r="I766" s="54"/>
      <c r="J766" s="62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6.5" x14ac:dyDescent="0.45">
      <c r="A767" s="54"/>
      <c r="B767" s="54"/>
      <c r="C767" s="54"/>
      <c r="D767" s="54"/>
      <c r="E767" s="22"/>
      <c r="F767" s="54"/>
      <c r="G767" s="54"/>
      <c r="H767" s="54"/>
      <c r="I767" s="54"/>
      <c r="J767" s="62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6.5" x14ac:dyDescent="0.45">
      <c r="A768" s="54"/>
      <c r="B768" s="54"/>
      <c r="C768" s="54"/>
      <c r="D768" s="54"/>
      <c r="E768" s="22"/>
      <c r="F768" s="54"/>
      <c r="G768" s="54"/>
      <c r="H768" s="54"/>
      <c r="I768" s="54"/>
      <c r="J768" s="62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6.5" x14ac:dyDescent="0.45">
      <c r="A769" s="54"/>
      <c r="B769" s="54"/>
      <c r="C769" s="54"/>
      <c r="D769" s="54"/>
      <c r="E769" s="22"/>
      <c r="F769" s="54"/>
      <c r="G769" s="54"/>
      <c r="H769" s="54"/>
      <c r="I769" s="54"/>
      <c r="J769" s="62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6.5" x14ac:dyDescent="0.45">
      <c r="A770" s="54"/>
      <c r="B770" s="54"/>
      <c r="C770" s="54"/>
      <c r="D770" s="54"/>
      <c r="E770" s="22"/>
      <c r="F770" s="54"/>
      <c r="G770" s="54"/>
      <c r="H770" s="54"/>
      <c r="I770" s="54"/>
      <c r="J770" s="62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6.5" x14ac:dyDescent="0.45">
      <c r="A771" s="54"/>
      <c r="B771" s="54"/>
      <c r="C771" s="54"/>
      <c r="D771" s="54"/>
      <c r="E771" s="22"/>
      <c r="F771" s="54"/>
      <c r="G771" s="54"/>
      <c r="H771" s="54"/>
      <c r="I771" s="54"/>
      <c r="J771" s="62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6.5" x14ac:dyDescent="0.45">
      <c r="A772" s="54"/>
      <c r="B772" s="54"/>
      <c r="C772" s="54"/>
      <c r="D772" s="54"/>
      <c r="E772" s="22"/>
      <c r="F772" s="54"/>
      <c r="G772" s="54"/>
      <c r="H772" s="54"/>
      <c r="I772" s="54"/>
      <c r="J772" s="62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6.5" x14ac:dyDescent="0.45">
      <c r="A773" s="54"/>
      <c r="B773" s="54"/>
      <c r="C773" s="54"/>
      <c r="D773" s="54"/>
      <c r="E773" s="22"/>
      <c r="F773" s="54"/>
      <c r="G773" s="54"/>
      <c r="H773" s="54"/>
      <c r="I773" s="54"/>
      <c r="J773" s="62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6.5" x14ac:dyDescent="0.45">
      <c r="A774" s="54"/>
      <c r="B774" s="54"/>
      <c r="C774" s="54"/>
      <c r="D774" s="54"/>
      <c r="E774" s="22"/>
      <c r="F774" s="54"/>
      <c r="G774" s="54"/>
      <c r="H774" s="54"/>
      <c r="I774" s="54"/>
      <c r="J774" s="62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6.5" x14ac:dyDescent="0.45">
      <c r="A775" s="54"/>
      <c r="B775" s="54"/>
      <c r="C775" s="54"/>
      <c r="D775" s="54"/>
      <c r="E775" s="22"/>
      <c r="F775" s="54"/>
      <c r="G775" s="54"/>
      <c r="H775" s="54"/>
      <c r="I775" s="54"/>
      <c r="J775" s="62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6.5" x14ac:dyDescent="0.45">
      <c r="A776" s="54"/>
      <c r="B776" s="54"/>
      <c r="C776" s="54"/>
      <c r="D776" s="54"/>
      <c r="E776" s="22"/>
      <c r="F776" s="54"/>
      <c r="G776" s="54"/>
      <c r="H776" s="54"/>
      <c r="I776" s="54"/>
      <c r="J776" s="62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6.5" x14ac:dyDescent="0.45">
      <c r="A777" s="54"/>
      <c r="B777" s="54"/>
      <c r="C777" s="54"/>
      <c r="D777" s="54"/>
      <c r="E777" s="22"/>
      <c r="F777" s="54"/>
      <c r="G777" s="54"/>
      <c r="H777" s="54"/>
      <c r="I777" s="54"/>
      <c r="J777" s="62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6.5" x14ac:dyDescent="0.45">
      <c r="A778" s="54"/>
      <c r="B778" s="54"/>
      <c r="C778" s="54"/>
      <c r="D778" s="54"/>
      <c r="E778" s="22"/>
      <c r="F778" s="54"/>
      <c r="G778" s="54"/>
      <c r="H778" s="54"/>
      <c r="I778" s="54"/>
      <c r="J778" s="62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6.5" x14ac:dyDescent="0.45">
      <c r="A779" s="54"/>
      <c r="B779" s="54"/>
      <c r="C779" s="54"/>
      <c r="D779" s="54"/>
      <c r="E779" s="22"/>
      <c r="F779" s="54"/>
      <c r="G779" s="54"/>
      <c r="H779" s="54"/>
      <c r="I779" s="54"/>
      <c r="J779" s="62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6.5" x14ac:dyDescent="0.45">
      <c r="A780" s="54"/>
      <c r="B780" s="54"/>
      <c r="C780" s="54"/>
      <c r="D780" s="54"/>
      <c r="E780" s="22"/>
      <c r="F780" s="54"/>
      <c r="G780" s="54"/>
      <c r="H780" s="54"/>
      <c r="I780" s="54"/>
      <c r="J780" s="62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6.5" x14ac:dyDescent="0.45">
      <c r="A781" s="54"/>
      <c r="B781" s="54"/>
      <c r="C781" s="54"/>
      <c r="D781" s="54"/>
      <c r="E781" s="22"/>
      <c r="F781" s="54"/>
      <c r="G781" s="54"/>
      <c r="H781" s="54"/>
      <c r="I781" s="54"/>
      <c r="J781" s="62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6.5" x14ac:dyDescent="0.45">
      <c r="A782" s="54"/>
      <c r="B782" s="54"/>
      <c r="C782" s="54"/>
      <c r="D782" s="54"/>
      <c r="E782" s="22"/>
      <c r="F782" s="54"/>
      <c r="G782" s="54"/>
      <c r="H782" s="54"/>
      <c r="I782" s="54"/>
      <c r="J782" s="62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6.5" x14ac:dyDescent="0.45">
      <c r="A783" s="54"/>
      <c r="B783" s="54"/>
      <c r="C783" s="54"/>
      <c r="D783" s="54"/>
      <c r="E783" s="22"/>
      <c r="F783" s="54"/>
      <c r="G783" s="54"/>
      <c r="H783" s="54"/>
      <c r="I783" s="54"/>
      <c r="J783" s="62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6.5" x14ac:dyDescent="0.45">
      <c r="A784" s="54"/>
      <c r="B784" s="54"/>
      <c r="C784" s="54"/>
      <c r="D784" s="54"/>
      <c r="E784" s="22"/>
      <c r="F784" s="54"/>
      <c r="G784" s="54"/>
      <c r="H784" s="54"/>
      <c r="I784" s="54"/>
      <c r="J784" s="62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6.5" x14ac:dyDescent="0.45">
      <c r="A785" s="54"/>
      <c r="B785" s="54"/>
      <c r="C785" s="54"/>
      <c r="D785" s="54"/>
      <c r="E785" s="22"/>
      <c r="F785" s="54"/>
      <c r="G785" s="54"/>
      <c r="H785" s="54"/>
      <c r="I785" s="54"/>
      <c r="J785" s="62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6.5" x14ac:dyDescent="0.45">
      <c r="A786" s="54"/>
      <c r="B786" s="54"/>
      <c r="C786" s="54"/>
      <c r="D786" s="54"/>
      <c r="E786" s="22"/>
      <c r="F786" s="54"/>
      <c r="G786" s="54"/>
      <c r="H786" s="54"/>
      <c r="I786" s="54"/>
      <c r="J786" s="62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6.5" x14ac:dyDescent="0.45">
      <c r="A787" s="54"/>
      <c r="B787" s="54"/>
      <c r="C787" s="54"/>
      <c r="D787" s="54"/>
      <c r="E787" s="22"/>
      <c r="F787" s="54"/>
      <c r="G787" s="54"/>
      <c r="H787" s="54"/>
      <c r="I787" s="54"/>
      <c r="J787" s="62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6.5" x14ac:dyDescent="0.45">
      <c r="A788" s="54"/>
      <c r="B788" s="54"/>
      <c r="C788" s="54"/>
      <c r="D788" s="54"/>
      <c r="E788" s="22"/>
      <c r="F788" s="54"/>
      <c r="G788" s="54"/>
      <c r="H788" s="54"/>
      <c r="I788" s="54"/>
      <c r="J788" s="62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6.5" x14ac:dyDescent="0.45">
      <c r="A789" s="54"/>
      <c r="B789" s="54"/>
      <c r="C789" s="54"/>
      <c r="D789" s="54"/>
      <c r="E789" s="22"/>
      <c r="F789" s="54"/>
      <c r="G789" s="54"/>
      <c r="H789" s="54"/>
      <c r="I789" s="54"/>
      <c r="J789" s="62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6.5" x14ac:dyDescent="0.45">
      <c r="A790" s="54"/>
      <c r="B790" s="54"/>
      <c r="C790" s="54"/>
      <c r="D790" s="54"/>
      <c r="E790" s="22"/>
      <c r="F790" s="54"/>
      <c r="G790" s="54"/>
      <c r="H790" s="54"/>
      <c r="I790" s="54"/>
      <c r="J790" s="62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6.5" x14ac:dyDescent="0.45">
      <c r="A791" s="54"/>
      <c r="B791" s="54"/>
      <c r="C791" s="54"/>
      <c r="D791" s="54"/>
      <c r="E791" s="22"/>
      <c r="F791" s="54"/>
      <c r="G791" s="54"/>
      <c r="H791" s="54"/>
      <c r="I791" s="54"/>
      <c r="J791" s="62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6.5" x14ac:dyDescent="0.45">
      <c r="A792" s="54"/>
      <c r="B792" s="54"/>
      <c r="C792" s="54"/>
      <c r="D792" s="54"/>
      <c r="E792" s="22"/>
      <c r="F792" s="54"/>
      <c r="G792" s="54"/>
      <c r="H792" s="54"/>
      <c r="I792" s="54"/>
      <c r="J792" s="62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6.5" x14ac:dyDescent="0.45">
      <c r="A793" s="54"/>
      <c r="B793" s="54"/>
      <c r="C793" s="54"/>
      <c r="D793" s="54"/>
      <c r="E793" s="22"/>
      <c r="F793" s="54"/>
      <c r="G793" s="54"/>
      <c r="H793" s="54"/>
      <c r="I793" s="54"/>
      <c r="J793" s="62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6.5" x14ac:dyDescent="0.45">
      <c r="A794" s="54"/>
      <c r="B794" s="54"/>
      <c r="C794" s="54"/>
      <c r="D794" s="54"/>
      <c r="E794" s="22"/>
      <c r="F794" s="54"/>
      <c r="G794" s="54"/>
      <c r="H794" s="54"/>
      <c r="I794" s="54"/>
      <c r="J794" s="62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6.5" x14ac:dyDescent="0.45">
      <c r="A795" s="54"/>
      <c r="B795" s="54"/>
      <c r="C795" s="54"/>
      <c r="D795" s="54"/>
      <c r="E795" s="22"/>
      <c r="F795" s="54"/>
      <c r="G795" s="54"/>
      <c r="H795" s="54"/>
      <c r="I795" s="54"/>
      <c r="J795" s="62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6.5" x14ac:dyDescent="0.45">
      <c r="A796" s="54"/>
      <c r="B796" s="54"/>
      <c r="C796" s="54"/>
      <c r="D796" s="54"/>
      <c r="E796" s="22"/>
      <c r="F796" s="54"/>
      <c r="G796" s="54"/>
      <c r="H796" s="54"/>
      <c r="I796" s="54"/>
      <c r="J796" s="62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6.5" x14ac:dyDescent="0.45">
      <c r="A797" s="54"/>
      <c r="B797" s="54"/>
      <c r="C797" s="54"/>
      <c r="D797" s="54"/>
      <c r="E797" s="22"/>
      <c r="F797" s="54"/>
      <c r="G797" s="54"/>
      <c r="H797" s="54"/>
      <c r="I797" s="54"/>
      <c r="J797" s="62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6.5" x14ac:dyDescent="0.45">
      <c r="A798" s="54"/>
      <c r="B798" s="54"/>
      <c r="C798" s="54"/>
      <c r="D798" s="54"/>
      <c r="E798" s="22"/>
      <c r="F798" s="54"/>
      <c r="G798" s="54"/>
      <c r="H798" s="54"/>
      <c r="I798" s="54"/>
      <c r="J798" s="62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6.5" x14ac:dyDescent="0.45">
      <c r="A799" s="54"/>
      <c r="B799" s="54"/>
      <c r="C799" s="54"/>
      <c r="D799" s="54"/>
      <c r="E799" s="22"/>
      <c r="F799" s="54"/>
      <c r="G799" s="54"/>
      <c r="H799" s="54"/>
      <c r="I799" s="54"/>
      <c r="J799" s="62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6.5" x14ac:dyDescent="0.45">
      <c r="A800" s="54"/>
      <c r="B800" s="54"/>
      <c r="C800" s="54"/>
      <c r="D800" s="54"/>
      <c r="E800" s="22"/>
      <c r="F800" s="54"/>
      <c r="G800" s="54"/>
      <c r="H800" s="54"/>
      <c r="I800" s="54"/>
      <c r="J800" s="62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6.5" x14ac:dyDescent="0.45">
      <c r="A801" s="54"/>
      <c r="B801" s="54"/>
      <c r="C801" s="54"/>
      <c r="D801" s="54"/>
      <c r="E801" s="22"/>
      <c r="F801" s="54"/>
      <c r="G801" s="54"/>
      <c r="H801" s="54"/>
      <c r="I801" s="54"/>
      <c r="J801" s="62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6.5" x14ac:dyDescent="0.45">
      <c r="A802" s="54"/>
      <c r="B802" s="54"/>
      <c r="C802" s="54"/>
      <c r="D802" s="54"/>
      <c r="E802" s="22"/>
      <c r="F802" s="54"/>
      <c r="G802" s="54"/>
      <c r="H802" s="54"/>
      <c r="I802" s="54"/>
      <c r="J802" s="62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6.5" x14ac:dyDescent="0.45">
      <c r="A803" s="54"/>
      <c r="B803" s="54"/>
      <c r="C803" s="54"/>
      <c r="D803" s="54"/>
      <c r="E803" s="22"/>
      <c r="F803" s="54"/>
      <c r="G803" s="54"/>
      <c r="H803" s="54"/>
      <c r="I803" s="54"/>
      <c r="J803" s="62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6.5" x14ac:dyDescent="0.45">
      <c r="A804" s="54"/>
      <c r="B804" s="54"/>
      <c r="C804" s="54"/>
      <c r="D804" s="54"/>
      <c r="E804" s="22"/>
      <c r="F804" s="54"/>
      <c r="G804" s="54"/>
      <c r="H804" s="54"/>
      <c r="I804" s="54"/>
      <c r="J804" s="62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6.5" x14ac:dyDescent="0.45">
      <c r="A805" s="54"/>
      <c r="B805" s="54"/>
      <c r="C805" s="54"/>
      <c r="D805" s="54"/>
      <c r="E805" s="22"/>
      <c r="F805" s="54"/>
      <c r="G805" s="54"/>
      <c r="H805" s="54"/>
      <c r="I805" s="54"/>
      <c r="J805" s="62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6.5" x14ac:dyDescent="0.45">
      <c r="A806" s="54"/>
      <c r="B806" s="54"/>
      <c r="C806" s="54"/>
      <c r="D806" s="54"/>
      <c r="E806" s="22"/>
      <c r="F806" s="54"/>
      <c r="G806" s="54"/>
      <c r="H806" s="54"/>
      <c r="I806" s="54"/>
      <c r="J806" s="62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6.5" x14ac:dyDescent="0.45">
      <c r="A807" s="54"/>
      <c r="B807" s="54"/>
      <c r="C807" s="54"/>
      <c r="D807" s="54"/>
      <c r="E807" s="22"/>
      <c r="F807" s="54"/>
      <c r="G807" s="54"/>
      <c r="H807" s="54"/>
      <c r="I807" s="54"/>
      <c r="J807" s="62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6.5" x14ac:dyDescent="0.45">
      <c r="A808" s="54"/>
      <c r="B808" s="54"/>
      <c r="C808" s="54"/>
      <c r="D808" s="54"/>
      <c r="E808" s="22"/>
      <c r="F808" s="54"/>
      <c r="G808" s="54"/>
      <c r="H808" s="54"/>
      <c r="I808" s="54"/>
      <c r="J808" s="62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6.5" x14ac:dyDescent="0.45">
      <c r="A809" s="54"/>
      <c r="B809" s="54"/>
      <c r="C809" s="54"/>
      <c r="D809" s="54"/>
      <c r="E809" s="22"/>
      <c r="F809" s="54"/>
      <c r="G809" s="54"/>
      <c r="H809" s="54"/>
      <c r="I809" s="54"/>
      <c r="J809" s="62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6.5" x14ac:dyDescent="0.45">
      <c r="A810" s="54"/>
      <c r="B810" s="54"/>
      <c r="C810" s="54"/>
      <c r="D810" s="54"/>
      <c r="E810" s="22"/>
      <c r="F810" s="54"/>
      <c r="G810" s="54"/>
      <c r="H810" s="54"/>
      <c r="I810" s="54"/>
      <c r="J810" s="62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6.5" x14ac:dyDescent="0.45">
      <c r="A811" s="54"/>
      <c r="B811" s="54"/>
      <c r="C811" s="54"/>
      <c r="D811" s="54"/>
      <c r="E811" s="22"/>
      <c r="F811" s="54"/>
      <c r="G811" s="54"/>
      <c r="H811" s="54"/>
      <c r="I811" s="54"/>
      <c r="J811" s="62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6.5" x14ac:dyDescent="0.45">
      <c r="A812" s="54"/>
      <c r="B812" s="54"/>
      <c r="C812" s="54"/>
      <c r="D812" s="54"/>
      <c r="E812" s="22"/>
      <c r="F812" s="54"/>
      <c r="G812" s="54"/>
      <c r="H812" s="54"/>
      <c r="I812" s="54"/>
      <c r="J812" s="62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6.5" x14ac:dyDescent="0.45">
      <c r="A813" s="54"/>
      <c r="B813" s="54"/>
      <c r="C813" s="54"/>
      <c r="D813" s="54"/>
      <c r="E813" s="22"/>
      <c r="F813" s="54"/>
      <c r="G813" s="54"/>
      <c r="H813" s="54"/>
      <c r="I813" s="54"/>
      <c r="J813" s="62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6.5" x14ac:dyDescent="0.45">
      <c r="A814" s="54"/>
      <c r="B814" s="54"/>
      <c r="C814" s="54"/>
      <c r="D814" s="54"/>
      <c r="E814" s="22"/>
      <c r="F814" s="54"/>
      <c r="G814" s="54"/>
      <c r="H814" s="54"/>
      <c r="I814" s="54"/>
      <c r="J814" s="62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6.5" x14ac:dyDescent="0.45">
      <c r="A815" s="54"/>
      <c r="B815" s="54"/>
      <c r="C815" s="54"/>
      <c r="D815" s="54"/>
      <c r="E815" s="22"/>
      <c r="F815" s="54"/>
      <c r="G815" s="54"/>
      <c r="H815" s="54"/>
      <c r="I815" s="54"/>
      <c r="J815" s="62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6.5" x14ac:dyDescent="0.45">
      <c r="A816" s="54"/>
      <c r="B816" s="54"/>
      <c r="C816" s="54"/>
      <c r="D816" s="54"/>
      <c r="E816" s="22"/>
      <c r="F816" s="54"/>
      <c r="G816" s="54"/>
      <c r="H816" s="54"/>
      <c r="I816" s="54"/>
      <c r="J816" s="62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6.5" x14ac:dyDescent="0.45">
      <c r="A817" s="54"/>
      <c r="B817" s="54"/>
      <c r="C817" s="54"/>
      <c r="D817" s="54"/>
      <c r="E817" s="22"/>
      <c r="F817" s="54"/>
      <c r="G817" s="54"/>
      <c r="H817" s="54"/>
      <c r="I817" s="54"/>
      <c r="J817" s="62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6.5" x14ac:dyDescent="0.45">
      <c r="A818" s="54"/>
      <c r="B818" s="54"/>
      <c r="C818" s="54"/>
      <c r="D818" s="54"/>
      <c r="E818" s="22"/>
      <c r="F818" s="54"/>
      <c r="G818" s="54"/>
      <c r="H818" s="54"/>
      <c r="I818" s="54"/>
      <c r="J818" s="62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6.5" x14ac:dyDescent="0.45">
      <c r="A819" s="54"/>
      <c r="B819" s="54"/>
      <c r="C819" s="54"/>
      <c r="D819" s="54"/>
      <c r="E819" s="22"/>
      <c r="F819" s="54"/>
      <c r="G819" s="54"/>
      <c r="H819" s="54"/>
      <c r="I819" s="54"/>
      <c r="J819" s="62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6.5" x14ac:dyDescent="0.45">
      <c r="A820" s="54"/>
      <c r="B820" s="54"/>
      <c r="C820" s="54"/>
      <c r="D820" s="54"/>
      <c r="E820" s="22"/>
      <c r="F820" s="54"/>
      <c r="G820" s="54"/>
      <c r="H820" s="54"/>
      <c r="I820" s="54"/>
      <c r="J820" s="62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6.5" x14ac:dyDescent="0.45">
      <c r="A821" s="54"/>
      <c r="B821" s="54"/>
      <c r="C821" s="54"/>
      <c r="D821" s="54"/>
      <c r="E821" s="22"/>
      <c r="F821" s="54"/>
      <c r="G821" s="54"/>
      <c r="H821" s="54"/>
      <c r="I821" s="54"/>
      <c r="J821" s="62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6.5" x14ac:dyDescent="0.45">
      <c r="A822" s="54"/>
      <c r="B822" s="54"/>
      <c r="C822" s="54"/>
      <c r="D822" s="54"/>
      <c r="E822" s="22"/>
      <c r="F822" s="54"/>
      <c r="G822" s="54"/>
      <c r="H822" s="54"/>
      <c r="I822" s="54"/>
      <c r="J822" s="62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6.5" x14ac:dyDescent="0.45">
      <c r="A823" s="54"/>
      <c r="B823" s="54"/>
      <c r="C823" s="54"/>
      <c r="D823" s="54"/>
      <c r="E823" s="22"/>
      <c r="F823" s="54"/>
      <c r="G823" s="54"/>
      <c r="H823" s="54"/>
      <c r="I823" s="54"/>
      <c r="J823" s="62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6.5" x14ac:dyDescent="0.45">
      <c r="A824" s="54"/>
      <c r="B824" s="54"/>
      <c r="C824" s="54"/>
      <c r="D824" s="54"/>
      <c r="E824" s="22"/>
      <c r="F824" s="54"/>
      <c r="G824" s="54"/>
      <c r="H824" s="54"/>
      <c r="I824" s="54"/>
      <c r="J824" s="62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6.5" x14ac:dyDescent="0.45">
      <c r="A825" s="54"/>
      <c r="B825" s="54"/>
      <c r="C825" s="54"/>
      <c r="D825" s="54"/>
      <c r="E825" s="22"/>
      <c r="F825" s="54"/>
      <c r="G825" s="54"/>
      <c r="H825" s="54"/>
      <c r="I825" s="54"/>
      <c r="J825" s="62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6.5" x14ac:dyDescent="0.45">
      <c r="A826" s="54"/>
      <c r="B826" s="54"/>
      <c r="C826" s="54"/>
      <c r="D826" s="54"/>
      <c r="E826" s="22"/>
      <c r="F826" s="54"/>
      <c r="G826" s="54"/>
      <c r="H826" s="54"/>
      <c r="I826" s="54"/>
      <c r="J826" s="62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6.5" x14ac:dyDescent="0.45">
      <c r="A827" s="54"/>
      <c r="B827" s="54"/>
      <c r="C827" s="54"/>
      <c r="D827" s="54"/>
      <c r="E827" s="22"/>
      <c r="F827" s="54"/>
      <c r="G827" s="54"/>
      <c r="H827" s="54"/>
      <c r="I827" s="54"/>
      <c r="J827" s="62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6.5" x14ac:dyDescent="0.45">
      <c r="A828" s="54"/>
      <c r="B828" s="54"/>
      <c r="C828" s="54"/>
      <c r="D828" s="54"/>
      <c r="E828" s="22"/>
      <c r="F828" s="54"/>
      <c r="G828" s="54"/>
      <c r="H828" s="54"/>
      <c r="I828" s="54"/>
      <c r="J828" s="62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6.5" x14ac:dyDescent="0.45">
      <c r="A829" s="54"/>
      <c r="B829" s="54"/>
      <c r="C829" s="54"/>
      <c r="D829" s="54"/>
      <c r="E829" s="22"/>
      <c r="F829" s="54"/>
      <c r="G829" s="54"/>
      <c r="H829" s="54"/>
      <c r="I829" s="54"/>
      <c r="J829" s="62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6.5" x14ac:dyDescent="0.45">
      <c r="A830" s="54"/>
      <c r="B830" s="54"/>
      <c r="C830" s="54"/>
      <c r="D830" s="54"/>
      <c r="E830" s="22"/>
      <c r="F830" s="54"/>
      <c r="G830" s="54"/>
      <c r="H830" s="54"/>
      <c r="I830" s="54"/>
      <c r="J830" s="62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6.5" x14ac:dyDescent="0.45">
      <c r="A831" s="54"/>
      <c r="B831" s="54"/>
      <c r="C831" s="54"/>
      <c r="D831" s="54"/>
      <c r="E831" s="22"/>
      <c r="F831" s="54"/>
      <c r="G831" s="54"/>
      <c r="H831" s="54"/>
      <c r="I831" s="54"/>
      <c r="J831" s="62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6.5" x14ac:dyDescent="0.45">
      <c r="A832" s="54"/>
      <c r="B832" s="54"/>
      <c r="C832" s="54"/>
      <c r="D832" s="54"/>
      <c r="E832" s="22"/>
      <c r="F832" s="54"/>
      <c r="G832" s="54"/>
      <c r="H832" s="54"/>
      <c r="I832" s="54"/>
      <c r="J832" s="62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6.5" x14ac:dyDescent="0.45">
      <c r="A833" s="54"/>
      <c r="B833" s="54"/>
      <c r="C833" s="54"/>
      <c r="D833" s="54"/>
      <c r="E833" s="22"/>
      <c r="F833" s="54"/>
      <c r="G833" s="54"/>
      <c r="H833" s="54"/>
      <c r="I833" s="54"/>
      <c r="J833" s="62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6.5" x14ac:dyDescent="0.45">
      <c r="A834" s="54"/>
      <c r="B834" s="54"/>
      <c r="C834" s="54"/>
      <c r="D834" s="54"/>
      <c r="E834" s="22"/>
      <c r="F834" s="54"/>
      <c r="G834" s="54"/>
      <c r="H834" s="54"/>
      <c r="I834" s="54"/>
      <c r="J834" s="62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6.5" x14ac:dyDescent="0.45">
      <c r="A835" s="54"/>
      <c r="B835" s="54"/>
      <c r="C835" s="54"/>
      <c r="D835" s="54"/>
      <c r="E835" s="22"/>
      <c r="F835" s="54"/>
      <c r="G835" s="54"/>
      <c r="H835" s="54"/>
      <c r="I835" s="54"/>
      <c r="J835" s="62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6.5" x14ac:dyDescent="0.45">
      <c r="A836" s="54"/>
      <c r="B836" s="54"/>
      <c r="C836" s="54"/>
      <c r="D836" s="54"/>
      <c r="E836" s="22"/>
      <c r="F836" s="54"/>
      <c r="G836" s="54"/>
      <c r="H836" s="54"/>
      <c r="I836" s="54"/>
      <c r="J836" s="62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6.5" x14ac:dyDescent="0.45">
      <c r="A837" s="54"/>
      <c r="B837" s="54"/>
      <c r="C837" s="54"/>
      <c r="D837" s="54"/>
      <c r="E837" s="22"/>
      <c r="F837" s="54"/>
      <c r="G837" s="54"/>
      <c r="H837" s="54"/>
      <c r="I837" s="54"/>
      <c r="J837" s="62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6.5" x14ac:dyDescent="0.45">
      <c r="A838" s="54"/>
      <c r="B838" s="54"/>
      <c r="C838" s="54"/>
      <c r="D838" s="54"/>
      <c r="E838" s="22"/>
      <c r="F838" s="54"/>
      <c r="G838" s="54"/>
      <c r="H838" s="54"/>
      <c r="I838" s="54"/>
      <c r="J838" s="62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6.5" x14ac:dyDescent="0.45">
      <c r="A839" s="54"/>
      <c r="B839" s="54"/>
      <c r="C839" s="54"/>
      <c r="D839" s="54"/>
      <c r="E839" s="22"/>
      <c r="F839" s="54"/>
      <c r="G839" s="54"/>
      <c r="H839" s="54"/>
      <c r="I839" s="54"/>
      <c r="J839" s="62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6.5" x14ac:dyDescent="0.45">
      <c r="A840" s="54"/>
      <c r="B840" s="54"/>
      <c r="C840" s="54"/>
      <c r="D840" s="54"/>
      <c r="E840" s="22"/>
      <c r="F840" s="54"/>
      <c r="G840" s="54"/>
      <c r="H840" s="54"/>
      <c r="I840" s="54"/>
      <c r="J840" s="62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6.5" x14ac:dyDescent="0.45">
      <c r="A841" s="54"/>
      <c r="B841" s="54"/>
      <c r="C841" s="54"/>
      <c r="D841" s="54"/>
      <c r="E841" s="22"/>
      <c r="F841" s="54"/>
      <c r="G841" s="54"/>
      <c r="H841" s="54"/>
      <c r="I841" s="54"/>
      <c r="J841" s="62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6.5" x14ac:dyDescent="0.45">
      <c r="A842" s="54"/>
      <c r="B842" s="54"/>
      <c r="C842" s="54"/>
      <c r="D842" s="54"/>
      <c r="E842" s="22"/>
      <c r="F842" s="54"/>
      <c r="G842" s="54"/>
      <c r="H842" s="54"/>
      <c r="I842" s="54"/>
      <c r="J842" s="62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6.5" x14ac:dyDescent="0.45">
      <c r="A843" s="54"/>
      <c r="B843" s="54"/>
      <c r="C843" s="54"/>
      <c r="D843" s="54"/>
      <c r="E843" s="22"/>
      <c r="F843" s="54"/>
      <c r="G843" s="54"/>
      <c r="H843" s="54"/>
      <c r="I843" s="54"/>
      <c r="J843" s="62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6.5" x14ac:dyDescent="0.45">
      <c r="A844" s="54"/>
      <c r="B844" s="54"/>
      <c r="C844" s="54"/>
      <c r="D844" s="54"/>
      <c r="E844" s="22"/>
      <c r="F844" s="54"/>
      <c r="G844" s="54"/>
      <c r="H844" s="54"/>
      <c r="I844" s="54"/>
      <c r="J844" s="62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6.5" x14ac:dyDescent="0.45">
      <c r="A845" s="54"/>
      <c r="B845" s="54"/>
      <c r="C845" s="54"/>
      <c r="D845" s="54"/>
      <c r="E845" s="22"/>
      <c r="F845" s="54"/>
      <c r="G845" s="54"/>
      <c r="H845" s="54"/>
      <c r="I845" s="54"/>
      <c r="J845" s="62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6.5" x14ac:dyDescent="0.45">
      <c r="A846" s="54"/>
      <c r="B846" s="54"/>
      <c r="C846" s="54"/>
      <c r="D846" s="54"/>
      <c r="E846" s="22"/>
      <c r="F846" s="54"/>
      <c r="G846" s="54"/>
      <c r="H846" s="54"/>
      <c r="I846" s="54"/>
      <c r="J846" s="62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6.5" x14ac:dyDescent="0.45">
      <c r="A847" s="54"/>
      <c r="B847" s="54"/>
      <c r="C847" s="54"/>
      <c r="D847" s="54"/>
      <c r="E847" s="22"/>
      <c r="F847" s="54"/>
      <c r="G847" s="54"/>
      <c r="H847" s="54"/>
      <c r="I847" s="54"/>
      <c r="J847" s="62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6.5" x14ac:dyDescent="0.45">
      <c r="A848" s="54"/>
      <c r="B848" s="54"/>
      <c r="C848" s="54"/>
      <c r="D848" s="54"/>
      <c r="E848" s="22"/>
      <c r="F848" s="54"/>
      <c r="G848" s="54"/>
      <c r="H848" s="54"/>
      <c r="I848" s="54"/>
      <c r="J848" s="62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6.5" x14ac:dyDescent="0.45">
      <c r="A849" s="54"/>
      <c r="B849" s="54"/>
      <c r="C849" s="54"/>
      <c r="D849" s="54"/>
      <c r="E849" s="22"/>
      <c r="F849" s="54"/>
      <c r="G849" s="54"/>
      <c r="H849" s="54"/>
      <c r="I849" s="54"/>
      <c r="J849" s="62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6.5" x14ac:dyDescent="0.45">
      <c r="A850" s="54"/>
      <c r="B850" s="54"/>
      <c r="C850" s="54"/>
      <c r="D850" s="54"/>
      <c r="E850" s="22"/>
      <c r="F850" s="54"/>
      <c r="G850" s="54"/>
      <c r="H850" s="54"/>
      <c r="I850" s="54"/>
      <c r="J850" s="62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6.5" x14ac:dyDescent="0.45">
      <c r="A851" s="54"/>
      <c r="B851" s="54"/>
      <c r="C851" s="54"/>
      <c r="D851" s="54"/>
      <c r="E851" s="22"/>
      <c r="F851" s="54"/>
      <c r="G851" s="54"/>
      <c r="H851" s="54"/>
      <c r="I851" s="54"/>
      <c r="J851" s="62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6.5" x14ac:dyDescent="0.45">
      <c r="A852" s="54"/>
      <c r="B852" s="54"/>
      <c r="C852" s="54"/>
      <c r="D852" s="54"/>
      <c r="E852" s="22"/>
      <c r="F852" s="54"/>
      <c r="G852" s="54"/>
      <c r="H852" s="54"/>
      <c r="I852" s="54"/>
      <c r="J852" s="62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6.5" x14ac:dyDescent="0.45">
      <c r="A853" s="54"/>
      <c r="B853" s="54"/>
      <c r="C853" s="54"/>
      <c r="D853" s="54"/>
      <c r="E853" s="22"/>
      <c r="F853" s="54"/>
      <c r="G853" s="54"/>
      <c r="H853" s="54"/>
      <c r="I853" s="54"/>
      <c r="J853" s="62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6.5" x14ac:dyDescent="0.45">
      <c r="A854" s="54"/>
      <c r="B854" s="54"/>
      <c r="C854" s="54"/>
      <c r="D854" s="54"/>
      <c r="E854" s="22"/>
      <c r="F854" s="54"/>
      <c r="G854" s="54"/>
      <c r="H854" s="54"/>
      <c r="I854" s="54"/>
      <c r="J854" s="62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6.5" x14ac:dyDescent="0.45">
      <c r="A855" s="54"/>
      <c r="B855" s="54"/>
      <c r="C855" s="54"/>
      <c r="D855" s="54"/>
      <c r="E855" s="22"/>
      <c r="F855" s="54"/>
      <c r="G855" s="54"/>
      <c r="H855" s="54"/>
      <c r="I855" s="54"/>
      <c r="J855" s="62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6.5" x14ac:dyDescent="0.45">
      <c r="A856" s="54"/>
      <c r="B856" s="54"/>
      <c r="C856" s="54"/>
      <c r="D856" s="54"/>
      <c r="E856" s="22"/>
      <c r="F856" s="54"/>
      <c r="G856" s="54"/>
      <c r="H856" s="54"/>
      <c r="I856" s="54"/>
      <c r="J856" s="62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6.5" x14ac:dyDescent="0.45">
      <c r="A857" s="54"/>
      <c r="B857" s="54"/>
      <c r="C857" s="54"/>
      <c r="D857" s="54"/>
      <c r="E857" s="22"/>
      <c r="F857" s="54"/>
      <c r="G857" s="54"/>
      <c r="H857" s="54"/>
      <c r="I857" s="54"/>
      <c r="J857" s="62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6.5" x14ac:dyDescent="0.45">
      <c r="A858" s="54"/>
      <c r="B858" s="54"/>
      <c r="C858" s="54"/>
      <c r="D858" s="54"/>
      <c r="E858" s="22"/>
      <c r="F858" s="54"/>
      <c r="G858" s="54"/>
      <c r="H858" s="54"/>
      <c r="I858" s="54"/>
      <c r="J858" s="62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6.5" x14ac:dyDescent="0.45">
      <c r="A859" s="54"/>
      <c r="B859" s="54"/>
      <c r="C859" s="54"/>
      <c r="D859" s="54"/>
      <c r="E859" s="22"/>
      <c r="F859" s="54"/>
      <c r="G859" s="54"/>
      <c r="H859" s="54"/>
      <c r="I859" s="54"/>
      <c r="J859" s="62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6.5" x14ac:dyDescent="0.45">
      <c r="A860" s="54"/>
      <c r="B860" s="54"/>
      <c r="C860" s="54"/>
      <c r="D860" s="54"/>
      <c r="E860" s="22"/>
      <c r="F860" s="54"/>
      <c r="G860" s="54"/>
      <c r="H860" s="54"/>
      <c r="I860" s="54"/>
      <c r="J860" s="62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6.5" x14ac:dyDescent="0.45">
      <c r="A861" s="54"/>
      <c r="B861" s="54"/>
      <c r="C861" s="54"/>
      <c r="D861" s="54"/>
      <c r="E861" s="22"/>
      <c r="F861" s="54"/>
      <c r="G861" s="54"/>
      <c r="H861" s="54"/>
      <c r="I861" s="54"/>
      <c r="J861" s="62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6.5" x14ac:dyDescent="0.45">
      <c r="A862" s="54"/>
      <c r="B862" s="54"/>
      <c r="C862" s="54"/>
      <c r="D862" s="54"/>
      <c r="E862" s="22"/>
      <c r="F862" s="54"/>
      <c r="G862" s="54"/>
      <c r="H862" s="54"/>
      <c r="I862" s="54"/>
      <c r="J862" s="62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6.5" x14ac:dyDescent="0.45">
      <c r="A863" s="54"/>
      <c r="B863" s="54"/>
      <c r="C863" s="54"/>
      <c r="D863" s="54"/>
      <c r="E863" s="22"/>
      <c r="F863" s="54"/>
      <c r="G863" s="54"/>
      <c r="H863" s="54"/>
      <c r="I863" s="54"/>
      <c r="J863" s="62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6.5" x14ac:dyDescent="0.45">
      <c r="A864" s="54"/>
      <c r="B864" s="54"/>
      <c r="C864" s="54"/>
      <c r="D864" s="54"/>
      <c r="E864" s="22"/>
      <c r="F864" s="54"/>
      <c r="G864" s="54"/>
      <c r="H864" s="54"/>
      <c r="I864" s="54"/>
      <c r="J864" s="62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6.5" x14ac:dyDescent="0.45">
      <c r="A865" s="54"/>
      <c r="B865" s="54"/>
      <c r="C865" s="54"/>
      <c r="D865" s="54"/>
      <c r="E865" s="22"/>
      <c r="F865" s="54"/>
      <c r="G865" s="54"/>
      <c r="H865" s="54"/>
      <c r="I865" s="54"/>
      <c r="J865" s="62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6.5" x14ac:dyDescent="0.45">
      <c r="A866" s="54"/>
      <c r="B866" s="54"/>
      <c r="C866" s="54"/>
      <c r="D866" s="54"/>
      <c r="E866" s="22"/>
      <c r="F866" s="54"/>
      <c r="G866" s="54"/>
      <c r="H866" s="54"/>
      <c r="I866" s="54"/>
      <c r="J866" s="62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6.5" x14ac:dyDescent="0.45">
      <c r="A867" s="54"/>
      <c r="B867" s="54"/>
      <c r="C867" s="54"/>
      <c r="D867" s="54"/>
      <c r="E867" s="22"/>
      <c r="F867" s="54"/>
      <c r="G867" s="54"/>
      <c r="H867" s="54"/>
      <c r="I867" s="54"/>
      <c r="J867" s="62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6.5" x14ac:dyDescent="0.45">
      <c r="A868" s="54"/>
      <c r="B868" s="54"/>
      <c r="C868" s="54"/>
      <c r="D868" s="54"/>
      <c r="E868" s="22"/>
      <c r="F868" s="54"/>
      <c r="G868" s="54"/>
      <c r="H868" s="54"/>
      <c r="I868" s="54"/>
      <c r="J868" s="62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6.5" x14ac:dyDescent="0.45">
      <c r="A869" s="54"/>
      <c r="B869" s="54"/>
      <c r="C869" s="54"/>
      <c r="D869" s="54"/>
      <c r="E869" s="22"/>
      <c r="F869" s="54"/>
      <c r="G869" s="54"/>
      <c r="H869" s="54"/>
      <c r="I869" s="54"/>
      <c r="J869" s="62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6.5" x14ac:dyDescent="0.45">
      <c r="A870" s="54"/>
      <c r="B870" s="54"/>
      <c r="C870" s="54"/>
      <c r="D870" s="54"/>
      <c r="E870" s="22"/>
      <c r="F870" s="54"/>
      <c r="G870" s="54"/>
      <c r="H870" s="54"/>
      <c r="I870" s="54"/>
      <c r="J870" s="62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6.5" x14ac:dyDescent="0.45">
      <c r="A871" s="54"/>
      <c r="B871" s="54"/>
      <c r="C871" s="54"/>
      <c r="D871" s="54"/>
      <c r="E871" s="22"/>
      <c r="F871" s="54"/>
      <c r="G871" s="54"/>
      <c r="H871" s="54"/>
      <c r="I871" s="54"/>
      <c r="J871" s="62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6.5" x14ac:dyDescent="0.45">
      <c r="A872" s="54"/>
      <c r="B872" s="54"/>
      <c r="C872" s="54"/>
      <c r="D872" s="54"/>
      <c r="E872" s="22"/>
      <c r="F872" s="54"/>
      <c r="G872" s="54"/>
      <c r="H872" s="54"/>
      <c r="I872" s="54"/>
      <c r="J872" s="62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6.5" x14ac:dyDescent="0.45">
      <c r="A873" s="54"/>
      <c r="B873" s="54"/>
      <c r="C873" s="54"/>
      <c r="D873" s="54"/>
      <c r="E873" s="22"/>
      <c r="F873" s="54"/>
      <c r="G873" s="54"/>
      <c r="H873" s="54"/>
      <c r="I873" s="54"/>
      <c r="J873" s="62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6.5" x14ac:dyDescent="0.45">
      <c r="A874" s="54"/>
      <c r="B874" s="54"/>
      <c r="C874" s="54"/>
      <c r="D874" s="54"/>
      <c r="E874" s="22"/>
      <c r="F874" s="54"/>
      <c r="G874" s="54"/>
      <c r="H874" s="54"/>
      <c r="I874" s="54"/>
      <c r="J874" s="62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6.5" x14ac:dyDescent="0.45">
      <c r="A875" s="54"/>
      <c r="B875" s="54"/>
      <c r="C875" s="54"/>
      <c r="D875" s="54"/>
      <c r="E875" s="22"/>
      <c r="F875" s="54"/>
      <c r="G875" s="54"/>
      <c r="H875" s="54"/>
      <c r="I875" s="54"/>
      <c r="J875" s="62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6.5" x14ac:dyDescent="0.45">
      <c r="A876" s="54"/>
      <c r="B876" s="54"/>
      <c r="C876" s="54"/>
      <c r="D876" s="54"/>
      <c r="E876" s="22"/>
      <c r="F876" s="54"/>
      <c r="G876" s="54"/>
      <c r="H876" s="54"/>
      <c r="I876" s="54"/>
      <c r="J876" s="62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6.5" x14ac:dyDescent="0.45">
      <c r="A877" s="54"/>
      <c r="B877" s="54"/>
      <c r="C877" s="54"/>
      <c r="D877" s="54"/>
      <c r="E877" s="22"/>
      <c r="F877" s="54"/>
      <c r="G877" s="54"/>
      <c r="H877" s="54"/>
      <c r="I877" s="54"/>
      <c r="J877" s="62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6.5" x14ac:dyDescent="0.45">
      <c r="A878" s="54"/>
      <c r="B878" s="54"/>
      <c r="C878" s="54"/>
      <c r="D878" s="54"/>
      <c r="E878" s="22"/>
      <c r="F878" s="54"/>
      <c r="G878" s="54"/>
      <c r="H878" s="54"/>
      <c r="I878" s="54"/>
      <c r="J878" s="62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6.5" x14ac:dyDescent="0.45">
      <c r="A879" s="54"/>
      <c r="B879" s="54"/>
      <c r="C879" s="54"/>
      <c r="D879" s="54"/>
      <c r="E879" s="22"/>
      <c r="F879" s="54"/>
      <c r="G879" s="54"/>
      <c r="H879" s="54"/>
      <c r="I879" s="54"/>
      <c r="J879" s="62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6.5" x14ac:dyDescent="0.45">
      <c r="A880" s="54"/>
      <c r="B880" s="54"/>
      <c r="C880" s="54"/>
      <c r="D880" s="54"/>
      <c r="E880" s="22"/>
      <c r="F880" s="54"/>
      <c r="G880" s="54"/>
      <c r="H880" s="54"/>
      <c r="I880" s="54"/>
      <c r="J880" s="62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6.5" x14ac:dyDescent="0.45">
      <c r="A881" s="54"/>
      <c r="B881" s="54"/>
      <c r="C881" s="54"/>
      <c r="D881" s="54"/>
      <c r="E881" s="22"/>
      <c r="F881" s="54"/>
      <c r="G881" s="54"/>
      <c r="H881" s="54"/>
      <c r="I881" s="54"/>
      <c r="J881" s="62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6.5" x14ac:dyDescent="0.45">
      <c r="A882" s="54"/>
      <c r="B882" s="54"/>
      <c r="C882" s="54"/>
      <c r="D882" s="54"/>
      <c r="E882" s="22"/>
      <c r="F882" s="54"/>
      <c r="G882" s="54"/>
      <c r="H882" s="54"/>
      <c r="I882" s="54"/>
      <c r="J882" s="62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6.5" x14ac:dyDescent="0.45">
      <c r="A883" s="54"/>
      <c r="B883" s="54"/>
      <c r="C883" s="54"/>
      <c r="D883" s="54"/>
      <c r="E883" s="22"/>
      <c r="F883" s="54"/>
      <c r="G883" s="54"/>
      <c r="H883" s="54"/>
      <c r="I883" s="54"/>
      <c r="J883" s="62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6.5" x14ac:dyDescent="0.45">
      <c r="A884" s="54"/>
      <c r="B884" s="54"/>
      <c r="C884" s="54"/>
      <c r="D884" s="54"/>
      <c r="E884" s="22"/>
      <c r="F884" s="54"/>
      <c r="G884" s="54"/>
      <c r="H884" s="54"/>
      <c r="I884" s="54"/>
      <c r="J884" s="62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6.5" x14ac:dyDescent="0.45">
      <c r="A885" s="54"/>
      <c r="B885" s="54"/>
      <c r="C885" s="54"/>
      <c r="D885" s="54"/>
      <c r="E885" s="22"/>
      <c r="F885" s="54"/>
      <c r="G885" s="54"/>
      <c r="H885" s="54"/>
      <c r="I885" s="54"/>
      <c r="J885" s="62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6.5" x14ac:dyDescent="0.45">
      <c r="A886" s="54"/>
      <c r="B886" s="54"/>
      <c r="C886" s="54"/>
      <c r="D886" s="54"/>
      <c r="E886" s="22"/>
      <c r="F886" s="54"/>
      <c r="G886" s="54"/>
      <c r="H886" s="54"/>
      <c r="I886" s="54"/>
      <c r="J886" s="62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6.5" x14ac:dyDescent="0.45">
      <c r="A887" s="54"/>
      <c r="B887" s="54"/>
      <c r="C887" s="54"/>
      <c r="D887" s="54"/>
      <c r="E887" s="22"/>
      <c r="F887" s="54"/>
      <c r="G887" s="54"/>
      <c r="H887" s="54"/>
      <c r="I887" s="54"/>
      <c r="J887" s="62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6.5" x14ac:dyDescent="0.45">
      <c r="A888" s="54"/>
      <c r="B888" s="54"/>
      <c r="C888" s="54"/>
      <c r="D888" s="54"/>
      <c r="E888" s="22"/>
      <c r="F888" s="54"/>
      <c r="G888" s="54"/>
      <c r="H888" s="54"/>
      <c r="I888" s="54"/>
      <c r="J888" s="62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6.5" x14ac:dyDescent="0.45">
      <c r="A889" s="54"/>
      <c r="B889" s="54"/>
      <c r="C889" s="54"/>
      <c r="D889" s="54"/>
      <c r="E889" s="22"/>
      <c r="F889" s="54"/>
      <c r="G889" s="54"/>
      <c r="H889" s="54"/>
      <c r="I889" s="54"/>
      <c r="J889" s="62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6.5" x14ac:dyDescent="0.45">
      <c r="A890" s="54"/>
      <c r="B890" s="54"/>
      <c r="C890" s="54"/>
      <c r="D890" s="54"/>
      <c r="E890" s="22"/>
      <c r="F890" s="54"/>
      <c r="G890" s="54"/>
      <c r="H890" s="54"/>
      <c r="I890" s="54"/>
      <c r="J890" s="62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6.5" x14ac:dyDescent="0.45">
      <c r="A891" s="54"/>
      <c r="B891" s="54"/>
      <c r="C891" s="54"/>
      <c r="D891" s="54"/>
      <c r="E891" s="22"/>
      <c r="F891" s="54"/>
      <c r="G891" s="54"/>
      <c r="H891" s="54"/>
      <c r="I891" s="54"/>
      <c r="J891" s="62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6.5" x14ac:dyDescent="0.45">
      <c r="A892" s="54"/>
      <c r="B892" s="54"/>
      <c r="C892" s="54"/>
      <c r="D892" s="54"/>
      <c r="E892" s="22"/>
      <c r="F892" s="54"/>
      <c r="G892" s="54"/>
      <c r="H892" s="54"/>
      <c r="I892" s="54"/>
      <c r="J892" s="62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6.5" x14ac:dyDescent="0.45">
      <c r="A893" s="54"/>
      <c r="B893" s="54"/>
      <c r="C893" s="54"/>
      <c r="D893" s="54"/>
      <c r="E893" s="22"/>
      <c r="F893" s="54"/>
      <c r="G893" s="54"/>
      <c r="H893" s="54"/>
      <c r="I893" s="54"/>
      <c r="J893" s="62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6.5" x14ac:dyDescent="0.45">
      <c r="A894" s="54"/>
      <c r="B894" s="54"/>
      <c r="C894" s="54"/>
      <c r="D894" s="54"/>
      <c r="E894" s="22"/>
      <c r="F894" s="54"/>
      <c r="G894" s="54"/>
      <c r="H894" s="54"/>
      <c r="I894" s="54"/>
      <c r="J894" s="62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6.5" x14ac:dyDescent="0.45">
      <c r="A895" s="54"/>
      <c r="B895" s="54"/>
      <c r="C895" s="54"/>
      <c r="D895" s="54"/>
      <c r="E895" s="22"/>
      <c r="F895" s="54"/>
      <c r="G895" s="54"/>
      <c r="H895" s="54"/>
      <c r="I895" s="54"/>
      <c r="J895" s="62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6.5" x14ac:dyDescent="0.45">
      <c r="A896" s="54"/>
      <c r="B896" s="54"/>
      <c r="C896" s="54"/>
      <c r="D896" s="54"/>
      <c r="E896" s="22"/>
      <c r="F896" s="54"/>
      <c r="G896" s="54"/>
      <c r="H896" s="54"/>
      <c r="I896" s="54"/>
      <c r="J896" s="62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6.5" x14ac:dyDescent="0.45">
      <c r="A897" s="54"/>
      <c r="B897" s="54"/>
      <c r="C897" s="54"/>
      <c r="D897" s="54"/>
      <c r="E897" s="22"/>
      <c r="F897" s="54"/>
      <c r="G897" s="54"/>
      <c r="H897" s="54"/>
      <c r="I897" s="54"/>
      <c r="J897" s="62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6.5" x14ac:dyDescent="0.45">
      <c r="A898" s="54"/>
      <c r="B898" s="54"/>
      <c r="C898" s="54"/>
      <c r="D898" s="54"/>
      <c r="E898" s="22"/>
      <c r="F898" s="54"/>
      <c r="G898" s="54"/>
      <c r="H898" s="54"/>
      <c r="I898" s="54"/>
      <c r="J898" s="62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6.5" x14ac:dyDescent="0.45">
      <c r="A899" s="54"/>
      <c r="B899" s="54"/>
      <c r="C899" s="54"/>
      <c r="D899" s="54"/>
      <c r="E899" s="22"/>
      <c r="F899" s="54"/>
      <c r="G899" s="54"/>
      <c r="H899" s="54"/>
      <c r="I899" s="54"/>
      <c r="J899" s="62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6.5" x14ac:dyDescent="0.45">
      <c r="A900" s="54"/>
      <c r="B900" s="54"/>
      <c r="C900" s="54"/>
      <c r="D900" s="54"/>
      <c r="E900" s="22"/>
      <c r="F900" s="54"/>
      <c r="G900" s="54"/>
      <c r="H900" s="54"/>
      <c r="I900" s="54"/>
      <c r="J900" s="62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6.5" x14ac:dyDescent="0.45">
      <c r="A901" s="54"/>
      <c r="B901" s="54"/>
      <c r="C901" s="54"/>
      <c r="D901" s="54"/>
      <c r="E901" s="22"/>
      <c r="F901" s="54"/>
      <c r="G901" s="54"/>
      <c r="H901" s="54"/>
      <c r="I901" s="54"/>
      <c r="J901" s="62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6.5" x14ac:dyDescent="0.45">
      <c r="A902" s="54"/>
      <c r="B902" s="54"/>
      <c r="C902" s="54"/>
      <c r="D902" s="54"/>
      <c r="E902" s="22"/>
      <c r="F902" s="54"/>
      <c r="G902" s="54"/>
      <c r="H902" s="54"/>
      <c r="I902" s="54"/>
      <c r="J902" s="62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6.5" x14ac:dyDescent="0.45">
      <c r="A903" s="54"/>
      <c r="B903" s="54"/>
      <c r="C903" s="54"/>
      <c r="D903" s="54"/>
      <c r="E903" s="22"/>
      <c r="F903" s="54"/>
      <c r="G903" s="54"/>
      <c r="H903" s="54"/>
      <c r="I903" s="54"/>
      <c r="J903" s="62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6.5" x14ac:dyDescent="0.45">
      <c r="A904" s="54"/>
      <c r="B904" s="54"/>
      <c r="C904" s="54"/>
      <c r="D904" s="54"/>
      <c r="E904" s="22"/>
      <c r="F904" s="54"/>
      <c r="G904" s="54"/>
      <c r="H904" s="54"/>
      <c r="I904" s="54"/>
      <c r="J904" s="62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6.5" x14ac:dyDescent="0.45">
      <c r="A905" s="54"/>
      <c r="B905" s="54"/>
      <c r="C905" s="54"/>
      <c r="D905" s="54"/>
      <c r="E905" s="22"/>
      <c r="F905" s="54"/>
      <c r="G905" s="54"/>
      <c r="H905" s="54"/>
      <c r="I905" s="54"/>
      <c r="J905" s="62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6.5" x14ac:dyDescent="0.45">
      <c r="A906" s="54"/>
      <c r="B906" s="54"/>
      <c r="C906" s="54"/>
      <c r="D906" s="54"/>
      <c r="E906" s="22"/>
      <c r="F906" s="54"/>
      <c r="G906" s="54"/>
      <c r="H906" s="54"/>
      <c r="I906" s="54"/>
      <c r="J906" s="62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6.5" x14ac:dyDescent="0.45">
      <c r="A907" s="54"/>
      <c r="B907" s="54"/>
      <c r="C907" s="54"/>
      <c r="D907" s="54"/>
      <c r="E907" s="22"/>
      <c r="F907" s="54"/>
      <c r="G907" s="54"/>
      <c r="H907" s="54"/>
      <c r="I907" s="54"/>
      <c r="J907" s="62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6.5" x14ac:dyDescent="0.45">
      <c r="A908" s="54"/>
      <c r="B908" s="54"/>
      <c r="C908" s="54"/>
      <c r="D908" s="54"/>
      <c r="E908" s="22"/>
      <c r="F908" s="54"/>
      <c r="G908" s="54"/>
      <c r="H908" s="54"/>
      <c r="I908" s="54"/>
      <c r="J908" s="62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6.5" x14ac:dyDescent="0.45">
      <c r="A909" s="54"/>
      <c r="B909" s="54"/>
      <c r="C909" s="54"/>
      <c r="D909" s="54"/>
      <c r="E909" s="22"/>
      <c r="F909" s="54"/>
      <c r="G909" s="54"/>
      <c r="H909" s="54"/>
      <c r="I909" s="54"/>
      <c r="J909" s="62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6.5" x14ac:dyDescent="0.45">
      <c r="A910" s="54"/>
      <c r="B910" s="54"/>
      <c r="C910" s="54"/>
      <c r="D910" s="54"/>
      <c r="E910" s="22"/>
      <c r="F910" s="54"/>
      <c r="G910" s="54"/>
      <c r="H910" s="54"/>
      <c r="I910" s="54"/>
      <c r="J910" s="62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6.5" x14ac:dyDescent="0.45">
      <c r="A911" s="54"/>
      <c r="B911" s="54"/>
      <c r="C911" s="54"/>
      <c r="D911" s="54"/>
      <c r="E911" s="22"/>
      <c r="F911" s="54"/>
      <c r="G911" s="54"/>
      <c r="H911" s="54"/>
      <c r="I911" s="54"/>
      <c r="J911" s="62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6.5" x14ac:dyDescent="0.45">
      <c r="A912" s="54"/>
      <c r="B912" s="54"/>
      <c r="C912" s="54"/>
      <c r="D912" s="54"/>
      <c r="E912" s="22"/>
      <c r="F912" s="54"/>
      <c r="G912" s="54"/>
      <c r="H912" s="54"/>
      <c r="I912" s="54"/>
      <c r="J912" s="62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6.5" x14ac:dyDescent="0.45">
      <c r="A913" s="54"/>
      <c r="B913" s="54"/>
      <c r="C913" s="54"/>
      <c r="D913" s="54"/>
      <c r="E913" s="22"/>
      <c r="F913" s="54"/>
      <c r="G913" s="54"/>
      <c r="H913" s="54"/>
      <c r="I913" s="54"/>
      <c r="J913" s="62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6.5" x14ac:dyDescent="0.45">
      <c r="A914" s="54"/>
      <c r="B914" s="54"/>
      <c r="C914" s="54"/>
      <c r="D914" s="54"/>
      <c r="E914" s="22"/>
      <c r="F914" s="54"/>
      <c r="G914" s="54"/>
      <c r="H914" s="54"/>
      <c r="I914" s="54"/>
      <c r="J914" s="62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6.5" x14ac:dyDescent="0.45">
      <c r="A915" s="54"/>
      <c r="B915" s="54"/>
      <c r="C915" s="54"/>
      <c r="D915" s="54"/>
      <c r="E915" s="22"/>
      <c r="F915" s="54"/>
      <c r="G915" s="54"/>
      <c r="H915" s="54"/>
      <c r="I915" s="54"/>
      <c r="J915" s="62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6.5" x14ac:dyDescent="0.45">
      <c r="A916" s="54"/>
      <c r="B916" s="54"/>
      <c r="C916" s="54"/>
      <c r="D916" s="54"/>
      <c r="E916" s="22"/>
      <c r="F916" s="54"/>
      <c r="G916" s="54"/>
      <c r="H916" s="54"/>
      <c r="I916" s="54"/>
      <c r="J916" s="62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6.5" x14ac:dyDescent="0.45">
      <c r="A917" s="54"/>
      <c r="B917" s="54"/>
      <c r="C917" s="54"/>
      <c r="D917" s="54"/>
      <c r="E917" s="22"/>
      <c r="F917" s="54"/>
      <c r="G917" s="54"/>
      <c r="H917" s="54"/>
      <c r="I917" s="54"/>
      <c r="J917" s="62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6.5" x14ac:dyDescent="0.45">
      <c r="A918" s="54"/>
      <c r="B918" s="54"/>
      <c r="C918" s="54"/>
      <c r="D918" s="54"/>
      <c r="E918" s="22"/>
      <c r="F918" s="54"/>
      <c r="G918" s="54"/>
      <c r="H918" s="54"/>
      <c r="I918" s="54"/>
      <c r="J918" s="62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6.5" x14ac:dyDescent="0.45">
      <c r="A919" s="54"/>
      <c r="B919" s="54"/>
      <c r="C919" s="54"/>
      <c r="D919" s="54"/>
      <c r="E919" s="22"/>
      <c r="F919" s="54"/>
      <c r="G919" s="54"/>
      <c r="H919" s="54"/>
      <c r="I919" s="54"/>
      <c r="J919" s="62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6.5" x14ac:dyDescent="0.45">
      <c r="A920" s="54"/>
      <c r="B920" s="54"/>
      <c r="C920" s="54"/>
      <c r="D920" s="54"/>
      <c r="E920" s="22"/>
      <c r="F920" s="54"/>
      <c r="G920" s="54"/>
      <c r="H920" s="54"/>
      <c r="I920" s="54"/>
      <c r="J920" s="62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6.5" x14ac:dyDescent="0.45">
      <c r="A921" s="54"/>
      <c r="B921" s="54"/>
      <c r="C921" s="54"/>
      <c r="D921" s="54"/>
      <c r="E921" s="22"/>
      <c r="F921" s="54"/>
      <c r="G921" s="54"/>
      <c r="H921" s="54"/>
      <c r="I921" s="54"/>
      <c r="J921" s="62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6.5" x14ac:dyDescent="0.45">
      <c r="A922" s="54"/>
      <c r="B922" s="54"/>
      <c r="C922" s="54"/>
      <c r="D922" s="54"/>
      <c r="E922" s="22"/>
      <c r="F922" s="54"/>
      <c r="G922" s="54"/>
      <c r="H922" s="54"/>
      <c r="I922" s="54"/>
      <c r="J922" s="62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6.5" x14ac:dyDescent="0.45">
      <c r="A923" s="54"/>
      <c r="B923" s="54"/>
      <c r="C923" s="54"/>
      <c r="D923" s="54"/>
      <c r="E923" s="22"/>
      <c r="F923" s="54"/>
      <c r="G923" s="54"/>
      <c r="H923" s="54"/>
      <c r="I923" s="54"/>
      <c r="J923" s="62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6.5" x14ac:dyDescent="0.45">
      <c r="A924" s="54"/>
      <c r="B924" s="54"/>
      <c r="C924" s="54"/>
      <c r="D924" s="54"/>
      <c r="E924" s="22"/>
      <c r="F924" s="54"/>
      <c r="G924" s="54"/>
      <c r="H924" s="54"/>
      <c r="I924" s="54"/>
      <c r="J924" s="62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6.5" x14ac:dyDescent="0.45">
      <c r="A925" s="54"/>
      <c r="B925" s="54"/>
      <c r="C925" s="54"/>
      <c r="D925" s="54"/>
      <c r="E925" s="22"/>
      <c r="F925" s="54"/>
      <c r="G925" s="54"/>
      <c r="H925" s="54"/>
      <c r="I925" s="54"/>
      <c r="J925" s="62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6.5" x14ac:dyDescent="0.45">
      <c r="A926" s="54"/>
      <c r="B926" s="54"/>
      <c r="C926" s="54"/>
      <c r="D926" s="54"/>
      <c r="E926" s="22"/>
      <c r="F926" s="54"/>
      <c r="G926" s="54"/>
      <c r="H926" s="54"/>
      <c r="I926" s="54"/>
      <c r="J926" s="62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6.5" x14ac:dyDescent="0.45">
      <c r="A927" s="54"/>
      <c r="B927" s="54"/>
      <c r="C927" s="54"/>
      <c r="D927" s="54"/>
      <c r="E927" s="22"/>
      <c r="F927" s="54"/>
      <c r="G927" s="54"/>
      <c r="H927" s="54"/>
      <c r="I927" s="54"/>
      <c r="J927" s="62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6.5" x14ac:dyDescent="0.45">
      <c r="A928" s="54"/>
      <c r="B928" s="54"/>
      <c r="C928" s="54"/>
      <c r="D928" s="54"/>
      <c r="E928" s="22"/>
      <c r="F928" s="54"/>
      <c r="G928" s="54"/>
      <c r="H928" s="54"/>
      <c r="I928" s="54"/>
      <c r="J928" s="62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6.5" x14ac:dyDescent="0.45">
      <c r="A929" s="54"/>
      <c r="B929" s="54"/>
      <c r="C929" s="54"/>
      <c r="D929" s="54"/>
      <c r="E929" s="22"/>
      <c r="F929" s="54"/>
      <c r="G929" s="54"/>
      <c r="H929" s="54"/>
      <c r="I929" s="54"/>
      <c r="J929" s="62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6.5" x14ac:dyDescent="0.45">
      <c r="A930" s="54"/>
      <c r="B930" s="54"/>
      <c r="C930" s="54"/>
      <c r="D930" s="54"/>
      <c r="E930" s="22"/>
      <c r="F930" s="54"/>
      <c r="G930" s="54"/>
      <c r="H930" s="54"/>
      <c r="I930" s="54"/>
      <c r="J930" s="62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6.5" x14ac:dyDescent="0.45">
      <c r="A931" s="54"/>
      <c r="B931" s="54"/>
      <c r="C931" s="54"/>
      <c r="D931" s="54"/>
      <c r="E931" s="22"/>
      <c r="F931" s="54"/>
      <c r="G931" s="54"/>
      <c r="H931" s="54"/>
      <c r="I931" s="54"/>
      <c r="J931" s="62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6.5" x14ac:dyDescent="0.45">
      <c r="A932" s="54"/>
      <c r="B932" s="54"/>
      <c r="C932" s="54"/>
      <c r="D932" s="54"/>
      <c r="E932" s="22"/>
      <c r="F932" s="54"/>
      <c r="G932" s="54"/>
      <c r="H932" s="54"/>
      <c r="I932" s="54"/>
      <c r="J932" s="62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6.5" x14ac:dyDescent="0.45">
      <c r="A933" s="54"/>
      <c r="B933" s="54"/>
      <c r="C933" s="54"/>
      <c r="D933" s="54"/>
      <c r="E933" s="22"/>
      <c r="F933" s="54"/>
      <c r="G933" s="54"/>
      <c r="H933" s="54"/>
      <c r="I933" s="54"/>
      <c r="J933" s="62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6.5" x14ac:dyDescent="0.45">
      <c r="A934" s="54"/>
      <c r="B934" s="54"/>
      <c r="C934" s="54"/>
      <c r="D934" s="54"/>
      <c r="E934" s="22"/>
      <c r="F934" s="54"/>
      <c r="G934" s="54"/>
      <c r="H934" s="54"/>
      <c r="I934" s="54"/>
      <c r="J934" s="62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6.5" x14ac:dyDescent="0.45">
      <c r="A935" s="54"/>
      <c r="B935" s="54"/>
      <c r="C935" s="54"/>
      <c r="D935" s="54"/>
      <c r="E935" s="22"/>
      <c r="F935" s="54"/>
      <c r="G935" s="54"/>
      <c r="H935" s="54"/>
      <c r="I935" s="54"/>
      <c r="J935" s="62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6.5" x14ac:dyDescent="0.45">
      <c r="A936" s="54"/>
      <c r="B936" s="54"/>
      <c r="C936" s="54"/>
      <c r="D936" s="54"/>
      <c r="E936" s="22"/>
      <c r="F936" s="54"/>
      <c r="G936" s="54"/>
      <c r="H936" s="54"/>
      <c r="I936" s="54"/>
      <c r="J936" s="62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6.5" x14ac:dyDescent="0.45">
      <c r="A937" s="54"/>
      <c r="B937" s="54"/>
      <c r="C937" s="54"/>
      <c r="D937" s="54"/>
      <c r="E937" s="22"/>
      <c r="F937" s="54"/>
      <c r="G937" s="54"/>
      <c r="H937" s="54"/>
      <c r="I937" s="54"/>
      <c r="J937" s="62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6.5" x14ac:dyDescent="0.45">
      <c r="A938" s="54"/>
      <c r="B938" s="54"/>
      <c r="C938" s="54"/>
      <c r="D938" s="54"/>
      <c r="E938" s="22"/>
      <c r="F938" s="54"/>
      <c r="G938" s="54"/>
      <c r="H938" s="54"/>
      <c r="I938" s="54"/>
      <c r="J938" s="62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6.5" x14ac:dyDescent="0.45">
      <c r="A939" s="54"/>
      <c r="B939" s="54"/>
      <c r="C939" s="54"/>
      <c r="D939" s="54"/>
      <c r="E939" s="22"/>
      <c r="F939" s="54"/>
      <c r="G939" s="54"/>
      <c r="H939" s="54"/>
      <c r="I939" s="54"/>
      <c r="J939" s="62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6.5" x14ac:dyDescent="0.45">
      <c r="A940" s="54"/>
      <c r="B940" s="54"/>
      <c r="C940" s="54"/>
      <c r="D940" s="54"/>
      <c r="E940" s="22"/>
      <c r="F940" s="54"/>
      <c r="G940" s="54"/>
      <c r="H940" s="54"/>
      <c r="I940" s="54"/>
      <c r="J940" s="62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6.5" x14ac:dyDescent="0.45">
      <c r="A941" s="54"/>
      <c r="B941" s="54"/>
      <c r="C941" s="54"/>
      <c r="D941" s="54"/>
      <c r="E941" s="22"/>
      <c r="F941" s="54"/>
      <c r="G941" s="54"/>
      <c r="H941" s="54"/>
      <c r="I941" s="54"/>
      <c r="J941" s="62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6.5" x14ac:dyDescent="0.45">
      <c r="A942" s="54"/>
      <c r="B942" s="54"/>
      <c r="C942" s="54"/>
      <c r="D942" s="54"/>
      <c r="E942" s="22"/>
      <c r="F942" s="54"/>
      <c r="G942" s="54"/>
      <c r="H942" s="54"/>
      <c r="I942" s="54"/>
      <c r="J942" s="62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6.5" x14ac:dyDescent="0.45">
      <c r="A943" s="54"/>
      <c r="B943" s="54"/>
      <c r="C943" s="54"/>
      <c r="D943" s="54"/>
      <c r="E943" s="22"/>
      <c r="F943" s="54"/>
      <c r="G943" s="54"/>
      <c r="H943" s="54"/>
      <c r="I943" s="54"/>
      <c r="J943" s="62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6.5" x14ac:dyDescent="0.45">
      <c r="A944" s="54"/>
      <c r="B944" s="54"/>
      <c r="C944" s="54"/>
      <c r="D944" s="54"/>
      <c r="E944" s="22"/>
      <c r="F944" s="54"/>
      <c r="G944" s="54"/>
      <c r="H944" s="54"/>
      <c r="I944" s="54"/>
      <c r="J944" s="62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6.5" x14ac:dyDescent="0.45">
      <c r="A945" s="54"/>
      <c r="B945" s="54"/>
      <c r="C945" s="54"/>
      <c r="D945" s="54"/>
      <c r="E945" s="22"/>
      <c r="F945" s="54"/>
      <c r="G945" s="54"/>
      <c r="H945" s="54"/>
      <c r="I945" s="54"/>
      <c r="J945" s="62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6.5" x14ac:dyDescent="0.45">
      <c r="A946" s="54"/>
      <c r="B946" s="54"/>
      <c r="C946" s="54"/>
      <c r="D946" s="54"/>
      <c r="E946" s="22"/>
      <c r="F946" s="54"/>
      <c r="G946" s="54"/>
      <c r="H946" s="54"/>
      <c r="I946" s="54"/>
      <c r="J946" s="62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6.5" x14ac:dyDescent="0.45">
      <c r="A947" s="54"/>
      <c r="B947" s="54"/>
      <c r="C947" s="54"/>
      <c r="D947" s="54"/>
      <c r="E947" s="22"/>
      <c r="F947" s="54"/>
      <c r="G947" s="54"/>
      <c r="H947" s="54"/>
      <c r="I947" s="54"/>
      <c r="J947" s="62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6.5" x14ac:dyDescent="0.45">
      <c r="A948" s="54"/>
      <c r="B948" s="54"/>
      <c r="C948" s="54"/>
      <c r="D948" s="54"/>
      <c r="E948" s="22"/>
      <c r="F948" s="54"/>
      <c r="G948" s="54"/>
      <c r="H948" s="54"/>
      <c r="I948" s="54"/>
      <c r="J948" s="62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6.5" x14ac:dyDescent="0.45">
      <c r="A949" s="54"/>
      <c r="B949" s="54"/>
      <c r="C949" s="54"/>
      <c r="D949" s="54"/>
      <c r="E949" s="22"/>
      <c r="F949" s="54"/>
      <c r="G949" s="54"/>
      <c r="H949" s="54"/>
      <c r="I949" s="54"/>
      <c r="J949" s="62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6.5" x14ac:dyDescent="0.45">
      <c r="A950" s="54"/>
      <c r="B950" s="54"/>
      <c r="C950" s="54"/>
      <c r="D950" s="54"/>
      <c r="E950" s="22"/>
      <c r="F950" s="54"/>
      <c r="G950" s="54"/>
      <c r="H950" s="54"/>
      <c r="I950" s="54"/>
      <c r="J950" s="62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6.5" x14ac:dyDescent="0.45">
      <c r="A951" s="54"/>
      <c r="B951" s="54"/>
      <c r="C951" s="54"/>
      <c r="D951" s="54"/>
      <c r="E951" s="22"/>
      <c r="F951" s="54"/>
      <c r="G951" s="54"/>
      <c r="H951" s="54"/>
      <c r="I951" s="54"/>
      <c r="J951" s="62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6.5" x14ac:dyDescent="0.45">
      <c r="A952" s="54"/>
      <c r="B952" s="54"/>
      <c r="C952" s="54"/>
      <c r="D952" s="54"/>
      <c r="E952" s="22"/>
      <c r="F952" s="54"/>
      <c r="G952" s="54"/>
      <c r="H952" s="54"/>
      <c r="I952" s="54"/>
      <c r="J952" s="62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6.5" x14ac:dyDescent="0.45">
      <c r="A953" s="54"/>
      <c r="B953" s="54"/>
      <c r="C953" s="54"/>
      <c r="D953" s="54"/>
      <c r="E953" s="22"/>
      <c r="F953" s="54"/>
      <c r="G953" s="54"/>
      <c r="H953" s="54"/>
      <c r="I953" s="54"/>
      <c r="J953" s="62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6.5" x14ac:dyDescent="0.45">
      <c r="A954" s="54"/>
      <c r="B954" s="54"/>
      <c r="C954" s="54"/>
      <c r="D954" s="54"/>
      <c r="E954" s="22"/>
      <c r="F954" s="54"/>
      <c r="G954" s="54"/>
      <c r="H954" s="54"/>
      <c r="I954" s="54"/>
      <c r="J954" s="62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6.5" x14ac:dyDescent="0.45">
      <c r="A955" s="54"/>
      <c r="B955" s="54"/>
      <c r="C955" s="54"/>
      <c r="D955" s="54"/>
      <c r="E955" s="22"/>
      <c r="F955" s="54"/>
      <c r="G955" s="54"/>
      <c r="H955" s="54"/>
      <c r="I955" s="54"/>
      <c r="J955" s="62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6.5" x14ac:dyDescent="0.45">
      <c r="A956" s="54"/>
      <c r="B956" s="54"/>
      <c r="C956" s="54"/>
      <c r="D956" s="54"/>
      <c r="E956" s="22"/>
      <c r="F956" s="54"/>
      <c r="G956" s="54"/>
      <c r="H956" s="54"/>
      <c r="I956" s="54"/>
      <c r="J956" s="62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6.5" x14ac:dyDescent="0.45">
      <c r="A957" s="54"/>
      <c r="B957" s="54"/>
      <c r="C957" s="54"/>
      <c r="D957" s="54"/>
      <c r="E957" s="22"/>
      <c r="F957" s="54"/>
      <c r="G957" s="54"/>
      <c r="H957" s="54"/>
      <c r="I957" s="54"/>
      <c r="J957" s="62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6.5" x14ac:dyDescent="0.45">
      <c r="A958" s="54"/>
      <c r="B958" s="54"/>
      <c r="C958" s="54"/>
      <c r="D958" s="54"/>
      <c r="E958" s="22"/>
      <c r="F958" s="54"/>
      <c r="G958" s="54"/>
      <c r="H958" s="54"/>
      <c r="I958" s="54"/>
      <c r="J958" s="62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6.5" x14ac:dyDescent="0.45">
      <c r="A959" s="54"/>
      <c r="B959" s="54"/>
      <c r="C959" s="54"/>
      <c r="D959" s="54"/>
      <c r="E959" s="22"/>
      <c r="F959" s="54"/>
      <c r="G959" s="54"/>
      <c r="H959" s="54"/>
      <c r="I959" s="54"/>
      <c r="J959" s="62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6.5" x14ac:dyDescent="0.45">
      <c r="A960" s="54"/>
      <c r="B960" s="54"/>
      <c r="C960" s="54"/>
      <c r="D960" s="54"/>
      <c r="E960" s="22"/>
      <c r="F960" s="54"/>
      <c r="G960" s="54"/>
      <c r="H960" s="54"/>
      <c r="I960" s="54"/>
      <c r="J960" s="62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6.5" x14ac:dyDescent="0.45">
      <c r="A961" s="54"/>
      <c r="B961" s="54"/>
      <c r="C961" s="54"/>
      <c r="D961" s="54"/>
      <c r="E961" s="22"/>
      <c r="F961" s="54"/>
      <c r="G961" s="54"/>
      <c r="H961" s="54"/>
      <c r="I961" s="54"/>
      <c r="J961" s="62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6.5" x14ac:dyDescent="0.45">
      <c r="A962" s="54"/>
      <c r="B962" s="54"/>
      <c r="C962" s="54"/>
      <c r="D962" s="54"/>
      <c r="E962" s="22"/>
      <c r="F962" s="54"/>
      <c r="G962" s="54"/>
      <c r="H962" s="54"/>
      <c r="I962" s="54"/>
      <c r="J962" s="62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6.5" x14ac:dyDescent="0.45">
      <c r="A963" s="54"/>
      <c r="B963" s="54"/>
      <c r="C963" s="54"/>
      <c r="D963" s="54"/>
      <c r="E963" s="22"/>
      <c r="F963" s="54"/>
      <c r="G963" s="54"/>
      <c r="H963" s="54"/>
      <c r="I963" s="54"/>
      <c r="J963" s="62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6.5" x14ac:dyDescent="0.45">
      <c r="A964" s="54"/>
      <c r="B964" s="54"/>
      <c r="C964" s="54"/>
      <c r="D964" s="54"/>
      <c r="E964" s="22"/>
      <c r="F964" s="54"/>
      <c r="G964" s="54"/>
      <c r="H964" s="54"/>
      <c r="I964" s="54"/>
      <c r="J964" s="62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6.5" x14ac:dyDescent="0.45">
      <c r="A965" s="54"/>
      <c r="B965" s="54"/>
      <c r="C965" s="54"/>
      <c r="D965" s="54"/>
      <c r="E965" s="22"/>
      <c r="F965" s="54"/>
      <c r="G965" s="54"/>
      <c r="H965" s="54"/>
      <c r="I965" s="54"/>
      <c r="J965" s="62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6.5" x14ac:dyDescent="0.45">
      <c r="A966" s="54"/>
      <c r="B966" s="54"/>
      <c r="C966" s="54"/>
      <c r="D966" s="54"/>
      <c r="E966" s="22"/>
      <c r="F966" s="54"/>
      <c r="G966" s="54"/>
      <c r="H966" s="54"/>
      <c r="I966" s="54"/>
      <c r="J966" s="62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6.5" x14ac:dyDescent="0.45">
      <c r="A967" s="54"/>
      <c r="B967" s="54"/>
      <c r="C967" s="54"/>
      <c r="D967" s="54"/>
      <c r="E967" s="22"/>
      <c r="F967" s="54"/>
      <c r="G967" s="54"/>
      <c r="H967" s="54"/>
      <c r="I967" s="54"/>
      <c r="J967" s="62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6.5" x14ac:dyDescent="0.45">
      <c r="A968" s="54"/>
      <c r="B968" s="54"/>
      <c r="C968" s="54"/>
      <c r="D968" s="54"/>
      <c r="E968" s="22"/>
      <c r="F968" s="54"/>
      <c r="G968" s="54"/>
      <c r="H968" s="54"/>
      <c r="I968" s="54"/>
      <c r="J968" s="62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6.5" x14ac:dyDescent="0.45">
      <c r="A969" s="54"/>
      <c r="B969" s="54"/>
      <c r="C969" s="54"/>
      <c r="D969" s="54"/>
      <c r="E969" s="22"/>
      <c r="F969" s="54"/>
      <c r="G969" s="54"/>
      <c r="H969" s="54"/>
      <c r="I969" s="54"/>
      <c r="J969" s="62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6.5" x14ac:dyDescent="0.45">
      <c r="A970" s="54"/>
      <c r="B970" s="54"/>
      <c r="C970" s="54"/>
      <c r="D970" s="54"/>
      <c r="E970" s="22"/>
      <c r="F970" s="54"/>
      <c r="G970" s="54"/>
      <c r="H970" s="54"/>
      <c r="I970" s="54"/>
      <c r="J970" s="62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6.5" x14ac:dyDescent="0.45">
      <c r="A971" s="54"/>
      <c r="B971" s="54"/>
      <c r="C971" s="54"/>
      <c r="D971" s="54"/>
      <c r="E971" s="22"/>
      <c r="F971" s="54"/>
      <c r="G971" s="54"/>
      <c r="H971" s="54"/>
      <c r="I971" s="54"/>
      <c r="J971" s="62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6.5" x14ac:dyDescent="0.45">
      <c r="A972" s="54"/>
      <c r="B972" s="54"/>
      <c r="C972" s="54"/>
      <c r="D972" s="54"/>
      <c r="E972" s="22"/>
      <c r="F972" s="54"/>
      <c r="G972" s="54"/>
      <c r="H972" s="54"/>
      <c r="I972" s="54"/>
      <c r="J972" s="62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6.5" x14ac:dyDescent="0.45">
      <c r="A973" s="54"/>
      <c r="B973" s="54"/>
      <c r="C973" s="54"/>
      <c r="D973" s="54"/>
      <c r="E973" s="22"/>
      <c r="F973" s="54"/>
      <c r="G973" s="54"/>
      <c r="H973" s="54"/>
      <c r="I973" s="54"/>
      <c r="J973" s="62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6.5" x14ac:dyDescent="0.45">
      <c r="A974" s="54"/>
      <c r="B974" s="54"/>
      <c r="C974" s="54"/>
      <c r="D974" s="54"/>
      <c r="E974" s="22"/>
      <c r="F974" s="54"/>
      <c r="G974" s="54"/>
      <c r="H974" s="54"/>
      <c r="I974" s="54"/>
      <c r="J974" s="62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6.5" x14ac:dyDescent="0.45">
      <c r="A975" s="54"/>
      <c r="B975" s="54"/>
      <c r="C975" s="54"/>
      <c r="D975" s="54"/>
      <c r="E975" s="22"/>
      <c r="F975" s="54"/>
      <c r="G975" s="54"/>
      <c r="H975" s="54"/>
      <c r="I975" s="54"/>
      <c r="J975" s="62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6.5" x14ac:dyDescent="0.45">
      <c r="A976" s="54"/>
      <c r="B976" s="54"/>
      <c r="C976" s="54"/>
      <c r="D976" s="54"/>
      <c r="E976" s="22"/>
      <c r="F976" s="54"/>
      <c r="G976" s="54"/>
      <c r="H976" s="54"/>
      <c r="I976" s="54"/>
      <c r="J976" s="62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6.5" x14ac:dyDescent="0.45">
      <c r="A977" s="54"/>
      <c r="B977" s="54"/>
      <c r="C977" s="54"/>
      <c r="D977" s="54"/>
      <c r="E977" s="22"/>
      <c r="F977" s="54"/>
      <c r="G977" s="54"/>
      <c r="H977" s="54"/>
      <c r="I977" s="54"/>
      <c r="J977" s="62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6.5" x14ac:dyDescent="0.45">
      <c r="A978" s="54"/>
      <c r="B978" s="54"/>
      <c r="C978" s="54"/>
      <c r="D978" s="54"/>
      <c r="E978" s="22"/>
      <c r="F978" s="54"/>
      <c r="G978" s="54"/>
      <c r="H978" s="54"/>
      <c r="I978" s="54"/>
      <c r="J978" s="62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6.5" x14ac:dyDescent="0.45">
      <c r="A979" s="54"/>
      <c r="B979" s="54"/>
      <c r="C979" s="54"/>
      <c r="D979" s="54"/>
      <c r="E979" s="22"/>
      <c r="F979" s="54"/>
      <c r="G979" s="54"/>
      <c r="H979" s="54"/>
      <c r="I979" s="54"/>
      <c r="J979" s="62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6.5" x14ac:dyDescent="0.45">
      <c r="A980" s="54"/>
      <c r="B980" s="54"/>
      <c r="C980" s="54"/>
      <c r="D980" s="54"/>
      <c r="E980" s="22"/>
      <c r="F980" s="54"/>
      <c r="G980" s="54"/>
      <c r="H980" s="54"/>
      <c r="I980" s="54"/>
      <c r="J980" s="62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6.5" x14ac:dyDescent="0.45">
      <c r="A981" s="54"/>
      <c r="B981" s="54"/>
      <c r="C981" s="54"/>
      <c r="D981" s="54"/>
      <c r="E981" s="22"/>
      <c r="F981" s="54"/>
      <c r="G981" s="54"/>
      <c r="H981" s="54"/>
      <c r="I981" s="54"/>
      <c r="J981" s="62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6.5" x14ac:dyDescent="0.45">
      <c r="A982" s="54"/>
      <c r="B982" s="54"/>
      <c r="C982" s="54"/>
      <c r="D982" s="54"/>
      <c r="E982" s="22"/>
      <c r="F982" s="54"/>
      <c r="G982" s="54"/>
      <c r="H982" s="54"/>
      <c r="I982" s="54"/>
      <c r="J982" s="62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6.5" x14ac:dyDescent="0.45">
      <c r="A983" s="54"/>
      <c r="B983" s="54"/>
      <c r="C983" s="54"/>
      <c r="D983" s="54"/>
      <c r="E983" s="22"/>
      <c r="F983" s="54"/>
      <c r="G983" s="54"/>
      <c r="H983" s="54"/>
      <c r="I983" s="54"/>
      <c r="J983" s="62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6.5" x14ac:dyDescent="0.45">
      <c r="A984" s="54"/>
      <c r="B984" s="54"/>
      <c r="C984" s="54"/>
      <c r="D984" s="54"/>
      <c r="E984" s="22"/>
      <c r="F984" s="54"/>
      <c r="G984" s="54"/>
      <c r="H984" s="54"/>
      <c r="I984" s="54"/>
      <c r="J984" s="62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6.5" x14ac:dyDescent="0.45">
      <c r="A985" s="54"/>
      <c r="B985" s="54"/>
      <c r="C985" s="54"/>
      <c r="D985" s="54"/>
      <c r="E985" s="22"/>
      <c r="F985" s="54"/>
      <c r="G985" s="54"/>
      <c r="H985" s="54"/>
      <c r="I985" s="54"/>
      <c r="J985" s="62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6.5" x14ac:dyDescent="0.45">
      <c r="A986" s="54"/>
      <c r="B986" s="54"/>
      <c r="C986" s="54"/>
      <c r="D986" s="54"/>
      <c r="E986" s="22"/>
      <c r="F986" s="54"/>
      <c r="G986" s="54"/>
      <c r="H986" s="54"/>
      <c r="I986" s="54"/>
      <c r="J986" s="62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6.5" x14ac:dyDescent="0.45">
      <c r="A987" s="54"/>
      <c r="B987" s="54"/>
      <c r="C987" s="54"/>
      <c r="D987" s="54"/>
      <c r="E987" s="22"/>
      <c r="F987" s="54"/>
      <c r="G987" s="54"/>
      <c r="H987" s="54"/>
      <c r="I987" s="54"/>
      <c r="J987" s="62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6.5" x14ac:dyDescent="0.45">
      <c r="A988" s="54"/>
      <c r="B988" s="54"/>
      <c r="C988" s="54"/>
      <c r="D988" s="54"/>
      <c r="E988" s="22"/>
      <c r="F988" s="54"/>
      <c r="G988" s="54"/>
      <c r="H988" s="54"/>
      <c r="I988" s="54"/>
      <c r="J988" s="62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6.5" x14ac:dyDescent="0.45">
      <c r="A989" s="54"/>
      <c r="B989" s="54"/>
      <c r="C989" s="54"/>
      <c r="D989" s="54"/>
      <c r="E989" s="22"/>
      <c r="F989" s="54"/>
      <c r="G989" s="54"/>
      <c r="H989" s="54"/>
      <c r="I989" s="54"/>
      <c r="J989" s="62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6.5" x14ac:dyDescent="0.45">
      <c r="A990" s="54"/>
      <c r="B990" s="54"/>
      <c r="C990" s="54"/>
      <c r="D990" s="54"/>
      <c r="E990" s="22"/>
      <c r="F990" s="54"/>
      <c r="G990" s="54"/>
      <c r="H990" s="54"/>
      <c r="I990" s="54"/>
      <c r="J990" s="62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6.5" x14ac:dyDescent="0.45">
      <c r="A991" s="54"/>
      <c r="B991" s="54"/>
      <c r="C991" s="54"/>
      <c r="D991" s="54"/>
      <c r="E991" s="22"/>
      <c r="F991" s="54"/>
      <c r="G991" s="54"/>
      <c r="H991" s="54"/>
      <c r="I991" s="54"/>
      <c r="J991" s="62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6.5" x14ac:dyDescent="0.45">
      <c r="A992" s="54"/>
      <c r="B992" s="54"/>
      <c r="C992" s="54"/>
      <c r="D992" s="54"/>
      <c r="E992" s="22"/>
      <c r="F992" s="54"/>
      <c r="G992" s="54"/>
      <c r="H992" s="54"/>
      <c r="I992" s="54"/>
      <c r="J992" s="62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6.5" x14ac:dyDescent="0.45">
      <c r="A993" s="54"/>
      <c r="B993" s="54"/>
      <c r="C993" s="54"/>
      <c r="D993" s="54"/>
      <c r="E993" s="22"/>
      <c r="F993" s="54"/>
      <c r="G993" s="54"/>
      <c r="H993" s="54"/>
      <c r="I993" s="54"/>
      <c r="J993" s="62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6.5" x14ac:dyDescent="0.45">
      <c r="A994" s="54"/>
      <c r="B994" s="54"/>
      <c r="C994" s="54"/>
      <c r="D994" s="54"/>
      <c r="E994" s="22"/>
      <c r="F994" s="54"/>
      <c r="G994" s="54"/>
      <c r="H994" s="54"/>
      <c r="I994" s="54"/>
      <c r="J994" s="62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6.5" x14ac:dyDescent="0.45">
      <c r="A995" s="54"/>
      <c r="B995" s="54"/>
      <c r="C995" s="54"/>
      <c r="D995" s="54"/>
      <c r="E995" s="22"/>
      <c r="F995" s="54"/>
      <c r="G995" s="54"/>
      <c r="H995" s="54"/>
      <c r="I995" s="54"/>
      <c r="J995" s="62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6.5" x14ac:dyDescent="0.45">
      <c r="A996" s="54"/>
      <c r="B996" s="54"/>
      <c r="C996" s="54"/>
      <c r="D996" s="54"/>
      <c r="E996" s="22"/>
      <c r="F996" s="54"/>
      <c r="G996" s="54"/>
      <c r="H996" s="54"/>
      <c r="I996" s="54"/>
      <c r="J996" s="62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6.5" x14ac:dyDescent="0.45">
      <c r="A997" s="54"/>
      <c r="B997" s="54"/>
      <c r="C997" s="54"/>
      <c r="D997" s="54"/>
      <c r="E997" s="22"/>
      <c r="F997" s="54"/>
      <c r="G997" s="54"/>
      <c r="H997" s="54"/>
      <c r="I997" s="54"/>
      <c r="J997" s="62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6.5" x14ac:dyDescent="0.45">
      <c r="A998" s="54"/>
      <c r="B998" s="54"/>
      <c r="C998" s="54"/>
      <c r="D998" s="54"/>
      <c r="E998" s="22"/>
      <c r="F998" s="54"/>
      <c r="G998" s="54"/>
      <c r="H998" s="54"/>
      <c r="I998" s="54"/>
      <c r="J998" s="62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6.5" x14ac:dyDescent="0.45">
      <c r="A999" s="54"/>
      <c r="B999" s="54"/>
      <c r="C999" s="54"/>
      <c r="D999" s="54"/>
      <c r="E999" s="22"/>
      <c r="F999" s="54"/>
      <c r="G999" s="54"/>
      <c r="H999" s="54"/>
      <c r="I999" s="54"/>
      <c r="J999" s="62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6.5" x14ac:dyDescent="0.45">
      <c r="A1000" s="54"/>
      <c r="B1000" s="54"/>
      <c r="C1000" s="54"/>
      <c r="D1000" s="54"/>
      <c r="E1000" s="22"/>
      <c r="F1000" s="54"/>
      <c r="G1000" s="54"/>
      <c r="H1000" s="54"/>
      <c r="I1000" s="54"/>
      <c r="J1000" s="62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6.5" x14ac:dyDescent="0.45">
      <c r="A1001" s="54"/>
      <c r="B1001" s="54"/>
      <c r="C1001" s="54"/>
      <c r="D1001" s="54"/>
      <c r="E1001" s="22"/>
      <c r="F1001" s="54"/>
      <c r="G1001" s="54"/>
      <c r="H1001" s="54"/>
      <c r="I1001" s="54"/>
      <c r="J1001" s="62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6.5" x14ac:dyDescent="0.45">
      <c r="A1002" s="54"/>
      <c r="B1002" s="54"/>
      <c r="C1002" s="54"/>
      <c r="D1002" s="54"/>
      <c r="E1002" s="22"/>
      <c r="F1002" s="54"/>
      <c r="G1002" s="54"/>
      <c r="H1002" s="54"/>
      <c r="I1002" s="54"/>
      <c r="J1002" s="62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  <row r="1003" spans="1:26" ht="16.5" x14ac:dyDescent="0.45">
      <c r="A1003" s="54"/>
      <c r="B1003" s="54"/>
      <c r="C1003" s="54"/>
      <c r="D1003" s="54"/>
      <c r="E1003" s="22"/>
      <c r="F1003" s="54"/>
      <c r="G1003" s="54"/>
      <c r="H1003" s="54"/>
      <c r="I1003" s="54"/>
      <c r="J1003" s="62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</row>
    <row r="1004" spans="1:26" ht="16.5" x14ac:dyDescent="0.45">
      <c r="A1004" s="54"/>
      <c r="B1004" s="54"/>
      <c r="C1004" s="54"/>
      <c r="D1004" s="54"/>
      <c r="E1004" s="22"/>
      <c r="F1004" s="54"/>
      <c r="G1004" s="54"/>
      <c r="H1004" s="54"/>
      <c r="I1004" s="54"/>
      <c r="J1004" s="62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</row>
    <row r="1005" spans="1:26" ht="16.5" x14ac:dyDescent="0.45">
      <c r="A1005" s="54"/>
      <c r="B1005" s="54"/>
      <c r="C1005" s="54"/>
      <c r="D1005" s="54"/>
      <c r="E1005" s="22"/>
      <c r="F1005" s="54"/>
      <c r="G1005" s="54"/>
      <c r="H1005" s="54"/>
      <c r="I1005" s="54"/>
      <c r="J1005" s="62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</row>
    <row r="1006" spans="1:26" ht="16.5" x14ac:dyDescent="0.45">
      <c r="A1006" s="54"/>
      <c r="B1006" s="54"/>
      <c r="C1006" s="54"/>
      <c r="D1006" s="54"/>
      <c r="E1006" s="22"/>
      <c r="F1006" s="54"/>
      <c r="G1006" s="54"/>
      <c r="H1006" s="54"/>
      <c r="I1006" s="54"/>
      <c r="J1006" s="62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</row>
    <row r="1007" spans="1:26" ht="16.5" x14ac:dyDescent="0.45">
      <c r="A1007" s="54"/>
      <c r="B1007" s="54"/>
      <c r="C1007" s="54"/>
      <c r="D1007" s="54"/>
      <c r="E1007" s="22"/>
      <c r="F1007" s="54"/>
      <c r="G1007" s="54"/>
      <c r="H1007" s="54"/>
      <c r="I1007" s="54"/>
      <c r="J1007" s="62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</row>
    <row r="1008" spans="1:26" ht="16.5" x14ac:dyDescent="0.45">
      <c r="A1008" s="54"/>
      <c r="B1008" s="54"/>
      <c r="C1008" s="54"/>
      <c r="D1008" s="54"/>
      <c r="E1008" s="22"/>
      <c r="F1008" s="54"/>
      <c r="G1008" s="54"/>
      <c r="H1008" s="54"/>
      <c r="I1008" s="54"/>
      <c r="J1008" s="62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</row>
    <row r="1009" spans="1:26" ht="16.5" x14ac:dyDescent="0.45">
      <c r="A1009" s="54"/>
      <c r="B1009" s="54"/>
      <c r="C1009" s="54"/>
      <c r="D1009" s="54"/>
      <c r="E1009" s="22"/>
      <c r="F1009" s="54"/>
      <c r="G1009" s="54"/>
      <c r="H1009" s="54"/>
      <c r="I1009" s="54"/>
      <c r="J1009" s="62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</row>
    <row r="1010" spans="1:26" ht="16.5" x14ac:dyDescent="0.45">
      <c r="A1010" s="54"/>
      <c r="B1010" s="54"/>
      <c r="C1010" s="54"/>
      <c r="D1010" s="54"/>
      <c r="E1010" s="22"/>
      <c r="F1010" s="54"/>
      <c r="G1010" s="54"/>
      <c r="H1010" s="54"/>
      <c r="I1010" s="54"/>
      <c r="J1010" s="62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</row>
    <row r="1011" spans="1:26" ht="16.5" x14ac:dyDescent="0.45">
      <c r="A1011" s="54"/>
      <c r="B1011" s="54"/>
      <c r="C1011" s="54"/>
      <c r="D1011" s="54"/>
      <c r="E1011" s="22"/>
      <c r="F1011" s="54"/>
      <c r="G1011" s="54"/>
      <c r="H1011" s="54"/>
      <c r="I1011" s="54"/>
      <c r="J1011" s="62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</row>
    <row r="1012" spans="1:26" ht="16.5" x14ac:dyDescent="0.45">
      <c r="A1012" s="54"/>
      <c r="B1012" s="54"/>
      <c r="C1012" s="54"/>
      <c r="D1012" s="54"/>
      <c r="E1012" s="22"/>
      <c r="F1012" s="54"/>
      <c r="G1012" s="54"/>
      <c r="H1012" s="54"/>
      <c r="I1012" s="54"/>
      <c r="J1012" s="62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</row>
    <row r="1013" spans="1:26" ht="16.5" x14ac:dyDescent="0.45">
      <c r="A1013" s="54"/>
      <c r="B1013" s="54"/>
      <c r="C1013" s="54"/>
      <c r="D1013" s="54"/>
      <c r="E1013" s="22"/>
      <c r="F1013" s="54"/>
      <c r="G1013" s="54"/>
      <c r="H1013" s="54"/>
      <c r="I1013" s="54"/>
      <c r="J1013" s="62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</row>
    <row r="1014" spans="1:26" ht="16.5" x14ac:dyDescent="0.45">
      <c r="A1014" s="54"/>
      <c r="B1014" s="54"/>
      <c r="C1014" s="54"/>
      <c r="D1014" s="54"/>
      <c r="E1014" s="22"/>
      <c r="F1014" s="54"/>
      <c r="G1014" s="54"/>
      <c r="H1014" s="54"/>
      <c r="I1014" s="54"/>
      <c r="J1014" s="62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</row>
    <row r="1015" spans="1:26" ht="16.5" x14ac:dyDescent="0.45">
      <c r="A1015" s="54"/>
      <c r="B1015" s="54"/>
      <c r="C1015" s="54"/>
      <c r="D1015" s="54"/>
      <c r="E1015" s="22"/>
      <c r="F1015" s="54"/>
      <c r="G1015" s="54"/>
      <c r="H1015" s="54"/>
      <c r="I1015" s="54"/>
      <c r="J1015" s="62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</row>
    <row r="1016" spans="1:26" ht="16.5" x14ac:dyDescent="0.45">
      <c r="A1016" s="54"/>
      <c r="B1016" s="54"/>
      <c r="C1016" s="54"/>
      <c r="D1016" s="54"/>
      <c r="E1016" s="22"/>
      <c r="F1016" s="54"/>
      <c r="G1016" s="54"/>
      <c r="H1016" s="54"/>
      <c r="I1016" s="54"/>
      <c r="J1016" s="62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</row>
    <row r="1017" spans="1:26" ht="16.5" x14ac:dyDescent="0.45">
      <c r="A1017" s="54"/>
      <c r="B1017" s="54"/>
      <c r="C1017" s="54"/>
      <c r="D1017" s="54"/>
      <c r="E1017" s="22"/>
      <c r="F1017" s="54"/>
      <c r="G1017" s="54"/>
      <c r="H1017" s="54"/>
      <c r="I1017" s="54"/>
      <c r="J1017" s="62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</row>
    <row r="1018" spans="1:26" ht="16.5" x14ac:dyDescent="0.45">
      <c r="A1018" s="54"/>
      <c r="B1018" s="54"/>
      <c r="C1018" s="54"/>
      <c r="D1018" s="54"/>
      <c r="E1018" s="22"/>
      <c r="F1018" s="54"/>
      <c r="G1018" s="54"/>
      <c r="H1018" s="54"/>
      <c r="I1018" s="54"/>
      <c r="J1018" s="62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</row>
    <row r="1019" spans="1:26" ht="16.5" x14ac:dyDescent="0.45">
      <c r="A1019" s="54"/>
      <c r="B1019" s="54"/>
      <c r="C1019" s="54"/>
      <c r="D1019" s="54"/>
      <c r="E1019" s="22"/>
      <c r="F1019" s="54"/>
      <c r="G1019" s="54"/>
      <c r="H1019" s="54"/>
      <c r="I1019" s="54"/>
      <c r="J1019" s="62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</row>
    <row r="1020" spans="1:26" ht="16.5" x14ac:dyDescent="0.45">
      <c r="A1020" s="54"/>
      <c r="B1020" s="54"/>
      <c r="C1020" s="54"/>
      <c r="D1020" s="54"/>
      <c r="E1020" s="22"/>
      <c r="F1020" s="54"/>
      <c r="G1020" s="54"/>
      <c r="H1020" s="54"/>
      <c r="I1020" s="54"/>
      <c r="J1020" s="62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</row>
    <row r="1021" spans="1:26" ht="16.5" x14ac:dyDescent="0.45">
      <c r="A1021" s="54"/>
      <c r="B1021" s="54"/>
      <c r="C1021" s="54"/>
      <c r="D1021" s="54"/>
      <c r="E1021" s="22"/>
      <c r="F1021" s="54"/>
      <c r="G1021" s="54"/>
      <c r="H1021" s="54"/>
      <c r="I1021" s="54"/>
      <c r="J1021" s="62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</row>
    <row r="1022" spans="1:26" ht="16.5" x14ac:dyDescent="0.45">
      <c r="A1022" s="54"/>
      <c r="B1022" s="54"/>
      <c r="C1022" s="54"/>
      <c r="D1022" s="54"/>
      <c r="E1022" s="22"/>
      <c r="F1022" s="54"/>
      <c r="G1022" s="54"/>
      <c r="H1022" s="54"/>
      <c r="I1022" s="54"/>
      <c r="J1022" s="62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</row>
    <row r="1023" spans="1:26" ht="16.5" x14ac:dyDescent="0.45">
      <c r="A1023" s="54"/>
      <c r="B1023" s="54"/>
      <c r="C1023" s="54"/>
      <c r="D1023" s="54"/>
      <c r="E1023" s="22"/>
      <c r="F1023" s="54"/>
      <c r="G1023" s="54"/>
      <c r="H1023" s="54"/>
      <c r="I1023" s="54"/>
      <c r="J1023" s="62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</row>
    <row r="1024" spans="1:26" ht="16.5" x14ac:dyDescent="0.45">
      <c r="A1024" s="54"/>
      <c r="B1024" s="54"/>
      <c r="C1024" s="54"/>
      <c r="D1024" s="54"/>
      <c r="E1024" s="22"/>
      <c r="F1024" s="54"/>
      <c r="G1024" s="54"/>
      <c r="H1024" s="54"/>
      <c r="I1024" s="54"/>
      <c r="J1024" s="62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</row>
    <row r="1025" spans="1:26" ht="16.5" x14ac:dyDescent="0.45">
      <c r="A1025" s="54"/>
      <c r="B1025" s="54"/>
      <c r="C1025" s="54"/>
      <c r="D1025" s="54"/>
      <c r="E1025" s="22"/>
      <c r="F1025" s="54"/>
      <c r="G1025" s="54"/>
      <c r="H1025" s="54"/>
      <c r="I1025" s="54"/>
      <c r="J1025" s="62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</row>
    <row r="1026" spans="1:26" ht="16.5" x14ac:dyDescent="0.45">
      <c r="A1026" s="54"/>
      <c r="B1026" s="54"/>
      <c r="C1026" s="54"/>
      <c r="D1026" s="54"/>
      <c r="E1026" s="22"/>
      <c r="F1026" s="54"/>
      <c r="G1026" s="54"/>
      <c r="H1026" s="54"/>
      <c r="I1026" s="54"/>
      <c r="J1026" s="62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</row>
    <row r="1027" spans="1:26" ht="16.5" x14ac:dyDescent="0.45">
      <c r="A1027" s="54"/>
      <c r="B1027" s="54"/>
      <c r="C1027" s="54"/>
      <c r="D1027" s="54"/>
      <c r="E1027" s="22"/>
      <c r="F1027" s="54"/>
      <c r="G1027" s="54"/>
      <c r="H1027" s="54"/>
      <c r="I1027" s="54"/>
      <c r="J1027" s="62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</row>
    <row r="1028" spans="1:26" ht="16.5" x14ac:dyDescent="0.45">
      <c r="A1028" s="54"/>
      <c r="B1028" s="54"/>
      <c r="C1028" s="54"/>
      <c r="D1028" s="54"/>
      <c r="E1028" s="22"/>
      <c r="F1028" s="54"/>
      <c r="G1028" s="54"/>
      <c r="H1028" s="54"/>
      <c r="I1028" s="54"/>
      <c r="J1028" s="62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</row>
    <row r="1029" spans="1:26" ht="16.5" x14ac:dyDescent="0.45">
      <c r="A1029" s="54"/>
      <c r="B1029" s="54"/>
      <c r="C1029" s="54"/>
      <c r="D1029" s="54"/>
      <c r="E1029" s="22"/>
      <c r="F1029" s="54"/>
      <c r="G1029" s="54"/>
      <c r="H1029" s="54"/>
      <c r="I1029" s="54"/>
      <c r="J1029" s="62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</row>
    <row r="1030" spans="1:26" ht="16.5" x14ac:dyDescent="0.45">
      <c r="A1030" s="54"/>
      <c r="B1030" s="54"/>
      <c r="C1030" s="54"/>
      <c r="D1030" s="54"/>
      <c r="E1030" s="22"/>
      <c r="F1030" s="54"/>
      <c r="G1030" s="54"/>
      <c r="H1030" s="54"/>
      <c r="I1030" s="54"/>
      <c r="J1030" s="62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</row>
    <row r="1031" spans="1:26" ht="16.5" x14ac:dyDescent="0.45">
      <c r="A1031" s="54"/>
      <c r="B1031" s="54"/>
      <c r="C1031" s="54"/>
      <c r="D1031" s="54"/>
      <c r="E1031" s="22"/>
      <c r="F1031" s="54"/>
      <c r="G1031" s="54"/>
      <c r="H1031" s="54"/>
      <c r="I1031" s="54"/>
      <c r="J1031" s="62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</row>
    <row r="1032" spans="1:26" ht="16.5" x14ac:dyDescent="0.45">
      <c r="A1032" s="54"/>
      <c r="B1032" s="54"/>
      <c r="C1032" s="54"/>
      <c r="D1032" s="54"/>
      <c r="E1032" s="22"/>
      <c r="F1032" s="54"/>
      <c r="G1032" s="54"/>
      <c r="H1032" s="54"/>
      <c r="I1032" s="54"/>
      <c r="J1032" s="62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</row>
    <row r="1033" spans="1:26" ht="16.5" x14ac:dyDescent="0.45">
      <c r="A1033" s="54"/>
      <c r="B1033" s="54"/>
      <c r="C1033" s="54"/>
      <c r="D1033" s="54"/>
      <c r="E1033" s="22"/>
      <c r="F1033" s="54"/>
      <c r="G1033" s="54"/>
      <c r="H1033" s="54"/>
      <c r="I1033" s="54"/>
      <c r="J1033" s="62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</row>
    <row r="1034" spans="1:26" ht="16.5" x14ac:dyDescent="0.45">
      <c r="A1034" s="54"/>
      <c r="B1034" s="54"/>
      <c r="C1034" s="54"/>
      <c r="D1034" s="54"/>
      <c r="E1034" s="22"/>
      <c r="F1034" s="54"/>
      <c r="G1034" s="54"/>
      <c r="H1034" s="54"/>
      <c r="I1034" s="54"/>
      <c r="J1034" s="62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</row>
    <row r="1035" spans="1:26" ht="16.5" x14ac:dyDescent="0.45">
      <c r="A1035" s="54"/>
      <c r="B1035" s="54"/>
      <c r="C1035" s="54"/>
      <c r="D1035" s="54"/>
      <c r="E1035" s="22"/>
      <c r="F1035" s="54"/>
      <c r="G1035" s="54"/>
      <c r="H1035" s="54"/>
      <c r="I1035" s="54"/>
      <c r="J1035" s="62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</row>
    <row r="1036" spans="1:26" ht="16.5" x14ac:dyDescent="0.45">
      <c r="A1036" s="54"/>
      <c r="B1036" s="54"/>
      <c r="C1036" s="54"/>
      <c r="D1036" s="54"/>
      <c r="E1036" s="22"/>
      <c r="F1036" s="54"/>
      <c r="G1036" s="54"/>
      <c r="H1036" s="54"/>
      <c r="I1036" s="54"/>
      <c r="J1036" s="62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</row>
    <row r="1037" spans="1:26" ht="16.5" x14ac:dyDescent="0.45">
      <c r="A1037" s="54"/>
      <c r="B1037" s="54"/>
      <c r="C1037" s="54"/>
      <c r="D1037" s="54"/>
      <c r="E1037" s="22"/>
      <c r="F1037" s="54"/>
      <c r="G1037" s="54"/>
      <c r="H1037" s="54"/>
      <c r="I1037" s="54"/>
      <c r="J1037" s="62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</row>
    <row r="1038" spans="1:26" ht="16.5" x14ac:dyDescent="0.45">
      <c r="A1038" s="54"/>
      <c r="B1038" s="54"/>
      <c r="C1038" s="54"/>
      <c r="D1038" s="54"/>
      <c r="E1038" s="22"/>
      <c r="F1038" s="54"/>
      <c r="G1038" s="54"/>
      <c r="H1038" s="54"/>
      <c r="I1038" s="54"/>
      <c r="J1038" s="62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</row>
    <row r="1039" spans="1:26" ht="16.5" x14ac:dyDescent="0.45">
      <c r="A1039" s="54"/>
      <c r="B1039" s="54"/>
      <c r="C1039" s="54"/>
      <c r="D1039" s="54"/>
      <c r="E1039" s="22"/>
      <c r="F1039" s="54"/>
      <c r="G1039" s="54"/>
      <c r="H1039" s="54"/>
      <c r="I1039" s="54"/>
      <c r="J1039" s="62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</row>
    <row r="1040" spans="1:26" ht="16.5" x14ac:dyDescent="0.45">
      <c r="A1040" s="54"/>
      <c r="B1040" s="54"/>
      <c r="C1040" s="54"/>
      <c r="D1040" s="54"/>
      <c r="E1040" s="22"/>
      <c r="F1040" s="54"/>
      <c r="G1040" s="54"/>
      <c r="H1040" s="54"/>
      <c r="I1040" s="54"/>
      <c r="J1040" s="62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</row>
    <row r="1041" spans="1:26" ht="16.5" x14ac:dyDescent="0.45">
      <c r="A1041" s="54"/>
      <c r="B1041" s="54"/>
      <c r="C1041" s="54"/>
      <c r="D1041" s="54"/>
      <c r="E1041" s="22"/>
      <c r="F1041" s="54"/>
      <c r="G1041" s="54"/>
      <c r="H1041" s="54"/>
      <c r="I1041" s="54"/>
      <c r="J1041" s="62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</row>
    <row r="1042" spans="1:26" ht="16.5" x14ac:dyDescent="0.45">
      <c r="A1042" s="54"/>
      <c r="B1042" s="54"/>
      <c r="C1042" s="54"/>
      <c r="D1042" s="54"/>
      <c r="E1042" s="22"/>
      <c r="F1042" s="54"/>
      <c r="G1042" s="54"/>
      <c r="H1042" s="54"/>
      <c r="I1042" s="54"/>
      <c r="J1042" s="62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</row>
    <row r="1043" spans="1:26" ht="16.5" x14ac:dyDescent="0.45">
      <c r="A1043" s="54"/>
      <c r="B1043" s="54"/>
      <c r="C1043" s="54"/>
      <c r="D1043" s="54"/>
      <c r="E1043" s="22"/>
      <c r="F1043" s="54"/>
      <c r="G1043" s="54"/>
      <c r="H1043" s="54"/>
      <c r="I1043" s="54"/>
      <c r="J1043" s="62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</row>
    <row r="1044" spans="1:26" ht="16.5" x14ac:dyDescent="0.45">
      <c r="A1044" s="54"/>
      <c r="B1044" s="54"/>
      <c r="C1044" s="54"/>
      <c r="D1044" s="54"/>
      <c r="E1044" s="22"/>
      <c r="F1044" s="54"/>
      <c r="G1044" s="54"/>
      <c r="H1044" s="54"/>
      <c r="I1044" s="54"/>
      <c r="J1044" s="62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</row>
    <row r="1045" spans="1:26" ht="16.5" x14ac:dyDescent="0.45">
      <c r="A1045" s="54"/>
      <c r="B1045" s="54"/>
      <c r="C1045" s="54"/>
      <c r="D1045" s="54"/>
      <c r="E1045" s="22"/>
      <c r="F1045" s="54"/>
      <c r="G1045" s="54"/>
      <c r="H1045" s="54"/>
      <c r="I1045" s="54"/>
      <c r="J1045" s="62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</row>
    <row r="1046" spans="1:26" ht="16.5" x14ac:dyDescent="0.45">
      <c r="A1046" s="54"/>
      <c r="B1046" s="54"/>
      <c r="C1046" s="54"/>
      <c r="D1046" s="54"/>
      <c r="E1046" s="22"/>
      <c r="F1046" s="54"/>
      <c r="G1046" s="54"/>
      <c r="H1046" s="54"/>
      <c r="I1046" s="54"/>
      <c r="J1046" s="62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</row>
    <row r="1047" spans="1:26" ht="16.5" x14ac:dyDescent="0.45">
      <c r="A1047" s="54"/>
      <c r="B1047" s="54"/>
      <c r="C1047" s="54"/>
      <c r="D1047" s="54"/>
      <c r="E1047" s="22"/>
      <c r="F1047" s="54"/>
      <c r="G1047" s="54"/>
      <c r="H1047" s="54"/>
      <c r="I1047" s="54"/>
      <c r="J1047" s="62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</row>
    <row r="1048" spans="1:26" ht="16.5" x14ac:dyDescent="0.45">
      <c r="A1048" s="54"/>
      <c r="B1048" s="54"/>
      <c r="C1048" s="54"/>
      <c r="D1048" s="54"/>
      <c r="E1048" s="22"/>
      <c r="F1048" s="54"/>
      <c r="G1048" s="54"/>
      <c r="H1048" s="54"/>
      <c r="I1048" s="54"/>
      <c r="J1048" s="62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</row>
    <row r="1049" spans="1:26" ht="16.5" x14ac:dyDescent="0.45">
      <c r="A1049" s="54"/>
      <c r="B1049" s="54"/>
      <c r="C1049" s="54"/>
      <c r="D1049" s="54"/>
      <c r="E1049" s="22"/>
      <c r="F1049" s="54"/>
      <c r="G1049" s="54"/>
      <c r="H1049" s="54"/>
      <c r="I1049" s="54"/>
      <c r="J1049" s="62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</row>
    <row r="1050" spans="1:26" ht="16.5" x14ac:dyDescent="0.45">
      <c r="A1050" s="54"/>
      <c r="B1050" s="54"/>
      <c r="C1050" s="54"/>
      <c r="D1050" s="54"/>
      <c r="E1050" s="22"/>
      <c r="F1050" s="54"/>
      <c r="G1050" s="54"/>
      <c r="H1050" s="54"/>
      <c r="I1050" s="54"/>
      <c r="J1050" s="62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</row>
    <row r="1051" spans="1:26" ht="16.5" x14ac:dyDescent="0.45">
      <c r="A1051" s="54"/>
      <c r="B1051" s="54"/>
      <c r="C1051" s="54"/>
      <c r="D1051" s="54"/>
      <c r="E1051" s="22"/>
      <c r="F1051" s="54"/>
      <c r="G1051" s="54"/>
      <c r="H1051" s="54"/>
      <c r="I1051" s="54"/>
      <c r="J1051" s="62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</row>
    <row r="1052" spans="1:26" ht="16.5" x14ac:dyDescent="0.45">
      <c r="A1052" s="54"/>
      <c r="B1052" s="54"/>
      <c r="C1052" s="54"/>
      <c r="D1052" s="54"/>
      <c r="E1052" s="22"/>
      <c r="F1052" s="54"/>
      <c r="G1052" s="54"/>
      <c r="H1052" s="54"/>
      <c r="I1052" s="54"/>
      <c r="J1052" s="62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</row>
    <row r="1053" spans="1:26" ht="16.5" x14ac:dyDescent="0.45">
      <c r="A1053" s="54"/>
      <c r="B1053" s="54"/>
      <c r="C1053" s="54"/>
      <c r="D1053" s="54"/>
      <c r="E1053" s="22"/>
      <c r="F1053" s="54"/>
      <c r="G1053" s="54"/>
      <c r="H1053" s="54"/>
      <c r="I1053" s="54"/>
      <c r="J1053" s="62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</row>
    <row r="1054" spans="1:26" ht="16.5" x14ac:dyDescent="0.45">
      <c r="A1054" s="54"/>
      <c r="B1054" s="54"/>
      <c r="C1054" s="54"/>
      <c r="D1054" s="54"/>
      <c r="E1054" s="22"/>
      <c r="F1054" s="54"/>
      <c r="G1054" s="54"/>
      <c r="H1054" s="54"/>
      <c r="I1054" s="54"/>
      <c r="J1054" s="62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</row>
    <row r="1055" spans="1:26" ht="16.5" x14ac:dyDescent="0.45">
      <c r="A1055" s="54"/>
      <c r="B1055" s="54"/>
      <c r="C1055" s="54"/>
      <c r="D1055" s="54"/>
      <c r="E1055" s="22"/>
      <c r="F1055" s="54"/>
      <c r="G1055" s="54"/>
      <c r="H1055" s="54"/>
      <c r="I1055" s="54"/>
      <c r="J1055" s="62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54"/>
    </row>
    <row r="1056" spans="1:26" ht="16.5" x14ac:dyDescent="0.45">
      <c r="A1056" s="54"/>
      <c r="B1056" s="54"/>
      <c r="C1056" s="54"/>
      <c r="D1056" s="54"/>
      <c r="E1056" s="22"/>
      <c r="F1056" s="54"/>
      <c r="G1056" s="54"/>
      <c r="H1056" s="54"/>
      <c r="I1056" s="54"/>
      <c r="J1056" s="62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</row>
    <row r="1057" spans="1:26" ht="16.5" x14ac:dyDescent="0.45">
      <c r="A1057" s="54"/>
      <c r="B1057" s="54"/>
      <c r="C1057" s="54"/>
      <c r="D1057" s="54"/>
      <c r="E1057" s="22"/>
      <c r="F1057" s="54"/>
      <c r="G1057" s="54"/>
      <c r="H1057" s="54"/>
      <c r="I1057" s="54"/>
      <c r="J1057" s="62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</row>
    <row r="1058" spans="1:26" ht="16.5" x14ac:dyDescent="0.45">
      <c r="A1058" s="54"/>
      <c r="B1058" s="54"/>
      <c r="C1058" s="54"/>
      <c r="D1058" s="54"/>
      <c r="E1058" s="22"/>
      <c r="F1058" s="54"/>
      <c r="G1058" s="54"/>
      <c r="H1058" s="54"/>
      <c r="I1058" s="54"/>
      <c r="J1058" s="62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</row>
    <row r="1059" spans="1:26" ht="16.5" x14ac:dyDescent="0.45">
      <c r="A1059" s="54"/>
      <c r="B1059" s="54"/>
      <c r="C1059" s="54"/>
      <c r="D1059" s="54"/>
      <c r="E1059" s="22"/>
      <c r="F1059" s="54"/>
      <c r="G1059" s="54"/>
      <c r="H1059" s="54"/>
      <c r="I1059" s="54"/>
      <c r="J1059" s="62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</row>
    <row r="1060" spans="1:26" ht="16.5" x14ac:dyDescent="0.45">
      <c r="A1060" s="54"/>
      <c r="B1060" s="54"/>
      <c r="C1060" s="54"/>
      <c r="D1060" s="54"/>
      <c r="E1060" s="22"/>
      <c r="F1060" s="54"/>
      <c r="G1060" s="54"/>
      <c r="H1060" s="54"/>
      <c r="I1060" s="54"/>
      <c r="J1060" s="62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</row>
    <row r="1061" spans="1:26" ht="16.5" x14ac:dyDescent="0.45">
      <c r="A1061" s="54"/>
      <c r="B1061" s="54"/>
      <c r="C1061" s="54"/>
      <c r="D1061" s="54"/>
      <c r="E1061" s="22"/>
      <c r="F1061" s="54"/>
      <c r="G1061" s="54"/>
      <c r="H1061" s="54"/>
      <c r="I1061" s="54"/>
      <c r="J1061" s="62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</row>
    <row r="1062" spans="1:26" ht="16.5" x14ac:dyDescent="0.45">
      <c r="A1062" s="54"/>
      <c r="B1062" s="54"/>
      <c r="C1062" s="54"/>
      <c r="D1062" s="54"/>
      <c r="E1062" s="22"/>
      <c r="F1062" s="54"/>
      <c r="G1062" s="54"/>
      <c r="H1062" s="54"/>
      <c r="I1062" s="54"/>
      <c r="J1062" s="62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</row>
    <row r="1063" spans="1:26" ht="16.5" x14ac:dyDescent="0.45">
      <c r="A1063" s="54"/>
      <c r="B1063" s="54"/>
      <c r="C1063" s="54"/>
      <c r="D1063" s="54"/>
      <c r="E1063" s="22"/>
      <c r="F1063" s="54"/>
      <c r="G1063" s="54"/>
      <c r="H1063" s="54"/>
      <c r="I1063" s="54"/>
      <c r="J1063" s="62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</row>
    <row r="1064" spans="1:26" ht="16.5" x14ac:dyDescent="0.45">
      <c r="A1064" s="54"/>
      <c r="B1064" s="54"/>
      <c r="C1064" s="54"/>
      <c r="D1064" s="54"/>
      <c r="E1064" s="22"/>
      <c r="F1064" s="54"/>
      <c r="G1064" s="54"/>
      <c r="H1064" s="54"/>
      <c r="I1064" s="54"/>
      <c r="J1064" s="62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</row>
    <row r="1065" spans="1:26" ht="16.5" x14ac:dyDescent="0.45">
      <c r="A1065" s="54"/>
      <c r="B1065" s="54"/>
      <c r="C1065" s="54"/>
      <c r="D1065" s="54"/>
      <c r="E1065" s="22"/>
      <c r="F1065" s="54"/>
      <c r="G1065" s="54"/>
      <c r="H1065" s="54"/>
      <c r="I1065" s="54"/>
      <c r="J1065" s="62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</row>
    <row r="1066" spans="1:26" ht="16.5" x14ac:dyDescent="0.45">
      <c r="A1066" s="54"/>
      <c r="B1066" s="54"/>
      <c r="C1066" s="54"/>
      <c r="D1066" s="54"/>
      <c r="E1066" s="22"/>
      <c r="F1066" s="54"/>
      <c r="G1066" s="54"/>
      <c r="H1066" s="54"/>
      <c r="I1066" s="54"/>
      <c r="J1066" s="62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</row>
    <row r="1067" spans="1:26" ht="16.5" x14ac:dyDescent="0.45">
      <c r="A1067" s="54"/>
      <c r="B1067" s="54"/>
      <c r="C1067" s="54"/>
      <c r="D1067" s="54"/>
      <c r="E1067" s="22"/>
      <c r="F1067" s="54"/>
      <c r="G1067" s="54"/>
      <c r="H1067" s="54"/>
      <c r="I1067" s="54"/>
      <c r="J1067" s="62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</row>
    <row r="1068" spans="1:26" ht="16.5" x14ac:dyDescent="0.45">
      <c r="A1068" s="54"/>
      <c r="B1068" s="54"/>
      <c r="C1068" s="54"/>
      <c r="D1068" s="54"/>
      <c r="E1068" s="22"/>
      <c r="F1068" s="54"/>
      <c r="G1068" s="54"/>
      <c r="H1068" s="54"/>
      <c r="I1068" s="54"/>
      <c r="J1068" s="62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</row>
    <row r="1069" spans="1:26" ht="16.5" x14ac:dyDescent="0.45">
      <c r="A1069" s="54"/>
      <c r="B1069" s="54"/>
      <c r="C1069" s="54"/>
      <c r="D1069" s="54"/>
      <c r="E1069" s="22"/>
      <c r="F1069" s="54"/>
      <c r="G1069" s="54"/>
      <c r="H1069" s="54"/>
      <c r="I1069" s="54"/>
      <c r="J1069" s="62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</row>
    <row r="1070" spans="1:26" ht="16.5" x14ac:dyDescent="0.45">
      <c r="A1070" s="54"/>
      <c r="B1070" s="54"/>
      <c r="C1070" s="54"/>
      <c r="D1070" s="54"/>
      <c r="E1070" s="22"/>
      <c r="F1070" s="54"/>
      <c r="G1070" s="54"/>
      <c r="H1070" s="54"/>
      <c r="I1070" s="54"/>
      <c r="J1070" s="62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</row>
    <row r="1071" spans="1:26" ht="16.5" x14ac:dyDescent="0.45">
      <c r="A1071" s="54"/>
      <c r="B1071" s="54"/>
      <c r="C1071" s="54"/>
      <c r="D1071" s="54"/>
      <c r="E1071" s="22"/>
      <c r="F1071" s="54"/>
      <c r="G1071" s="54"/>
      <c r="H1071" s="54"/>
      <c r="I1071" s="54"/>
      <c r="J1071" s="62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</row>
    <row r="1072" spans="1:26" ht="16.5" x14ac:dyDescent="0.45">
      <c r="A1072" s="54"/>
      <c r="B1072" s="54"/>
      <c r="C1072" s="54"/>
      <c r="D1072" s="54"/>
      <c r="E1072" s="22"/>
      <c r="F1072" s="54"/>
      <c r="G1072" s="54"/>
      <c r="H1072" s="54"/>
      <c r="I1072" s="54"/>
      <c r="J1072" s="62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</row>
    <row r="1073" spans="1:26" ht="16.5" x14ac:dyDescent="0.45">
      <c r="A1073" s="54"/>
      <c r="B1073" s="54"/>
      <c r="C1073" s="54"/>
      <c r="D1073" s="54"/>
      <c r="E1073" s="22"/>
      <c r="F1073" s="54"/>
      <c r="G1073" s="54"/>
      <c r="H1073" s="54"/>
      <c r="I1073" s="54"/>
      <c r="J1073" s="62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</row>
    <row r="1074" spans="1:26" ht="16.5" x14ac:dyDescent="0.45">
      <c r="A1074" s="54"/>
      <c r="B1074" s="54"/>
      <c r="C1074" s="54"/>
      <c r="D1074" s="54"/>
      <c r="E1074" s="22"/>
      <c r="F1074" s="54"/>
      <c r="G1074" s="54"/>
      <c r="H1074" s="54"/>
      <c r="I1074" s="54"/>
      <c r="J1074" s="62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</row>
    <row r="1075" spans="1:26" ht="16.5" x14ac:dyDescent="0.45">
      <c r="A1075" s="54"/>
      <c r="B1075" s="54"/>
      <c r="C1075" s="54"/>
      <c r="D1075" s="54"/>
      <c r="E1075" s="22"/>
      <c r="F1075" s="54"/>
      <c r="G1075" s="54"/>
      <c r="H1075" s="54"/>
      <c r="I1075" s="54"/>
      <c r="J1075" s="62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</row>
    <row r="1076" spans="1:26" ht="16.5" x14ac:dyDescent="0.45">
      <c r="A1076" s="54"/>
      <c r="B1076" s="54"/>
      <c r="C1076" s="54"/>
      <c r="D1076" s="54"/>
      <c r="E1076" s="22"/>
      <c r="F1076" s="54"/>
      <c r="G1076" s="54"/>
      <c r="H1076" s="54"/>
      <c r="I1076" s="54"/>
      <c r="J1076" s="62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</row>
    <row r="1077" spans="1:26" ht="16.5" x14ac:dyDescent="0.45">
      <c r="A1077" s="54"/>
      <c r="B1077" s="54"/>
      <c r="C1077" s="54"/>
      <c r="D1077" s="54"/>
      <c r="E1077" s="22"/>
      <c r="F1077" s="54"/>
      <c r="G1077" s="54"/>
      <c r="H1077" s="54"/>
      <c r="I1077" s="54"/>
      <c r="J1077" s="62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</row>
    <row r="1078" spans="1:26" ht="16.5" x14ac:dyDescent="0.45">
      <c r="A1078" s="54"/>
      <c r="B1078" s="54"/>
      <c r="C1078" s="54"/>
      <c r="D1078" s="54"/>
      <c r="E1078" s="22"/>
      <c r="F1078" s="54"/>
      <c r="G1078" s="54"/>
      <c r="H1078" s="54"/>
      <c r="I1078" s="54"/>
      <c r="J1078" s="62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</row>
    <row r="1079" spans="1:26" ht="16.5" x14ac:dyDescent="0.45">
      <c r="A1079" s="54"/>
      <c r="B1079" s="54"/>
      <c r="C1079" s="54"/>
      <c r="D1079" s="54"/>
      <c r="E1079" s="22"/>
      <c r="F1079" s="54"/>
      <c r="G1079" s="54"/>
      <c r="H1079" s="54"/>
      <c r="I1079" s="54"/>
      <c r="J1079" s="62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</row>
    <row r="1080" spans="1:26" ht="16.5" x14ac:dyDescent="0.45">
      <c r="A1080" s="54"/>
      <c r="B1080" s="54"/>
      <c r="C1080" s="54"/>
      <c r="D1080" s="54"/>
      <c r="E1080" s="22"/>
      <c r="F1080" s="54"/>
      <c r="G1080" s="54"/>
      <c r="H1080" s="54"/>
      <c r="I1080" s="54"/>
      <c r="J1080" s="62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</row>
    <row r="1081" spans="1:26" ht="16.5" x14ac:dyDescent="0.45">
      <c r="A1081" s="54"/>
      <c r="B1081" s="54"/>
      <c r="C1081" s="54"/>
      <c r="D1081" s="54"/>
      <c r="E1081" s="22"/>
      <c r="F1081" s="54"/>
      <c r="G1081" s="54"/>
      <c r="H1081" s="54"/>
      <c r="I1081" s="54"/>
      <c r="J1081" s="62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</row>
    <row r="1082" spans="1:26" ht="16.5" x14ac:dyDescent="0.45">
      <c r="A1082" s="54"/>
      <c r="B1082" s="54"/>
      <c r="C1082" s="54"/>
      <c r="D1082" s="54"/>
      <c r="E1082" s="22"/>
      <c r="F1082" s="54"/>
      <c r="G1082" s="54"/>
      <c r="H1082" s="54"/>
      <c r="I1082" s="54"/>
      <c r="J1082" s="62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</row>
    <row r="1083" spans="1:26" ht="16.5" x14ac:dyDescent="0.45">
      <c r="A1083" s="54"/>
      <c r="B1083" s="54"/>
      <c r="C1083" s="54"/>
      <c r="D1083" s="54"/>
      <c r="E1083" s="22"/>
      <c r="F1083" s="54"/>
      <c r="G1083" s="54"/>
      <c r="H1083" s="54"/>
      <c r="I1083" s="54"/>
      <c r="J1083" s="62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</row>
    <row r="1084" spans="1:26" ht="16.5" x14ac:dyDescent="0.45">
      <c r="A1084" s="54"/>
      <c r="B1084" s="54"/>
      <c r="C1084" s="54"/>
      <c r="D1084" s="54"/>
      <c r="E1084" s="22"/>
      <c r="F1084" s="54"/>
      <c r="G1084" s="54"/>
      <c r="H1084" s="54"/>
      <c r="I1084" s="54"/>
      <c r="J1084" s="62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</row>
    <row r="1085" spans="1:26" ht="16.5" x14ac:dyDescent="0.45">
      <c r="A1085" s="54"/>
      <c r="B1085" s="54"/>
      <c r="C1085" s="54"/>
      <c r="D1085" s="54"/>
      <c r="E1085" s="22"/>
      <c r="F1085" s="54"/>
      <c r="G1085" s="54"/>
      <c r="H1085" s="54"/>
      <c r="I1085" s="54"/>
      <c r="J1085" s="62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</row>
    <row r="1086" spans="1:26" ht="16.5" x14ac:dyDescent="0.45">
      <c r="A1086" s="54"/>
      <c r="B1086" s="54"/>
      <c r="C1086" s="54"/>
      <c r="D1086" s="54"/>
      <c r="E1086" s="22"/>
      <c r="F1086" s="54"/>
      <c r="G1086" s="54"/>
      <c r="H1086" s="54"/>
      <c r="I1086" s="54"/>
      <c r="J1086" s="62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</row>
    <row r="1087" spans="1:26" ht="16.5" x14ac:dyDescent="0.45">
      <c r="A1087" s="54"/>
      <c r="B1087" s="54"/>
      <c r="C1087" s="54"/>
      <c r="D1087" s="54"/>
      <c r="E1087" s="22"/>
      <c r="F1087" s="54"/>
      <c r="G1087" s="54"/>
      <c r="H1087" s="54"/>
      <c r="I1087" s="54"/>
      <c r="J1087" s="62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</row>
    <row r="1088" spans="1:26" ht="16.5" x14ac:dyDescent="0.45">
      <c r="A1088" s="54"/>
      <c r="B1088" s="54"/>
      <c r="C1088" s="54"/>
      <c r="D1088" s="54"/>
      <c r="E1088" s="22"/>
      <c r="F1088" s="54"/>
      <c r="G1088" s="54"/>
      <c r="H1088" s="54"/>
      <c r="I1088" s="54"/>
      <c r="J1088" s="62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</row>
    <row r="1089" spans="1:26" ht="16.5" x14ac:dyDescent="0.45">
      <c r="A1089" s="54"/>
      <c r="B1089" s="54"/>
      <c r="C1089" s="54"/>
      <c r="D1089" s="54"/>
      <c r="E1089" s="22"/>
      <c r="F1089" s="54"/>
      <c r="G1089" s="54"/>
      <c r="H1089" s="54"/>
      <c r="I1089" s="54"/>
      <c r="J1089" s="62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</row>
    <row r="1090" spans="1:26" ht="16.5" x14ac:dyDescent="0.45">
      <c r="A1090" s="54"/>
      <c r="B1090" s="54"/>
      <c r="C1090" s="54"/>
      <c r="D1090" s="54"/>
      <c r="E1090" s="22"/>
      <c r="F1090" s="54"/>
      <c r="G1090" s="54"/>
      <c r="H1090" s="54"/>
      <c r="I1090" s="54"/>
      <c r="J1090" s="62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</row>
    <row r="1091" spans="1:26" ht="16.5" x14ac:dyDescent="0.45">
      <c r="A1091" s="54"/>
      <c r="B1091" s="54"/>
      <c r="C1091" s="54"/>
      <c r="D1091" s="54"/>
      <c r="E1091" s="22"/>
      <c r="F1091" s="54"/>
      <c r="G1091" s="54"/>
      <c r="H1091" s="54"/>
      <c r="I1091" s="54"/>
      <c r="J1091" s="62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</row>
    <row r="1092" spans="1:26" ht="16.5" x14ac:dyDescent="0.45">
      <c r="A1092" s="54"/>
      <c r="B1092" s="54"/>
      <c r="C1092" s="54"/>
      <c r="D1092" s="54"/>
      <c r="E1092" s="22"/>
      <c r="F1092" s="54"/>
      <c r="G1092" s="54"/>
      <c r="H1092" s="54"/>
      <c r="I1092" s="54"/>
      <c r="J1092" s="62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</row>
    <row r="1093" spans="1:26" ht="16.5" x14ac:dyDescent="0.45">
      <c r="A1093" s="54"/>
      <c r="B1093" s="54"/>
      <c r="C1093" s="54"/>
      <c r="D1093" s="54"/>
      <c r="E1093" s="22"/>
      <c r="F1093" s="54"/>
      <c r="G1093" s="54"/>
      <c r="H1093" s="54"/>
      <c r="I1093" s="54"/>
      <c r="J1093" s="62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</row>
    <row r="1094" spans="1:26" ht="16.5" x14ac:dyDescent="0.45">
      <c r="A1094" s="54"/>
      <c r="B1094" s="54"/>
      <c r="C1094" s="54"/>
      <c r="D1094" s="54"/>
      <c r="E1094" s="22"/>
      <c r="F1094" s="54"/>
      <c r="G1094" s="54"/>
      <c r="H1094" s="54"/>
      <c r="I1094" s="54"/>
      <c r="J1094" s="62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</row>
    <row r="1095" spans="1:26" ht="16.5" x14ac:dyDescent="0.45">
      <c r="A1095" s="54"/>
      <c r="B1095" s="54"/>
      <c r="C1095" s="54"/>
      <c r="D1095" s="54"/>
      <c r="E1095" s="22"/>
      <c r="F1095" s="54"/>
      <c r="G1095" s="54"/>
      <c r="H1095" s="54"/>
      <c r="I1095" s="54"/>
      <c r="J1095" s="62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</row>
    <row r="1096" spans="1:26" ht="16.5" x14ac:dyDescent="0.45">
      <c r="A1096" s="54"/>
      <c r="B1096" s="54"/>
      <c r="C1096" s="54"/>
      <c r="D1096" s="54"/>
      <c r="E1096" s="22"/>
      <c r="F1096" s="54"/>
      <c r="G1096" s="54"/>
      <c r="H1096" s="54"/>
      <c r="I1096" s="54"/>
      <c r="J1096" s="62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</row>
    <row r="1097" spans="1:26" ht="16.5" x14ac:dyDescent="0.45">
      <c r="A1097" s="54"/>
      <c r="B1097" s="54"/>
      <c r="C1097" s="54"/>
      <c r="D1097" s="54"/>
      <c r="E1097" s="22"/>
      <c r="F1097" s="54"/>
      <c r="G1097" s="54"/>
      <c r="H1097" s="54"/>
      <c r="I1097" s="54"/>
      <c r="J1097" s="62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54"/>
    </row>
    <row r="1098" spans="1:26" ht="16.5" x14ac:dyDescent="0.45">
      <c r="A1098" s="54"/>
      <c r="B1098" s="54"/>
      <c r="C1098" s="54"/>
      <c r="D1098" s="54"/>
      <c r="E1098" s="22"/>
      <c r="F1098" s="54"/>
      <c r="G1098" s="54"/>
      <c r="H1098" s="54"/>
      <c r="I1098" s="54"/>
      <c r="J1098" s="62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</row>
    <row r="1099" spans="1:26" ht="16.5" x14ac:dyDescent="0.45">
      <c r="A1099" s="54"/>
      <c r="B1099" s="54"/>
      <c r="C1099" s="54"/>
      <c r="D1099" s="54"/>
      <c r="E1099" s="22"/>
      <c r="F1099" s="54"/>
      <c r="G1099" s="54"/>
      <c r="H1099" s="54"/>
      <c r="I1099" s="54"/>
      <c r="J1099" s="62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</row>
    <row r="1100" spans="1:26" ht="16.5" x14ac:dyDescent="0.45">
      <c r="A1100" s="54"/>
      <c r="B1100" s="54"/>
      <c r="C1100" s="54"/>
      <c r="D1100" s="54"/>
      <c r="E1100" s="22"/>
      <c r="F1100" s="54"/>
      <c r="G1100" s="54"/>
      <c r="H1100" s="54"/>
      <c r="I1100" s="54"/>
      <c r="J1100" s="62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</row>
    <row r="1101" spans="1:26" ht="16.5" x14ac:dyDescent="0.45">
      <c r="A1101" s="54"/>
      <c r="B1101" s="54"/>
      <c r="C1101" s="54"/>
      <c r="D1101" s="54"/>
      <c r="E1101" s="22"/>
      <c r="F1101" s="54"/>
      <c r="G1101" s="54"/>
      <c r="H1101" s="54"/>
      <c r="I1101" s="54"/>
      <c r="J1101" s="62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</row>
    <row r="1102" spans="1:26" ht="16.5" x14ac:dyDescent="0.45">
      <c r="A1102" s="54"/>
      <c r="B1102" s="54"/>
      <c r="C1102" s="54"/>
      <c r="D1102" s="54"/>
      <c r="E1102" s="22"/>
      <c r="F1102" s="54"/>
      <c r="G1102" s="54"/>
      <c r="H1102" s="54"/>
      <c r="I1102" s="54"/>
      <c r="J1102" s="62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</row>
    <row r="1103" spans="1:26" ht="16.5" x14ac:dyDescent="0.45">
      <c r="A1103" s="54"/>
      <c r="B1103" s="54"/>
      <c r="C1103" s="54"/>
      <c r="D1103" s="54"/>
      <c r="E1103" s="22"/>
      <c r="F1103" s="54"/>
      <c r="G1103" s="54"/>
      <c r="H1103" s="54"/>
      <c r="I1103" s="54"/>
      <c r="J1103" s="62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</row>
    <row r="1104" spans="1:26" ht="16.5" x14ac:dyDescent="0.45">
      <c r="A1104" s="54"/>
      <c r="B1104" s="54"/>
      <c r="C1104" s="54"/>
      <c r="D1104" s="54"/>
      <c r="E1104" s="22"/>
      <c r="F1104" s="54"/>
      <c r="G1104" s="54"/>
      <c r="H1104" s="54"/>
      <c r="I1104" s="54"/>
      <c r="J1104" s="62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</row>
    <row r="1105" spans="1:26" ht="16.5" x14ac:dyDescent="0.45">
      <c r="A1105" s="54"/>
      <c r="B1105" s="54"/>
      <c r="C1105" s="54"/>
      <c r="D1105" s="54"/>
      <c r="E1105" s="22"/>
      <c r="F1105" s="54"/>
      <c r="G1105" s="54"/>
      <c r="H1105" s="54"/>
      <c r="I1105" s="54"/>
      <c r="J1105" s="62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</row>
    <row r="1106" spans="1:26" ht="16.5" x14ac:dyDescent="0.45">
      <c r="A1106" s="54"/>
      <c r="B1106" s="54"/>
      <c r="C1106" s="54"/>
      <c r="D1106" s="54"/>
      <c r="E1106" s="22"/>
      <c r="F1106" s="54"/>
      <c r="G1106" s="54"/>
      <c r="H1106" s="54"/>
      <c r="I1106" s="54"/>
      <c r="J1106" s="62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54"/>
    </row>
    <row r="1107" spans="1:26" ht="16.5" x14ac:dyDescent="0.45">
      <c r="A1107" s="54"/>
      <c r="B1107" s="54"/>
      <c r="C1107" s="54"/>
      <c r="D1107" s="54"/>
      <c r="E1107" s="22"/>
      <c r="F1107" s="54"/>
      <c r="G1107" s="54"/>
      <c r="H1107" s="54"/>
      <c r="I1107" s="54"/>
      <c r="J1107" s="62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</row>
    <row r="1108" spans="1:26" ht="16.5" x14ac:dyDescent="0.45">
      <c r="A1108" s="54"/>
      <c r="B1108" s="54"/>
      <c r="C1108" s="54"/>
      <c r="D1108" s="54"/>
      <c r="E1108" s="22"/>
      <c r="F1108" s="54"/>
      <c r="G1108" s="54"/>
      <c r="H1108" s="54"/>
      <c r="I1108" s="54"/>
      <c r="J1108" s="62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</row>
    <row r="1109" spans="1:26" ht="16.5" x14ac:dyDescent="0.45">
      <c r="A1109" s="54"/>
      <c r="B1109" s="54"/>
      <c r="C1109" s="54"/>
      <c r="D1109" s="54"/>
      <c r="E1109" s="22"/>
      <c r="F1109" s="54"/>
      <c r="G1109" s="54"/>
      <c r="H1109" s="54"/>
      <c r="I1109" s="54"/>
      <c r="J1109" s="62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</row>
    <row r="1110" spans="1:26" ht="16.5" x14ac:dyDescent="0.45">
      <c r="A1110" s="54"/>
      <c r="B1110" s="54"/>
      <c r="C1110" s="54"/>
      <c r="D1110" s="54"/>
      <c r="E1110" s="22"/>
      <c r="F1110" s="54"/>
      <c r="G1110" s="54"/>
      <c r="H1110" s="54"/>
      <c r="I1110" s="54"/>
      <c r="J1110" s="62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</row>
    <row r="1111" spans="1:26" ht="16.5" x14ac:dyDescent="0.45">
      <c r="A1111" s="54"/>
      <c r="B1111" s="54"/>
      <c r="C1111" s="54"/>
      <c r="D1111" s="54"/>
      <c r="E1111" s="22"/>
      <c r="F1111" s="54"/>
      <c r="G1111" s="54"/>
      <c r="H1111" s="54"/>
      <c r="I1111" s="54"/>
      <c r="J1111" s="62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</row>
    <row r="1112" spans="1:26" ht="16.5" x14ac:dyDescent="0.45">
      <c r="A1112" s="54"/>
      <c r="B1112" s="54"/>
      <c r="C1112" s="54"/>
      <c r="D1112" s="54"/>
      <c r="E1112" s="22"/>
      <c r="F1112" s="54"/>
      <c r="G1112" s="54"/>
      <c r="H1112" s="54"/>
      <c r="I1112" s="54"/>
      <c r="J1112" s="62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</row>
    <row r="1113" spans="1:26" ht="16.5" x14ac:dyDescent="0.45">
      <c r="A1113" s="54"/>
      <c r="B1113" s="54"/>
      <c r="C1113" s="54"/>
      <c r="D1113" s="54"/>
      <c r="E1113" s="22"/>
      <c r="F1113" s="54"/>
      <c r="G1113" s="54"/>
      <c r="H1113" s="54"/>
      <c r="I1113" s="54"/>
      <c r="J1113" s="62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</row>
    <row r="1114" spans="1:26" ht="16.5" x14ac:dyDescent="0.45">
      <c r="A1114" s="54"/>
      <c r="B1114" s="54"/>
      <c r="C1114" s="54"/>
      <c r="D1114" s="54"/>
      <c r="E1114" s="22"/>
      <c r="F1114" s="54"/>
      <c r="G1114" s="54"/>
      <c r="H1114" s="54"/>
      <c r="I1114" s="54"/>
      <c r="J1114" s="62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</row>
    <row r="1115" spans="1:26" ht="16.5" x14ac:dyDescent="0.45">
      <c r="A1115" s="54"/>
      <c r="B1115" s="54"/>
      <c r="C1115" s="54"/>
      <c r="D1115" s="54"/>
      <c r="E1115" s="22"/>
      <c r="F1115" s="54"/>
      <c r="G1115" s="54"/>
      <c r="H1115" s="54"/>
      <c r="I1115" s="54"/>
      <c r="J1115" s="62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</row>
    <row r="1116" spans="1:26" ht="16.5" x14ac:dyDescent="0.45">
      <c r="A1116" s="54"/>
      <c r="B1116" s="54"/>
      <c r="C1116" s="54"/>
      <c r="D1116" s="54"/>
      <c r="E1116" s="22"/>
      <c r="F1116" s="54"/>
      <c r="G1116" s="54"/>
      <c r="H1116" s="54"/>
      <c r="I1116" s="54"/>
      <c r="J1116" s="62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</row>
    <row r="1117" spans="1:26" ht="16.5" x14ac:dyDescent="0.45">
      <c r="A1117" s="54"/>
      <c r="B1117" s="54"/>
      <c r="C1117" s="54"/>
      <c r="D1117" s="54"/>
      <c r="E1117" s="22"/>
      <c r="F1117" s="54"/>
      <c r="G1117" s="54"/>
      <c r="H1117" s="54"/>
      <c r="I1117" s="54"/>
      <c r="J1117" s="62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</row>
    <row r="1118" spans="1:26" ht="16.5" x14ac:dyDescent="0.45">
      <c r="A1118" s="54"/>
      <c r="B1118" s="54"/>
      <c r="C1118" s="54"/>
      <c r="D1118" s="54"/>
      <c r="E1118" s="22"/>
      <c r="F1118" s="54"/>
      <c r="G1118" s="54"/>
      <c r="H1118" s="54"/>
      <c r="I1118" s="54"/>
      <c r="J1118" s="62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</row>
    <row r="1119" spans="1:26" ht="16.5" x14ac:dyDescent="0.45">
      <c r="A1119" s="54"/>
      <c r="B1119" s="54"/>
      <c r="C1119" s="54"/>
      <c r="D1119" s="54"/>
      <c r="E1119" s="22"/>
      <c r="F1119" s="54"/>
      <c r="G1119" s="54"/>
      <c r="H1119" s="54"/>
      <c r="I1119" s="54"/>
      <c r="J1119" s="62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</row>
    <row r="1120" spans="1:26" ht="16.5" x14ac:dyDescent="0.45">
      <c r="A1120" s="54"/>
      <c r="B1120" s="54"/>
      <c r="C1120" s="54"/>
      <c r="D1120" s="54"/>
      <c r="E1120" s="22"/>
      <c r="F1120" s="54"/>
      <c r="G1120" s="54"/>
      <c r="H1120" s="54"/>
      <c r="I1120" s="54"/>
      <c r="J1120" s="62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</row>
    <row r="1121" spans="1:26" ht="16.5" x14ac:dyDescent="0.45">
      <c r="A1121" s="54"/>
      <c r="B1121" s="54"/>
      <c r="C1121" s="54"/>
      <c r="D1121" s="54"/>
      <c r="E1121" s="22"/>
      <c r="F1121" s="54"/>
      <c r="G1121" s="54"/>
      <c r="H1121" s="54"/>
      <c r="I1121" s="54"/>
      <c r="J1121" s="62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</row>
    <row r="1122" spans="1:26" ht="16.5" x14ac:dyDescent="0.45">
      <c r="A1122" s="54"/>
      <c r="B1122" s="54"/>
      <c r="C1122" s="54"/>
      <c r="D1122" s="54"/>
      <c r="E1122" s="22"/>
      <c r="F1122" s="54"/>
      <c r="G1122" s="54"/>
      <c r="H1122" s="54"/>
      <c r="I1122" s="54"/>
      <c r="J1122" s="62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</row>
    <row r="1123" spans="1:26" ht="16.5" x14ac:dyDescent="0.45">
      <c r="A1123" s="54"/>
      <c r="B1123" s="54"/>
      <c r="C1123" s="54"/>
      <c r="D1123" s="54"/>
      <c r="E1123" s="22"/>
      <c r="F1123" s="54"/>
      <c r="G1123" s="54"/>
      <c r="H1123" s="54"/>
      <c r="I1123" s="54"/>
      <c r="J1123" s="62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54"/>
    </row>
    <row r="1124" spans="1:26" ht="16.5" x14ac:dyDescent="0.45">
      <c r="A1124" s="54"/>
      <c r="B1124" s="54"/>
      <c r="C1124" s="54"/>
      <c r="D1124" s="54"/>
      <c r="E1124" s="22"/>
      <c r="F1124" s="54"/>
      <c r="G1124" s="54"/>
      <c r="H1124" s="54"/>
      <c r="I1124" s="54"/>
      <c r="J1124" s="62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</row>
    <row r="1125" spans="1:26" ht="16.5" x14ac:dyDescent="0.45">
      <c r="A1125" s="54"/>
      <c r="B1125" s="54"/>
      <c r="C1125" s="54"/>
      <c r="D1125" s="54"/>
      <c r="E1125" s="22"/>
      <c r="F1125" s="54"/>
      <c r="G1125" s="54"/>
      <c r="H1125" s="54"/>
      <c r="I1125" s="54"/>
      <c r="J1125" s="62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</row>
    <row r="1126" spans="1:26" ht="16.5" x14ac:dyDescent="0.45">
      <c r="A1126" s="54"/>
      <c r="B1126" s="54"/>
      <c r="C1126" s="54"/>
      <c r="D1126" s="54"/>
      <c r="E1126" s="22"/>
      <c r="F1126" s="54"/>
      <c r="G1126" s="54"/>
      <c r="H1126" s="54"/>
      <c r="I1126" s="54"/>
      <c r="J1126" s="62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</row>
    <row r="1127" spans="1:26" ht="16.5" x14ac:dyDescent="0.45">
      <c r="A1127" s="54"/>
      <c r="B1127" s="54"/>
      <c r="C1127" s="54"/>
      <c r="D1127" s="54"/>
      <c r="E1127" s="22"/>
      <c r="F1127" s="54"/>
      <c r="G1127" s="54"/>
      <c r="H1127" s="54"/>
      <c r="I1127" s="54"/>
      <c r="J1127" s="62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</row>
    <row r="1128" spans="1:26" ht="16.5" x14ac:dyDescent="0.45">
      <c r="A1128" s="54"/>
      <c r="B1128" s="54"/>
      <c r="C1128" s="54"/>
      <c r="D1128" s="54"/>
      <c r="E1128" s="22"/>
      <c r="F1128" s="54"/>
      <c r="G1128" s="54"/>
      <c r="H1128" s="54"/>
      <c r="I1128" s="54"/>
      <c r="J1128" s="62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</row>
    <row r="1129" spans="1:26" ht="16.5" x14ac:dyDescent="0.45">
      <c r="A1129" s="54"/>
      <c r="B1129" s="54"/>
      <c r="C1129" s="54"/>
      <c r="D1129" s="54"/>
      <c r="E1129" s="22"/>
      <c r="F1129" s="54"/>
      <c r="G1129" s="54"/>
      <c r="H1129" s="54"/>
      <c r="I1129" s="54"/>
      <c r="J1129" s="62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</row>
    <row r="1130" spans="1:26" ht="16.5" x14ac:dyDescent="0.45">
      <c r="A1130" s="54"/>
      <c r="B1130" s="54"/>
      <c r="C1130" s="54"/>
      <c r="D1130" s="54"/>
      <c r="E1130" s="22"/>
      <c r="F1130" s="54"/>
      <c r="G1130" s="54"/>
      <c r="H1130" s="54"/>
      <c r="I1130" s="54"/>
      <c r="J1130" s="62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</row>
    <row r="1131" spans="1:26" ht="16.5" x14ac:dyDescent="0.45">
      <c r="A1131" s="54"/>
      <c r="B1131" s="54"/>
      <c r="C1131" s="54"/>
      <c r="D1131" s="54"/>
      <c r="E1131" s="22"/>
      <c r="F1131" s="54"/>
      <c r="G1131" s="54"/>
      <c r="H1131" s="54"/>
      <c r="I1131" s="54"/>
      <c r="J1131" s="62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</row>
    <row r="1132" spans="1:26" ht="16.5" x14ac:dyDescent="0.45">
      <c r="A1132" s="54"/>
      <c r="B1132" s="54"/>
      <c r="C1132" s="54"/>
      <c r="D1132" s="54"/>
      <c r="E1132" s="22"/>
      <c r="F1132" s="54"/>
      <c r="G1132" s="54"/>
      <c r="H1132" s="54"/>
      <c r="I1132" s="54"/>
      <c r="J1132" s="62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</row>
    <row r="1133" spans="1:26" ht="16.5" x14ac:dyDescent="0.45">
      <c r="A1133" s="54"/>
      <c r="B1133" s="54"/>
      <c r="C1133" s="54"/>
      <c r="D1133" s="54"/>
      <c r="E1133" s="22"/>
      <c r="F1133" s="54"/>
      <c r="G1133" s="54"/>
      <c r="H1133" s="54"/>
      <c r="I1133" s="54"/>
      <c r="J1133" s="62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</row>
    <row r="1134" spans="1:26" ht="16.5" x14ac:dyDescent="0.45">
      <c r="A1134" s="54"/>
      <c r="B1134" s="54"/>
      <c r="C1134" s="54"/>
      <c r="D1134" s="54"/>
      <c r="E1134" s="22"/>
      <c r="F1134" s="54"/>
      <c r="G1134" s="54"/>
      <c r="H1134" s="54"/>
      <c r="I1134" s="54"/>
      <c r="J1134" s="62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</row>
    <row r="1135" spans="1:26" ht="16.5" x14ac:dyDescent="0.45">
      <c r="A1135" s="54"/>
      <c r="B1135" s="54"/>
      <c r="C1135" s="54"/>
      <c r="D1135" s="54"/>
      <c r="E1135" s="22"/>
      <c r="F1135" s="54"/>
      <c r="G1135" s="54"/>
      <c r="H1135" s="54"/>
      <c r="I1135" s="54"/>
      <c r="J1135" s="62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</row>
    <row r="1136" spans="1:26" ht="16.5" x14ac:dyDescent="0.45">
      <c r="A1136" s="54"/>
      <c r="B1136" s="54"/>
      <c r="C1136" s="54"/>
      <c r="D1136" s="54"/>
      <c r="E1136" s="22"/>
      <c r="F1136" s="54"/>
      <c r="G1136" s="54"/>
      <c r="H1136" s="54"/>
      <c r="I1136" s="54"/>
      <c r="J1136" s="62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</row>
    <row r="1137" spans="1:26" ht="16.5" x14ac:dyDescent="0.45">
      <c r="A1137" s="54"/>
      <c r="B1137" s="54"/>
      <c r="C1137" s="54"/>
      <c r="D1137" s="54"/>
      <c r="E1137" s="22"/>
      <c r="F1137" s="54"/>
      <c r="G1137" s="54"/>
      <c r="H1137" s="54"/>
      <c r="I1137" s="54"/>
      <c r="J1137" s="62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</row>
    <row r="1138" spans="1:26" ht="16.5" x14ac:dyDescent="0.45">
      <c r="A1138" s="54"/>
      <c r="B1138" s="54"/>
      <c r="C1138" s="54"/>
      <c r="D1138" s="54"/>
      <c r="E1138" s="22"/>
      <c r="F1138" s="54"/>
      <c r="G1138" s="54"/>
      <c r="H1138" s="54"/>
      <c r="I1138" s="54"/>
      <c r="J1138" s="62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</row>
    <row r="1139" spans="1:26" ht="16.5" x14ac:dyDescent="0.45">
      <c r="A1139" s="54"/>
      <c r="B1139" s="54"/>
      <c r="C1139" s="54"/>
      <c r="D1139" s="54"/>
      <c r="E1139" s="22"/>
      <c r="F1139" s="54"/>
      <c r="G1139" s="54"/>
      <c r="H1139" s="54"/>
      <c r="I1139" s="54"/>
      <c r="J1139" s="62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</row>
    <row r="1140" spans="1:26" ht="16.5" x14ac:dyDescent="0.45">
      <c r="A1140" s="54"/>
      <c r="B1140" s="54"/>
      <c r="C1140" s="54"/>
      <c r="D1140" s="54"/>
      <c r="E1140" s="22"/>
      <c r="F1140" s="54"/>
      <c r="G1140" s="54"/>
      <c r="H1140" s="54"/>
      <c r="I1140" s="54"/>
      <c r="J1140" s="62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54"/>
    </row>
    <row r="1141" spans="1:26" ht="16.5" x14ac:dyDescent="0.45">
      <c r="A1141" s="54"/>
      <c r="B1141" s="54"/>
      <c r="C1141" s="54"/>
      <c r="D1141" s="54"/>
      <c r="E1141" s="22"/>
      <c r="F1141" s="54"/>
      <c r="G1141" s="54"/>
      <c r="H1141" s="54"/>
      <c r="I1141" s="54"/>
      <c r="J1141" s="62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</row>
    <row r="1142" spans="1:26" ht="16.5" x14ac:dyDescent="0.45">
      <c r="A1142" s="54"/>
      <c r="B1142" s="54"/>
      <c r="C1142" s="54"/>
      <c r="D1142" s="54"/>
      <c r="E1142" s="22"/>
      <c r="F1142" s="54"/>
      <c r="G1142" s="54"/>
      <c r="H1142" s="54"/>
      <c r="I1142" s="54"/>
      <c r="J1142" s="62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</row>
    <row r="1143" spans="1:26" ht="16.5" x14ac:dyDescent="0.45">
      <c r="A1143" s="54"/>
      <c r="B1143" s="54"/>
      <c r="C1143" s="54"/>
      <c r="D1143" s="54"/>
      <c r="E1143" s="22"/>
      <c r="F1143" s="54"/>
      <c r="G1143" s="54"/>
      <c r="H1143" s="54"/>
      <c r="I1143" s="54"/>
      <c r="J1143" s="62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</row>
    <row r="1144" spans="1:26" ht="16.5" x14ac:dyDescent="0.45">
      <c r="A1144" s="54"/>
      <c r="B1144" s="54"/>
      <c r="C1144" s="54"/>
      <c r="D1144" s="54"/>
      <c r="E1144" s="22"/>
      <c r="F1144" s="54"/>
      <c r="G1144" s="54"/>
      <c r="H1144" s="54"/>
      <c r="I1144" s="54"/>
      <c r="J1144" s="62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</row>
    <row r="1145" spans="1:26" ht="16.5" x14ac:dyDescent="0.45">
      <c r="A1145" s="54"/>
      <c r="B1145" s="54"/>
      <c r="C1145" s="54"/>
      <c r="D1145" s="54"/>
      <c r="E1145" s="22"/>
      <c r="F1145" s="54"/>
      <c r="G1145" s="54"/>
      <c r="H1145" s="54"/>
      <c r="I1145" s="54"/>
      <c r="J1145" s="62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</row>
    <row r="1146" spans="1:26" ht="16.5" x14ac:dyDescent="0.45">
      <c r="A1146" s="54"/>
      <c r="B1146" s="54"/>
      <c r="C1146" s="54"/>
      <c r="D1146" s="54"/>
      <c r="E1146" s="22"/>
      <c r="F1146" s="54"/>
      <c r="G1146" s="54"/>
      <c r="H1146" s="54"/>
      <c r="I1146" s="54"/>
      <c r="J1146" s="62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</row>
    <row r="1147" spans="1:26" ht="16.5" x14ac:dyDescent="0.45">
      <c r="A1147" s="54"/>
      <c r="B1147" s="54"/>
      <c r="C1147" s="54"/>
      <c r="D1147" s="54"/>
      <c r="E1147" s="22"/>
      <c r="F1147" s="54"/>
      <c r="G1147" s="54"/>
      <c r="H1147" s="54"/>
      <c r="I1147" s="54"/>
      <c r="J1147" s="62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</row>
    <row r="1148" spans="1:26" ht="16.5" x14ac:dyDescent="0.45">
      <c r="A1148" s="54"/>
      <c r="B1148" s="54"/>
      <c r="C1148" s="54"/>
      <c r="D1148" s="54"/>
      <c r="E1148" s="22"/>
      <c r="F1148" s="54"/>
      <c r="G1148" s="54"/>
      <c r="H1148" s="54"/>
      <c r="I1148" s="54"/>
      <c r="J1148" s="62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54"/>
    </row>
    <row r="1149" spans="1:26" ht="16.5" x14ac:dyDescent="0.45">
      <c r="A1149" s="54"/>
      <c r="B1149" s="54"/>
      <c r="C1149" s="54"/>
      <c r="D1149" s="54"/>
      <c r="E1149" s="22"/>
      <c r="F1149" s="54"/>
      <c r="G1149" s="54"/>
      <c r="H1149" s="54"/>
      <c r="I1149" s="54"/>
      <c r="J1149" s="62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</row>
    <row r="1150" spans="1:26" ht="16.5" x14ac:dyDescent="0.45">
      <c r="A1150" s="54"/>
      <c r="B1150" s="54"/>
      <c r="C1150" s="54"/>
      <c r="D1150" s="54"/>
      <c r="E1150" s="22"/>
      <c r="F1150" s="54"/>
      <c r="G1150" s="54"/>
      <c r="H1150" s="54"/>
      <c r="I1150" s="54"/>
      <c r="J1150" s="62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</row>
    <row r="1151" spans="1:26" ht="16.5" x14ac:dyDescent="0.45">
      <c r="A1151" s="54"/>
      <c r="B1151" s="54"/>
      <c r="C1151" s="54"/>
      <c r="D1151" s="54"/>
      <c r="E1151" s="22"/>
      <c r="F1151" s="54"/>
      <c r="G1151" s="54"/>
      <c r="H1151" s="54"/>
      <c r="I1151" s="54"/>
      <c r="J1151" s="62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</row>
    <row r="1152" spans="1:26" ht="16.5" x14ac:dyDescent="0.45">
      <c r="A1152" s="54"/>
      <c r="B1152" s="54"/>
      <c r="C1152" s="54"/>
      <c r="D1152" s="54"/>
      <c r="E1152" s="22"/>
      <c r="F1152" s="54"/>
      <c r="G1152" s="54"/>
      <c r="H1152" s="54"/>
      <c r="I1152" s="54"/>
      <c r="J1152" s="62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</row>
    <row r="1153" spans="1:26" ht="16.5" x14ac:dyDescent="0.45">
      <c r="A1153" s="54"/>
      <c r="B1153" s="54"/>
      <c r="C1153" s="54"/>
      <c r="D1153" s="54"/>
      <c r="E1153" s="22"/>
      <c r="F1153" s="54"/>
      <c r="G1153" s="54"/>
      <c r="H1153" s="54"/>
      <c r="I1153" s="54"/>
      <c r="J1153" s="62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</row>
    <row r="1154" spans="1:26" ht="16.5" x14ac:dyDescent="0.45">
      <c r="A1154" s="54"/>
      <c r="B1154" s="54"/>
      <c r="C1154" s="54"/>
      <c r="D1154" s="54"/>
      <c r="E1154" s="22"/>
      <c r="F1154" s="54"/>
      <c r="G1154" s="54"/>
      <c r="H1154" s="54"/>
      <c r="I1154" s="54"/>
      <c r="J1154" s="62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</row>
    <row r="1155" spans="1:26" ht="16.5" x14ac:dyDescent="0.45">
      <c r="A1155" s="54"/>
      <c r="B1155" s="54"/>
      <c r="C1155" s="54"/>
      <c r="D1155" s="54"/>
      <c r="E1155" s="22"/>
      <c r="F1155" s="54"/>
      <c r="G1155" s="54"/>
      <c r="H1155" s="54"/>
      <c r="I1155" s="54"/>
      <c r="J1155" s="62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</row>
    <row r="1156" spans="1:26" ht="16.5" x14ac:dyDescent="0.45">
      <c r="A1156" s="54"/>
      <c r="B1156" s="54"/>
      <c r="C1156" s="54"/>
      <c r="D1156" s="54"/>
      <c r="E1156" s="22"/>
      <c r="F1156" s="54"/>
      <c r="G1156" s="54"/>
      <c r="H1156" s="54"/>
      <c r="I1156" s="54"/>
      <c r="J1156" s="62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</row>
    <row r="1157" spans="1:26" ht="16.5" x14ac:dyDescent="0.45">
      <c r="A1157" s="54"/>
      <c r="B1157" s="54"/>
      <c r="C1157" s="54"/>
      <c r="D1157" s="54"/>
      <c r="E1157" s="22"/>
      <c r="F1157" s="54"/>
      <c r="G1157" s="54"/>
      <c r="H1157" s="54"/>
      <c r="I1157" s="54"/>
      <c r="J1157" s="62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</row>
    <row r="1158" spans="1:26" ht="16.5" x14ac:dyDescent="0.45">
      <c r="A1158" s="54"/>
      <c r="B1158" s="54"/>
      <c r="C1158" s="54"/>
      <c r="D1158" s="54"/>
      <c r="E1158" s="22"/>
      <c r="F1158" s="54"/>
      <c r="G1158" s="54"/>
      <c r="H1158" s="54"/>
      <c r="I1158" s="54"/>
      <c r="J1158" s="62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54"/>
    </row>
    <row r="1159" spans="1:26" ht="16.5" x14ac:dyDescent="0.45">
      <c r="A1159" s="54"/>
      <c r="B1159" s="54"/>
      <c r="C1159" s="54"/>
      <c r="D1159" s="54"/>
      <c r="E1159" s="22"/>
      <c r="F1159" s="54"/>
      <c r="G1159" s="54"/>
      <c r="H1159" s="54"/>
      <c r="I1159" s="54"/>
      <c r="J1159" s="62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54"/>
    </row>
    <row r="1160" spans="1:26" ht="16.5" x14ac:dyDescent="0.45">
      <c r="A1160" s="54"/>
      <c r="B1160" s="54"/>
      <c r="C1160" s="54"/>
      <c r="D1160" s="54"/>
      <c r="E1160" s="22"/>
      <c r="F1160" s="54"/>
      <c r="G1160" s="54"/>
      <c r="H1160" s="54"/>
      <c r="I1160" s="54"/>
      <c r="J1160" s="62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54"/>
    </row>
    <row r="1161" spans="1:26" ht="16.5" x14ac:dyDescent="0.45">
      <c r="A1161" s="54"/>
      <c r="B1161" s="54"/>
      <c r="C1161" s="54"/>
      <c r="D1161" s="54"/>
      <c r="E1161" s="22"/>
      <c r="F1161" s="54"/>
      <c r="G1161" s="54"/>
      <c r="H1161" s="54"/>
      <c r="I1161" s="54"/>
      <c r="J1161" s="62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54"/>
    </row>
    <row r="1162" spans="1:26" ht="16.5" x14ac:dyDescent="0.45">
      <c r="A1162" s="54"/>
      <c r="B1162" s="54"/>
      <c r="C1162" s="54"/>
      <c r="D1162" s="54"/>
      <c r="E1162" s="22"/>
      <c r="F1162" s="54"/>
      <c r="G1162" s="54"/>
      <c r="H1162" s="54"/>
      <c r="I1162" s="54"/>
      <c r="J1162" s="62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54"/>
    </row>
    <row r="1163" spans="1:26" ht="16.5" x14ac:dyDescent="0.45">
      <c r="A1163" s="54"/>
      <c r="B1163" s="54"/>
      <c r="C1163" s="54"/>
      <c r="D1163" s="54"/>
      <c r="E1163" s="22"/>
      <c r="F1163" s="54"/>
      <c r="G1163" s="54"/>
      <c r="H1163" s="54"/>
      <c r="I1163" s="54"/>
      <c r="J1163" s="62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54"/>
    </row>
    <row r="1164" spans="1:26" ht="16.5" x14ac:dyDescent="0.45">
      <c r="A1164" s="54"/>
      <c r="B1164" s="54"/>
      <c r="C1164" s="54"/>
      <c r="D1164" s="54"/>
      <c r="E1164" s="22"/>
      <c r="F1164" s="54"/>
      <c r="G1164" s="54"/>
      <c r="H1164" s="54"/>
      <c r="I1164" s="54"/>
      <c r="J1164" s="62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54"/>
    </row>
    <row r="1165" spans="1:26" ht="16.5" x14ac:dyDescent="0.45">
      <c r="A1165" s="54"/>
      <c r="B1165" s="54"/>
      <c r="C1165" s="54"/>
      <c r="D1165" s="54"/>
      <c r="E1165" s="22"/>
      <c r="F1165" s="54"/>
      <c r="G1165" s="54"/>
      <c r="H1165" s="54"/>
      <c r="I1165" s="54"/>
      <c r="J1165" s="62"/>
      <c r="K1165" s="54"/>
      <c r="L1165" s="54"/>
      <c r="M1165" s="54"/>
      <c r="N1165" s="54"/>
      <c r="O1165" s="54"/>
      <c r="P1165" s="54"/>
      <c r="Q1165" s="54"/>
      <c r="R1165" s="54"/>
      <c r="S1165" s="54"/>
      <c r="T1165" s="54"/>
      <c r="U1165" s="54"/>
      <c r="V1165" s="54"/>
      <c r="W1165" s="54"/>
      <c r="X1165" s="54"/>
      <c r="Y1165" s="54"/>
      <c r="Z1165" s="54"/>
    </row>
    <row r="1166" spans="1:26" ht="16.5" x14ac:dyDescent="0.45">
      <c r="A1166" s="54"/>
      <c r="B1166" s="54"/>
      <c r="C1166" s="54"/>
      <c r="D1166" s="54"/>
      <c r="E1166" s="22"/>
      <c r="F1166" s="54"/>
      <c r="G1166" s="54"/>
      <c r="H1166" s="54"/>
      <c r="I1166" s="54"/>
      <c r="J1166" s="62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54"/>
    </row>
    <row r="1167" spans="1:26" ht="16.5" x14ac:dyDescent="0.45">
      <c r="A1167" s="54"/>
      <c r="B1167" s="54"/>
      <c r="C1167" s="54"/>
      <c r="D1167" s="54"/>
      <c r="E1167" s="22"/>
      <c r="F1167" s="54"/>
      <c r="G1167" s="54"/>
      <c r="H1167" s="54"/>
      <c r="I1167" s="54"/>
      <c r="J1167" s="62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54"/>
    </row>
    <row r="1168" spans="1:26" ht="16.5" x14ac:dyDescent="0.45">
      <c r="A1168" s="54"/>
      <c r="B1168" s="54"/>
      <c r="C1168" s="54"/>
      <c r="D1168" s="54"/>
      <c r="E1168" s="22"/>
      <c r="F1168" s="54"/>
      <c r="G1168" s="54"/>
      <c r="H1168" s="54"/>
      <c r="I1168" s="54"/>
      <c r="J1168" s="62"/>
      <c r="K1168" s="54"/>
      <c r="L1168" s="54"/>
      <c r="M1168" s="54"/>
      <c r="N1168" s="54"/>
      <c r="O1168" s="54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54"/>
    </row>
    <row r="1169" spans="1:26" ht="16.5" x14ac:dyDescent="0.45">
      <c r="A1169" s="54"/>
      <c r="B1169" s="54"/>
      <c r="C1169" s="54"/>
      <c r="D1169" s="54"/>
      <c r="E1169" s="22"/>
      <c r="F1169" s="54"/>
      <c r="G1169" s="54"/>
      <c r="H1169" s="54"/>
      <c r="I1169" s="54"/>
      <c r="J1169" s="62"/>
      <c r="K1169" s="54"/>
      <c r="L1169" s="54"/>
      <c r="M1169" s="54"/>
      <c r="N1169" s="54"/>
      <c r="O1169" s="54"/>
      <c r="P1169" s="54"/>
      <c r="Q1169" s="54"/>
      <c r="R1169" s="54"/>
      <c r="S1169" s="54"/>
      <c r="T1169" s="54"/>
      <c r="U1169" s="54"/>
      <c r="V1169" s="54"/>
      <c r="W1169" s="54"/>
      <c r="X1169" s="54"/>
      <c r="Y1169" s="54"/>
      <c r="Z1169" s="54"/>
    </row>
    <row r="1170" spans="1:26" ht="16.5" x14ac:dyDescent="0.45">
      <c r="A1170" s="54"/>
      <c r="B1170" s="54"/>
      <c r="C1170" s="54"/>
      <c r="D1170" s="54"/>
      <c r="E1170" s="22"/>
      <c r="F1170" s="54"/>
      <c r="G1170" s="54"/>
      <c r="H1170" s="54"/>
      <c r="I1170" s="54"/>
      <c r="J1170" s="62"/>
      <c r="K1170" s="54"/>
      <c r="L1170" s="54"/>
      <c r="M1170" s="54"/>
      <c r="N1170" s="54"/>
      <c r="O1170" s="54"/>
      <c r="P1170" s="54"/>
      <c r="Q1170" s="54"/>
      <c r="R1170" s="54"/>
      <c r="S1170" s="54"/>
      <c r="T1170" s="54"/>
      <c r="U1170" s="54"/>
      <c r="V1170" s="54"/>
      <c r="W1170" s="54"/>
      <c r="X1170" s="54"/>
      <c r="Y1170" s="54"/>
      <c r="Z1170" s="54"/>
    </row>
    <row r="1171" spans="1:26" ht="16.5" x14ac:dyDescent="0.45">
      <c r="A1171" s="54"/>
      <c r="B1171" s="54"/>
      <c r="C1171" s="54"/>
      <c r="D1171" s="54"/>
      <c r="E1171" s="22"/>
      <c r="F1171" s="54"/>
      <c r="G1171" s="54"/>
      <c r="H1171" s="54"/>
      <c r="I1171" s="54"/>
      <c r="J1171" s="62"/>
      <c r="K1171" s="54"/>
      <c r="L1171" s="54"/>
      <c r="M1171" s="54"/>
      <c r="N1171" s="54"/>
      <c r="O1171" s="54"/>
      <c r="P1171" s="54"/>
      <c r="Q1171" s="54"/>
      <c r="R1171" s="54"/>
      <c r="S1171" s="54"/>
      <c r="T1171" s="54"/>
      <c r="U1171" s="54"/>
      <c r="V1171" s="54"/>
      <c r="W1171" s="54"/>
      <c r="X1171" s="54"/>
      <c r="Y1171" s="54"/>
      <c r="Z1171" s="54"/>
    </row>
    <row r="1172" spans="1:26" ht="16.5" x14ac:dyDescent="0.45">
      <c r="A1172" s="54"/>
      <c r="B1172" s="54"/>
      <c r="C1172" s="54"/>
      <c r="D1172" s="54"/>
      <c r="E1172" s="22"/>
      <c r="F1172" s="54"/>
      <c r="G1172" s="54"/>
      <c r="H1172" s="54"/>
      <c r="I1172" s="54"/>
      <c r="J1172" s="62"/>
      <c r="K1172" s="54"/>
      <c r="L1172" s="54"/>
      <c r="M1172" s="54"/>
      <c r="N1172" s="54"/>
      <c r="O1172" s="54"/>
      <c r="P1172" s="54"/>
      <c r="Q1172" s="54"/>
      <c r="R1172" s="54"/>
      <c r="S1172" s="54"/>
      <c r="T1172" s="54"/>
      <c r="U1172" s="54"/>
      <c r="V1172" s="54"/>
      <c r="W1172" s="54"/>
      <c r="X1172" s="54"/>
      <c r="Y1172" s="54"/>
      <c r="Z1172" s="54"/>
    </row>
    <row r="1173" spans="1:26" ht="16.5" x14ac:dyDescent="0.45">
      <c r="A1173" s="54"/>
      <c r="B1173" s="54"/>
      <c r="C1173" s="54"/>
      <c r="D1173" s="54"/>
      <c r="E1173" s="22"/>
      <c r="F1173" s="54"/>
      <c r="G1173" s="54"/>
      <c r="H1173" s="54"/>
      <c r="I1173" s="54"/>
      <c r="J1173" s="62"/>
      <c r="K1173" s="54"/>
      <c r="L1173" s="54"/>
      <c r="M1173" s="54"/>
      <c r="N1173" s="54"/>
      <c r="O1173" s="54"/>
      <c r="P1173" s="54"/>
      <c r="Q1173" s="54"/>
      <c r="R1173" s="54"/>
      <c r="S1173" s="54"/>
      <c r="T1173" s="54"/>
      <c r="U1173" s="54"/>
      <c r="V1173" s="54"/>
      <c r="W1173" s="54"/>
      <c r="X1173" s="54"/>
      <c r="Y1173" s="54"/>
      <c r="Z1173" s="54"/>
    </row>
    <row r="1174" spans="1:26" ht="16.5" x14ac:dyDescent="0.45">
      <c r="A1174" s="54"/>
      <c r="B1174" s="54"/>
      <c r="C1174" s="54"/>
      <c r="D1174" s="54"/>
      <c r="E1174" s="22"/>
      <c r="F1174" s="54"/>
      <c r="G1174" s="54"/>
      <c r="H1174" s="54"/>
      <c r="I1174" s="54"/>
      <c r="J1174" s="62"/>
      <c r="K1174" s="54"/>
      <c r="L1174" s="54"/>
      <c r="M1174" s="54"/>
      <c r="N1174" s="54"/>
      <c r="O1174" s="54"/>
      <c r="P1174" s="54"/>
      <c r="Q1174" s="54"/>
      <c r="R1174" s="54"/>
      <c r="S1174" s="54"/>
      <c r="T1174" s="54"/>
      <c r="U1174" s="54"/>
      <c r="V1174" s="54"/>
      <c r="W1174" s="54"/>
      <c r="X1174" s="54"/>
      <c r="Y1174" s="54"/>
      <c r="Z1174" s="54"/>
    </row>
    <row r="1175" spans="1:26" ht="16.5" x14ac:dyDescent="0.45">
      <c r="A1175" s="54"/>
      <c r="B1175" s="54"/>
      <c r="C1175" s="54"/>
      <c r="D1175" s="54"/>
      <c r="E1175" s="22"/>
      <c r="F1175" s="54"/>
      <c r="G1175" s="54"/>
      <c r="H1175" s="54"/>
      <c r="I1175" s="54"/>
      <c r="J1175" s="62"/>
      <c r="K1175" s="54"/>
      <c r="L1175" s="54"/>
      <c r="M1175" s="54"/>
      <c r="N1175" s="54"/>
      <c r="O1175" s="54"/>
      <c r="P1175" s="54"/>
      <c r="Q1175" s="54"/>
      <c r="R1175" s="54"/>
      <c r="S1175" s="54"/>
      <c r="T1175" s="54"/>
      <c r="U1175" s="54"/>
      <c r="V1175" s="54"/>
      <c r="W1175" s="54"/>
      <c r="X1175" s="54"/>
      <c r="Y1175" s="54"/>
      <c r="Z1175" s="54"/>
    </row>
    <row r="1176" spans="1:26" ht="16.5" x14ac:dyDescent="0.45">
      <c r="A1176" s="54"/>
      <c r="B1176" s="54"/>
      <c r="C1176" s="54"/>
      <c r="D1176" s="54"/>
      <c r="E1176" s="22"/>
      <c r="F1176" s="54"/>
      <c r="G1176" s="54"/>
      <c r="H1176" s="54"/>
      <c r="I1176" s="54"/>
      <c r="J1176" s="62"/>
      <c r="K1176" s="54"/>
      <c r="L1176" s="54"/>
      <c r="M1176" s="54"/>
      <c r="N1176" s="54"/>
      <c r="O1176" s="54"/>
      <c r="P1176" s="54"/>
      <c r="Q1176" s="54"/>
      <c r="R1176" s="54"/>
      <c r="S1176" s="54"/>
      <c r="T1176" s="54"/>
      <c r="U1176" s="54"/>
      <c r="V1176" s="54"/>
      <c r="W1176" s="54"/>
      <c r="X1176" s="54"/>
      <c r="Y1176" s="54"/>
      <c r="Z1176" s="54"/>
    </row>
    <row r="1177" spans="1:26" ht="16.5" x14ac:dyDescent="0.45">
      <c r="A1177" s="54"/>
      <c r="B1177" s="54"/>
      <c r="C1177" s="54"/>
      <c r="D1177" s="54"/>
      <c r="E1177" s="22"/>
      <c r="F1177" s="54"/>
      <c r="G1177" s="54"/>
      <c r="H1177" s="54"/>
      <c r="I1177" s="54"/>
      <c r="J1177" s="62"/>
      <c r="K1177" s="54"/>
      <c r="L1177" s="54"/>
      <c r="M1177" s="54"/>
      <c r="N1177" s="54"/>
      <c r="O1177" s="54"/>
      <c r="P1177" s="54"/>
      <c r="Q1177" s="54"/>
      <c r="R1177" s="54"/>
      <c r="S1177" s="54"/>
      <c r="T1177" s="54"/>
      <c r="U1177" s="54"/>
      <c r="V1177" s="54"/>
      <c r="W1177" s="54"/>
      <c r="X1177" s="54"/>
      <c r="Y1177" s="54"/>
      <c r="Z1177" s="54"/>
    </row>
    <row r="1178" spans="1:26" ht="16.5" x14ac:dyDescent="0.45">
      <c r="A1178" s="54"/>
      <c r="B1178" s="54"/>
      <c r="C1178" s="54"/>
      <c r="D1178" s="54"/>
      <c r="E1178" s="22"/>
      <c r="F1178" s="54"/>
      <c r="G1178" s="54"/>
      <c r="H1178" s="54"/>
      <c r="I1178" s="54"/>
      <c r="J1178" s="62"/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</row>
    <row r="1179" spans="1:26" ht="16.5" x14ac:dyDescent="0.45">
      <c r="A1179" s="54"/>
      <c r="B1179" s="54"/>
      <c r="C1179" s="54"/>
      <c r="D1179" s="54"/>
      <c r="E1179" s="22"/>
      <c r="F1179" s="54"/>
      <c r="G1179" s="54"/>
      <c r="H1179" s="54"/>
      <c r="I1179" s="54"/>
      <c r="J1179" s="62"/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54"/>
    </row>
    <row r="1180" spans="1:26" ht="16.5" x14ac:dyDescent="0.45">
      <c r="A1180" s="54"/>
      <c r="B1180" s="54"/>
      <c r="C1180" s="54"/>
      <c r="D1180" s="54"/>
      <c r="E1180" s="22"/>
      <c r="F1180" s="54"/>
      <c r="G1180" s="54"/>
      <c r="H1180" s="54"/>
      <c r="I1180" s="54"/>
      <c r="J1180" s="62"/>
      <c r="K1180" s="54"/>
      <c r="L1180" s="54"/>
      <c r="M1180" s="54"/>
      <c r="N1180" s="54"/>
      <c r="O1180" s="54"/>
      <c r="P1180" s="54"/>
      <c r="Q1180" s="54"/>
      <c r="R1180" s="54"/>
      <c r="S1180" s="54"/>
      <c r="T1180" s="54"/>
      <c r="U1180" s="54"/>
      <c r="V1180" s="54"/>
      <c r="W1180" s="54"/>
      <c r="X1180" s="54"/>
      <c r="Y1180" s="54"/>
      <c r="Z1180" s="54"/>
    </row>
    <row r="1181" spans="1:26" ht="16.5" x14ac:dyDescent="0.45">
      <c r="A1181" s="54"/>
      <c r="B1181" s="54"/>
      <c r="C1181" s="54"/>
      <c r="D1181" s="54"/>
      <c r="E1181" s="22"/>
      <c r="F1181" s="54"/>
      <c r="G1181" s="54"/>
      <c r="H1181" s="54"/>
      <c r="I1181" s="54"/>
      <c r="J1181" s="62"/>
      <c r="K1181" s="54"/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  <c r="V1181" s="54"/>
      <c r="W1181" s="54"/>
      <c r="X1181" s="54"/>
      <c r="Y1181" s="54"/>
      <c r="Z1181" s="54"/>
    </row>
    <row r="1182" spans="1:26" ht="16.5" x14ac:dyDescent="0.45">
      <c r="A1182" s="54"/>
      <c r="B1182" s="54"/>
      <c r="C1182" s="54"/>
      <c r="D1182" s="54"/>
      <c r="E1182" s="22"/>
      <c r="F1182" s="54"/>
      <c r="G1182" s="54"/>
      <c r="H1182" s="54"/>
      <c r="I1182" s="54"/>
      <c r="J1182" s="62"/>
      <c r="K1182" s="54"/>
      <c r="L1182" s="54"/>
      <c r="M1182" s="54"/>
      <c r="N1182" s="54"/>
      <c r="O1182" s="54"/>
      <c r="P1182" s="54"/>
      <c r="Q1182" s="54"/>
      <c r="R1182" s="54"/>
      <c r="S1182" s="54"/>
      <c r="T1182" s="54"/>
      <c r="U1182" s="54"/>
      <c r="V1182" s="54"/>
      <c r="W1182" s="54"/>
      <c r="X1182" s="54"/>
      <c r="Y1182" s="54"/>
      <c r="Z1182" s="54"/>
    </row>
    <row r="1183" spans="1:26" ht="16.5" x14ac:dyDescent="0.45">
      <c r="A1183" s="54"/>
      <c r="B1183" s="54"/>
      <c r="C1183" s="54"/>
      <c r="D1183" s="54"/>
      <c r="E1183" s="22"/>
      <c r="F1183" s="54"/>
      <c r="G1183" s="54"/>
      <c r="H1183" s="54"/>
      <c r="I1183" s="54"/>
      <c r="J1183" s="62"/>
      <c r="K1183" s="54"/>
      <c r="L1183" s="54"/>
      <c r="M1183" s="54"/>
      <c r="N1183" s="54"/>
      <c r="O1183" s="54"/>
      <c r="P1183" s="54"/>
      <c r="Q1183" s="54"/>
      <c r="R1183" s="54"/>
      <c r="S1183" s="54"/>
      <c r="T1183" s="54"/>
      <c r="U1183" s="54"/>
      <c r="V1183" s="54"/>
      <c r="W1183" s="54"/>
      <c r="X1183" s="54"/>
      <c r="Y1183" s="54"/>
      <c r="Z1183" s="54"/>
    </row>
    <row r="1184" spans="1:26" ht="16.5" x14ac:dyDescent="0.45">
      <c r="A1184" s="54"/>
      <c r="B1184" s="54"/>
      <c r="C1184" s="54"/>
      <c r="D1184" s="54"/>
      <c r="E1184" s="22"/>
      <c r="F1184" s="54"/>
      <c r="G1184" s="54"/>
      <c r="H1184" s="54"/>
      <c r="I1184" s="54"/>
      <c r="J1184" s="62"/>
      <c r="K1184" s="54"/>
      <c r="L1184" s="54"/>
      <c r="M1184" s="54"/>
      <c r="N1184" s="54"/>
      <c r="O1184" s="54"/>
      <c r="P1184" s="54"/>
      <c r="Q1184" s="54"/>
      <c r="R1184" s="54"/>
      <c r="S1184" s="54"/>
      <c r="T1184" s="54"/>
      <c r="U1184" s="54"/>
      <c r="V1184" s="54"/>
      <c r="W1184" s="54"/>
      <c r="X1184" s="54"/>
      <c r="Y1184" s="54"/>
      <c r="Z1184" s="54"/>
    </row>
    <row r="1185" spans="1:26" ht="16.5" x14ac:dyDescent="0.45">
      <c r="A1185" s="54"/>
      <c r="B1185" s="54"/>
      <c r="C1185" s="54"/>
      <c r="D1185" s="54"/>
      <c r="E1185" s="22"/>
      <c r="F1185" s="54"/>
      <c r="G1185" s="54"/>
      <c r="H1185" s="54"/>
      <c r="I1185" s="54"/>
      <c r="J1185" s="62"/>
      <c r="K1185" s="54"/>
      <c r="L1185" s="54"/>
      <c r="M1185" s="54"/>
      <c r="N1185" s="54"/>
      <c r="O1185" s="54"/>
      <c r="P1185" s="54"/>
      <c r="Q1185" s="54"/>
      <c r="R1185" s="54"/>
      <c r="S1185" s="54"/>
      <c r="T1185" s="54"/>
      <c r="U1185" s="54"/>
      <c r="V1185" s="54"/>
      <c r="W1185" s="54"/>
      <c r="X1185" s="54"/>
      <c r="Y1185" s="54"/>
      <c r="Z1185" s="54"/>
    </row>
    <row r="1186" spans="1:26" ht="16.5" x14ac:dyDescent="0.45">
      <c r="A1186" s="54"/>
      <c r="B1186" s="54"/>
      <c r="C1186" s="54"/>
      <c r="D1186" s="54"/>
      <c r="E1186" s="22"/>
      <c r="F1186" s="54"/>
      <c r="G1186" s="54"/>
      <c r="H1186" s="54"/>
      <c r="I1186" s="54"/>
      <c r="J1186" s="62"/>
      <c r="K1186" s="54"/>
      <c r="L1186" s="54"/>
      <c r="M1186" s="54"/>
      <c r="N1186" s="54"/>
      <c r="O1186" s="54"/>
      <c r="P1186" s="54"/>
      <c r="Q1186" s="54"/>
      <c r="R1186" s="54"/>
      <c r="S1186" s="54"/>
      <c r="T1186" s="54"/>
      <c r="U1186" s="54"/>
      <c r="V1186" s="54"/>
      <c r="W1186" s="54"/>
      <c r="X1186" s="54"/>
      <c r="Y1186" s="54"/>
      <c r="Z1186" s="54"/>
    </row>
    <row r="1187" spans="1:26" ht="16.5" x14ac:dyDescent="0.45">
      <c r="A1187" s="54"/>
      <c r="B1187" s="54"/>
      <c r="C1187" s="54"/>
      <c r="D1187" s="54"/>
      <c r="E1187" s="22"/>
      <c r="F1187" s="54"/>
      <c r="G1187" s="54"/>
      <c r="H1187" s="54"/>
      <c r="I1187" s="54"/>
      <c r="J1187" s="62"/>
      <c r="K1187" s="54"/>
      <c r="L1187" s="54"/>
      <c r="M1187" s="54"/>
      <c r="N1187" s="54"/>
      <c r="O1187" s="54"/>
      <c r="P1187" s="54"/>
      <c r="Q1187" s="54"/>
      <c r="R1187" s="54"/>
      <c r="S1187" s="54"/>
      <c r="T1187" s="54"/>
      <c r="U1187" s="54"/>
      <c r="V1187" s="54"/>
      <c r="W1187" s="54"/>
      <c r="X1187" s="54"/>
      <c r="Y1187" s="54"/>
      <c r="Z1187" s="54"/>
    </row>
    <row r="1188" spans="1:26" ht="16.5" x14ac:dyDescent="0.45">
      <c r="A1188" s="54"/>
      <c r="B1188" s="54"/>
      <c r="C1188" s="54"/>
      <c r="D1188" s="54"/>
      <c r="E1188" s="22"/>
      <c r="F1188" s="54"/>
      <c r="G1188" s="54"/>
      <c r="H1188" s="54"/>
      <c r="I1188" s="54"/>
      <c r="J1188" s="62"/>
      <c r="K1188" s="54"/>
      <c r="L1188" s="54"/>
      <c r="M1188" s="54"/>
      <c r="N1188" s="54"/>
      <c r="O1188" s="54"/>
      <c r="P1188" s="54"/>
      <c r="Q1188" s="54"/>
      <c r="R1188" s="54"/>
      <c r="S1188" s="54"/>
      <c r="T1188" s="54"/>
      <c r="U1188" s="54"/>
      <c r="V1188" s="54"/>
      <c r="W1188" s="54"/>
      <c r="X1188" s="54"/>
      <c r="Y1188" s="54"/>
      <c r="Z1188" s="54"/>
    </row>
    <row r="1189" spans="1:26" ht="16.5" x14ac:dyDescent="0.45">
      <c r="A1189" s="54"/>
      <c r="B1189" s="54"/>
      <c r="C1189" s="54"/>
      <c r="D1189" s="54"/>
      <c r="E1189" s="22"/>
      <c r="F1189" s="54"/>
      <c r="G1189" s="54"/>
      <c r="H1189" s="54"/>
      <c r="I1189" s="54"/>
      <c r="J1189" s="62"/>
      <c r="K1189" s="54"/>
      <c r="L1189" s="54"/>
      <c r="M1189" s="54"/>
      <c r="N1189" s="54"/>
      <c r="O1189" s="54"/>
      <c r="P1189" s="54"/>
      <c r="Q1189" s="54"/>
      <c r="R1189" s="54"/>
      <c r="S1189" s="54"/>
      <c r="T1189" s="54"/>
      <c r="U1189" s="54"/>
      <c r="V1189" s="54"/>
      <c r="W1189" s="54"/>
      <c r="X1189" s="54"/>
      <c r="Y1189" s="54"/>
      <c r="Z1189" s="54"/>
    </row>
    <row r="1190" spans="1:26" ht="16.5" x14ac:dyDescent="0.45">
      <c r="A1190" s="54"/>
      <c r="B1190" s="54"/>
      <c r="C1190" s="54"/>
      <c r="D1190" s="54"/>
      <c r="E1190" s="22"/>
      <c r="F1190" s="54"/>
      <c r="G1190" s="54"/>
      <c r="H1190" s="54"/>
      <c r="I1190" s="54"/>
      <c r="J1190" s="62"/>
      <c r="K1190" s="54"/>
      <c r="L1190" s="54"/>
      <c r="M1190" s="54"/>
      <c r="N1190" s="54"/>
      <c r="O1190" s="54"/>
      <c r="P1190" s="54"/>
      <c r="Q1190" s="54"/>
      <c r="R1190" s="54"/>
      <c r="S1190" s="54"/>
      <c r="T1190" s="54"/>
      <c r="U1190" s="54"/>
      <c r="V1190" s="54"/>
      <c r="W1190" s="54"/>
      <c r="X1190" s="54"/>
      <c r="Y1190" s="54"/>
      <c r="Z1190" s="54"/>
    </row>
    <row r="1191" spans="1:26" ht="16.5" x14ac:dyDescent="0.45">
      <c r="A1191" s="54"/>
      <c r="B1191" s="54"/>
      <c r="C1191" s="54"/>
      <c r="D1191" s="54"/>
      <c r="E1191" s="22"/>
      <c r="F1191" s="54"/>
      <c r="G1191" s="54"/>
      <c r="H1191" s="54"/>
      <c r="I1191" s="54"/>
      <c r="J1191" s="62"/>
      <c r="K1191" s="54"/>
      <c r="L1191" s="54"/>
      <c r="M1191" s="54"/>
      <c r="N1191" s="54"/>
      <c r="O1191" s="54"/>
      <c r="P1191" s="54"/>
      <c r="Q1191" s="54"/>
      <c r="R1191" s="54"/>
      <c r="S1191" s="54"/>
      <c r="T1191" s="54"/>
      <c r="U1191" s="54"/>
      <c r="V1191" s="54"/>
      <c r="W1191" s="54"/>
      <c r="X1191" s="54"/>
      <c r="Y1191" s="54"/>
      <c r="Z1191" s="54"/>
    </row>
    <row r="1192" spans="1:26" ht="16.5" x14ac:dyDescent="0.45">
      <c r="A1192" s="54"/>
      <c r="B1192" s="54"/>
      <c r="C1192" s="54"/>
      <c r="D1192" s="54"/>
      <c r="E1192" s="22"/>
      <c r="F1192" s="54"/>
      <c r="G1192" s="54"/>
      <c r="H1192" s="54"/>
      <c r="I1192" s="54"/>
      <c r="J1192" s="62"/>
      <c r="K1192" s="54"/>
      <c r="L1192" s="54"/>
      <c r="M1192" s="54"/>
      <c r="N1192" s="54"/>
      <c r="O1192" s="54"/>
      <c r="P1192" s="54"/>
      <c r="Q1192" s="54"/>
      <c r="R1192" s="54"/>
      <c r="S1192" s="54"/>
      <c r="T1192" s="54"/>
      <c r="U1192" s="54"/>
      <c r="V1192" s="54"/>
      <c r="W1192" s="54"/>
      <c r="X1192" s="54"/>
      <c r="Y1192" s="54"/>
      <c r="Z1192" s="54"/>
    </row>
    <row r="1193" spans="1:26" ht="16.5" x14ac:dyDescent="0.45">
      <c r="A1193" s="54"/>
      <c r="B1193" s="54"/>
      <c r="C1193" s="54"/>
      <c r="D1193" s="54"/>
      <c r="E1193" s="22"/>
      <c r="F1193" s="54"/>
      <c r="G1193" s="54"/>
      <c r="H1193" s="54"/>
      <c r="I1193" s="54"/>
      <c r="J1193" s="62"/>
      <c r="K1193" s="54"/>
      <c r="L1193" s="54"/>
      <c r="M1193" s="54"/>
      <c r="N1193" s="54"/>
      <c r="O1193" s="54"/>
      <c r="P1193" s="54"/>
      <c r="Q1193" s="54"/>
      <c r="R1193" s="54"/>
      <c r="S1193" s="54"/>
      <c r="T1193" s="54"/>
      <c r="U1193" s="54"/>
      <c r="V1193" s="54"/>
      <c r="W1193" s="54"/>
      <c r="X1193" s="54"/>
      <c r="Y1193" s="54"/>
      <c r="Z1193" s="54"/>
    </row>
    <row r="1194" spans="1:26" ht="16.5" x14ac:dyDescent="0.45">
      <c r="A1194" s="54"/>
      <c r="B1194" s="54"/>
      <c r="C1194" s="54"/>
      <c r="D1194" s="54"/>
      <c r="E1194" s="22"/>
      <c r="F1194" s="54"/>
      <c r="G1194" s="54"/>
      <c r="H1194" s="54"/>
      <c r="I1194" s="54"/>
      <c r="J1194" s="62"/>
      <c r="K1194" s="54"/>
      <c r="L1194" s="54"/>
      <c r="M1194" s="54"/>
      <c r="N1194" s="54"/>
      <c r="O1194" s="54"/>
      <c r="P1194" s="54"/>
      <c r="Q1194" s="54"/>
      <c r="R1194" s="54"/>
      <c r="S1194" s="54"/>
      <c r="T1194" s="54"/>
      <c r="U1194" s="54"/>
      <c r="V1194" s="54"/>
      <c r="W1194" s="54"/>
      <c r="X1194" s="54"/>
      <c r="Y1194" s="54"/>
      <c r="Z1194" s="54"/>
    </row>
    <row r="1195" spans="1:26" ht="16.5" x14ac:dyDescent="0.45">
      <c r="A1195" s="54"/>
      <c r="B1195" s="54"/>
      <c r="C1195" s="54"/>
      <c r="D1195" s="54"/>
      <c r="E1195" s="22"/>
      <c r="F1195" s="54"/>
      <c r="G1195" s="54"/>
      <c r="H1195" s="54"/>
      <c r="I1195" s="54"/>
      <c r="J1195" s="62"/>
      <c r="K1195" s="54"/>
      <c r="L1195" s="54"/>
      <c r="M1195" s="54"/>
      <c r="N1195" s="54"/>
      <c r="O1195" s="54"/>
      <c r="P1195" s="54"/>
      <c r="Q1195" s="54"/>
      <c r="R1195" s="54"/>
      <c r="S1195" s="54"/>
      <c r="T1195" s="54"/>
      <c r="U1195" s="54"/>
      <c r="V1195" s="54"/>
      <c r="W1195" s="54"/>
      <c r="X1195" s="54"/>
      <c r="Y1195" s="54"/>
      <c r="Z1195" s="54"/>
    </row>
    <row r="1196" spans="1:26" ht="16.5" x14ac:dyDescent="0.45">
      <c r="A1196" s="54"/>
      <c r="B1196" s="54"/>
      <c r="C1196" s="54"/>
      <c r="D1196" s="54"/>
      <c r="E1196" s="22"/>
      <c r="F1196" s="54"/>
      <c r="G1196" s="54"/>
      <c r="H1196" s="54"/>
      <c r="I1196" s="54"/>
      <c r="J1196" s="62"/>
      <c r="K1196" s="54"/>
      <c r="L1196" s="54"/>
      <c r="M1196" s="54"/>
      <c r="N1196" s="54"/>
      <c r="O1196" s="54"/>
      <c r="P1196" s="54"/>
      <c r="Q1196" s="54"/>
      <c r="R1196" s="54"/>
      <c r="S1196" s="54"/>
      <c r="T1196" s="54"/>
      <c r="U1196" s="54"/>
      <c r="V1196" s="54"/>
      <c r="W1196" s="54"/>
      <c r="X1196" s="54"/>
      <c r="Y1196" s="54"/>
      <c r="Z1196" s="54"/>
    </row>
    <row r="1197" spans="1:26" ht="16.5" x14ac:dyDescent="0.45">
      <c r="A1197" s="54"/>
      <c r="B1197" s="54"/>
      <c r="C1197" s="54"/>
      <c r="D1197" s="54"/>
      <c r="E1197" s="22"/>
      <c r="F1197" s="54"/>
      <c r="G1197" s="54"/>
      <c r="H1197" s="54"/>
      <c r="I1197" s="54"/>
      <c r="J1197" s="62"/>
      <c r="K1197" s="54"/>
      <c r="L1197" s="54"/>
      <c r="M1197" s="54"/>
      <c r="N1197" s="54"/>
      <c r="O1197" s="54"/>
      <c r="P1197" s="54"/>
      <c r="Q1197" s="54"/>
      <c r="R1197" s="54"/>
      <c r="S1197" s="54"/>
      <c r="T1197" s="54"/>
      <c r="U1197" s="54"/>
      <c r="V1197" s="54"/>
      <c r="W1197" s="54"/>
      <c r="X1197" s="54"/>
      <c r="Y1197" s="54"/>
      <c r="Z1197" s="54"/>
    </row>
    <row r="1198" spans="1:26" ht="16.5" x14ac:dyDescent="0.45">
      <c r="A1198" s="54"/>
      <c r="B1198" s="54"/>
      <c r="C1198" s="54"/>
      <c r="D1198" s="54"/>
      <c r="E1198" s="22"/>
      <c r="F1198" s="54"/>
      <c r="G1198" s="54"/>
      <c r="H1198" s="54"/>
      <c r="I1198" s="54"/>
      <c r="J1198" s="62"/>
      <c r="K1198" s="54"/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  <c r="V1198" s="54"/>
      <c r="W1198" s="54"/>
      <c r="X1198" s="54"/>
      <c r="Y1198" s="54"/>
      <c r="Z1198" s="54"/>
    </row>
    <row r="1199" spans="1:26" ht="16.5" x14ac:dyDescent="0.45">
      <c r="A1199" s="54"/>
      <c r="B1199" s="54"/>
      <c r="C1199" s="54"/>
      <c r="D1199" s="54"/>
      <c r="E1199" s="22"/>
      <c r="F1199" s="54"/>
      <c r="G1199" s="54"/>
      <c r="H1199" s="54"/>
      <c r="I1199" s="54"/>
      <c r="J1199" s="62"/>
      <c r="K1199" s="54"/>
      <c r="L1199" s="54"/>
      <c r="M1199" s="54"/>
      <c r="N1199" s="54"/>
      <c r="O1199" s="54"/>
      <c r="P1199" s="54"/>
      <c r="Q1199" s="54"/>
      <c r="R1199" s="54"/>
      <c r="S1199" s="54"/>
      <c r="T1199" s="54"/>
      <c r="U1199" s="54"/>
      <c r="V1199" s="54"/>
      <c r="W1199" s="54"/>
      <c r="X1199" s="54"/>
      <c r="Y1199" s="54"/>
      <c r="Z1199" s="54"/>
    </row>
    <row r="1200" spans="1:26" ht="16.5" x14ac:dyDescent="0.45">
      <c r="A1200" s="54"/>
      <c r="B1200" s="54"/>
      <c r="C1200" s="54"/>
      <c r="D1200" s="54"/>
      <c r="E1200" s="22"/>
      <c r="F1200" s="54"/>
      <c r="G1200" s="54"/>
      <c r="H1200" s="54"/>
      <c r="I1200" s="54"/>
      <c r="J1200" s="62"/>
      <c r="K1200" s="54"/>
      <c r="L1200" s="54"/>
      <c r="M1200" s="54"/>
      <c r="N1200" s="54"/>
      <c r="O1200" s="54"/>
      <c r="P1200" s="54"/>
      <c r="Q1200" s="54"/>
      <c r="R1200" s="54"/>
      <c r="S1200" s="54"/>
      <c r="T1200" s="54"/>
      <c r="U1200" s="54"/>
      <c r="V1200" s="54"/>
      <c r="W1200" s="54"/>
      <c r="X1200" s="54"/>
      <c r="Y1200" s="54"/>
      <c r="Z1200" s="54"/>
    </row>
    <row r="1201" spans="1:26" ht="16.5" x14ac:dyDescent="0.45">
      <c r="A1201" s="54"/>
      <c r="B1201" s="54"/>
      <c r="C1201" s="54"/>
      <c r="D1201" s="54"/>
      <c r="E1201" s="22"/>
      <c r="F1201" s="54"/>
      <c r="G1201" s="54"/>
      <c r="H1201" s="54"/>
      <c r="I1201" s="54"/>
      <c r="J1201" s="62"/>
      <c r="K1201" s="54"/>
      <c r="L1201" s="54"/>
      <c r="M1201" s="54"/>
      <c r="N1201" s="54"/>
      <c r="O1201" s="54"/>
      <c r="P1201" s="54"/>
      <c r="Q1201" s="54"/>
      <c r="R1201" s="54"/>
      <c r="S1201" s="54"/>
      <c r="T1201" s="54"/>
      <c r="U1201" s="54"/>
      <c r="V1201" s="54"/>
      <c r="W1201" s="54"/>
      <c r="X1201" s="54"/>
      <c r="Y1201" s="54"/>
      <c r="Z1201" s="54"/>
    </row>
    <row r="1202" spans="1:26" ht="16.5" x14ac:dyDescent="0.45">
      <c r="A1202" s="54"/>
      <c r="B1202" s="54"/>
      <c r="C1202" s="54"/>
      <c r="D1202" s="54"/>
      <c r="E1202" s="22"/>
      <c r="F1202" s="54"/>
      <c r="G1202" s="54"/>
      <c r="H1202" s="54"/>
      <c r="I1202" s="54"/>
      <c r="J1202" s="62"/>
      <c r="K1202" s="54"/>
      <c r="L1202" s="54"/>
      <c r="M1202" s="54"/>
      <c r="N1202" s="54"/>
      <c r="O1202" s="54"/>
      <c r="P1202" s="54"/>
      <c r="Q1202" s="54"/>
      <c r="R1202" s="54"/>
      <c r="S1202" s="54"/>
      <c r="T1202" s="54"/>
      <c r="U1202" s="54"/>
      <c r="V1202" s="54"/>
      <c r="W1202" s="54"/>
      <c r="X1202" s="54"/>
      <c r="Y1202" s="54"/>
      <c r="Z1202" s="54"/>
    </row>
    <row r="1203" spans="1:26" ht="16.5" x14ac:dyDescent="0.45">
      <c r="A1203" s="54"/>
      <c r="B1203" s="54"/>
      <c r="C1203" s="54"/>
      <c r="D1203" s="54"/>
      <c r="E1203" s="22"/>
      <c r="F1203" s="54"/>
      <c r="G1203" s="54"/>
      <c r="H1203" s="54"/>
      <c r="I1203" s="54"/>
      <c r="J1203" s="62"/>
      <c r="K1203" s="54"/>
      <c r="L1203" s="54"/>
      <c r="M1203" s="54"/>
      <c r="N1203" s="54"/>
      <c r="O1203" s="54"/>
      <c r="P1203" s="54"/>
      <c r="Q1203" s="54"/>
      <c r="R1203" s="54"/>
      <c r="S1203" s="54"/>
      <c r="T1203" s="54"/>
      <c r="U1203" s="54"/>
      <c r="V1203" s="54"/>
      <c r="W1203" s="54"/>
      <c r="X1203" s="54"/>
      <c r="Y1203" s="54"/>
      <c r="Z1203" s="54"/>
    </row>
    <row r="1204" spans="1:26" ht="16.5" x14ac:dyDescent="0.45">
      <c r="A1204" s="54"/>
      <c r="B1204" s="54"/>
      <c r="C1204" s="54"/>
      <c r="D1204" s="54"/>
      <c r="E1204" s="22"/>
      <c r="F1204" s="54"/>
      <c r="G1204" s="54"/>
      <c r="H1204" s="54"/>
      <c r="I1204" s="54"/>
      <c r="J1204" s="62"/>
      <c r="K1204" s="54"/>
      <c r="L1204" s="54"/>
      <c r="M1204" s="54"/>
      <c r="N1204" s="54"/>
      <c r="O1204" s="54"/>
      <c r="P1204" s="54"/>
      <c r="Q1204" s="54"/>
      <c r="R1204" s="54"/>
      <c r="S1204" s="54"/>
      <c r="T1204" s="54"/>
      <c r="U1204" s="54"/>
      <c r="V1204" s="54"/>
      <c r="W1204" s="54"/>
      <c r="X1204" s="54"/>
      <c r="Y1204" s="54"/>
      <c r="Z1204" s="54"/>
    </row>
    <row r="1205" spans="1:26" ht="16.5" x14ac:dyDescent="0.45">
      <c r="A1205" s="54"/>
      <c r="B1205" s="54"/>
      <c r="C1205" s="54"/>
      <c r="D1205" s="54"/>
      <c r="E1205" s="22"/>
      <c r="F1205" s="54"/>
      <c r="G1205" s="54"/>
      <c r="H1205" s="54"/>
      <c r="I1205" s="54"/>
      <c r="J1205" s="62"/>
      <c r="K1205" s="54"/>
      <c r="L1205" s="54"/>
      <c r="M1205" s="54"/>
      <c r="N1205" s="54"/>
      <c r="O1205" s="54"/>
      <c r="P1205" s="54"/>
      <c r="Q1205" s="54"/>
      <c r="R1205" s="54"/>
      <c r="S1205" s="54"/>
      <c r="T1205" s="54"/>
      <c r="U1205" s="54"/>
      <c r="V1205" s="54"/>
      <c r="W1205" s="54"/>
      <c r="X1205" s="54"/>
      <c r="Y1205" s="54"/>
      <c r="Z1205" s="54"/>
    </row>
    <row r="1206" spans="1:26" ht="16.5" x14ac:dyDescent="0.45">
      <c r="A1206" s="54"/>
      <c r="B1206" s="54"/>
      <c r="C1206" s="54"/>
      <c r="D1206" s="54"/>
      <c r="E1206" s="22"/>
      <c r="F1206" s="54"/>
      <c r="G1206" s="54"/>
      <c r="H1206" s="54"/>
      <c r="I1206" s="54"/>
      <c r="J1206" s="62"/>
      <c r="K1206" s="54"/>
      <c r="L1206" s="54"/>
      <c r="M1206" s="54"/>
      <c r="N1206" s="54"/>
      <c r="O1206" s="54"/>
      <c r="P1206" s="54"/>
      <c r="Q1206" s="54"/>
      <c r="R1206" s="54"/>
      <c r="S1206" s="54"/>
      <c r="T1206" s="54"/>
      <c r="U1206" s="54"/>
      <c r="V1206" s="54"/>
      <c r="W1206" s="54"/>
      <c r="X1206" s="54"/>
      <c r="Y1206" s="54"/>
      <c r="Z1206" s="54"/>
    </row>
  </sheetData>
  <mergeCells count="3">
    <mergeCell ref="A1:A2"/>
    <mergeCell ref="F1:I1"/>
    <mergeCell ref="F5:I5"/>
  </mergeCells>
  <dataValidations count="2">
    <dataValidation type="list" allowBlank="1" showErrorMessage="1" sqref="D1" xr:uid="{00000000-0002-0000-0300-000000000000}">
      <formula1>"Práctica,Proyecto"</formula1>
    </dataValidation>
    <dataValidation type="list" allowBlank="1" showErrorMessage="1" sqref="D2" xr:uid="{00000000-0002-0000-0300-000001000000}">
      <formula1>"Automatización,Maker,Electrónica,Programación,IA,TIC,Videojuegos,SEED"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206"/>
  <sheetViews>
    <sheetView workbookViewId="0">
      <pane xSplit="2" ySplit="7" topLeftCell="C142" activePane="bottomRight" state="frozen"/>
      <selection pane="topRight" activeCell="C1" sqref="C1"/>
      <selection pane="bottomLeft" activeCell="A8" sqref="A8"/>
      <selection pane="bottomRight" activeCell="B110" sqref="B110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2.90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51">
        <f>'PLANTILLA V6'!B1</f>
        <v>0</v>
      </c>
      <c r="C1" s="85" t="str">
        <f>'PLANTILLA V6'!C1</f>
        <v>Tipo:</v>
      </c>
      <c r="D1" s="188" t="str">
        <f>'PLANTILLA V6'!D1</f>
        <v>Proyecto</v>
      </c>
      <c r="E1" s="189"/>
      <c r="F1" s="191" t="str">
        <f>'PLANTILLA V6'!F1</f>
        <v>Total de alumnos:</v>
      </c>
      <c r="G1" s="192"/>
      <c r="H1" s="192"/>
      <c r="I1" s="189"/>
      <c r="J1" s="86" t="e">
        <f>'PLANTILLA V6'!J1</f>
        <v>#REF!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>
        <f>'PLANTILLA V6'!B2</f>
        <v>0</v>
      </c>
      <c r="C2" s="85" t="str">
        <f>'PLANTILLA V6'!C2</f>
        <v>Especialidad:</v>
      </c>
      <c r="D2" s="188" t="str">
        <f>'PLANTILLA V6'!D2</f>
        <v>Maker</v>
      </c>
      <c r="E2" s="189"/>
      <c r="F2" s="52">
        <f>'PLANTILLA V6'!F2</f>
        <v>0</v>
      </c>
      <c r="G2" s="55">
        <f>'PLANTILLA V6'!G2</f>
        <v>0</v>
      </c>
      <c r="H2" s="55">
        <f>'PLANTILLA V6'!H2</f>
        <v>0</v>
      </c>
      <c r="I2" s="55">
        <f>'PLANTILLA V6'!I2</f>
        <v>0</v>
      </c>
      <c r="J2" s="56">
        <f>'PLANTILLA V6'!J2</f>
        <v>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tr">
        <f>'PLANTILLA V6'!D3</f>
        <v>Un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45">
      <c r="A7" s="65">
        <f>'PLANTILLA V6'!A7</f>
        <v>0</v>
      </c>
      <c r="B7" s="65">
        <f>'PLANTILLA V6'!B7</f>
        <v>0</v>
      </c>
      <c r="C7" s="65">
        <f>'PLANTILLA V6'!C7</f>
        <v>0</v>
      </c>
      <c r="D7" s="65">
        <f>'PLANTILLA V6'!D7</f>
        <v>0</v>
      </c>
      <c r="E7" s="63">
        <f>'PLANTILLA V6'!E7</f>
        <v>0</v>
      </c>
      <c r="F7" s="69" t="e">
        <f>'PLANTILLA V6'!F7</f>
        <v>#REF!</v>
      </c>
      <c r="G7" s="29" t="e">
        <f>'PLANTILLA V6'!G7</f>
        <v>#REF!</v>
      </c>
      <c r="H7" s="29" t="e">
        <f>'PLANTILLA V6'!H7</f>
        <v>#REF!</v>
      </c>
      <c r="I7" s="29" t="e">
        <f>'PLANTILLA V6'!I7</f>
        <v>#REF!</v>
      </c>
      <c r="J7" s="62">
        <f>'PLANTILLA V6'!J7</f>
        <v>0</v>
      </c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6.5" x14ac:dyDescent="0.45">
      <c r="A8" s="65">
        <f>'PLANTILLA V6'!A8</f>
        <v>0</v>
      </c>
      <c r="B8" s="65">
        <f>'PLANTILLA V6'!B8</f>
        <v>0</v>
      </c>
      <c r="C8" s="70">
        <f>'PLANTILLA V6'!C8</f>
        <v>1</v>
      </c>
      <c r="D8" s="71" t="str">
        <f>'PLANTILLA V6'!D8</f>
        <v>pza</v>
      </c>
      <c r="E8" s="70">
        <v>0</v>
      </c>
      <c r="F8" s="71" t="b">
        <v>1</v>
      </c>
      <c r="G8" s="71" t="b">
        <v>0</v>
      </c>
      <c r="H8" s="71" t="b">
        <v>0</v>
      </c>
      <c r="I8" s="71" t="b">
        <v>0</v>
      </c>
      <c r="J8" s="72" t="e">
        <f>(('PLANTILLA V6'!Tot_alumnos*F8)+('PLANTILLA V6'!X_parejas*G8)+('PLANTILLA V6'!x_equipo_4* H8)+('PLANTILLA V6'!Grupal*I8))*E8</f>
        <v>#REF!</v>
      </c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6.5" x14ac:dyDescent="0.45">
      <c r="A9" s="187" t="str">
        <f>'PLANTILLA V6'!A9</f>
        <v>Tecnología educativa</v>
      </c>
      <c r="B9" s="167"/>
      <c r="C9" s="74">
        <f>'PLANTILLA V6'!C9</f>
        <v>1</v>
      </c>
      <c r="D9" s="75" t="str">
        <f>'PLANTILLA V6'!D9</f>
        <v>pza</v>
      </c>
      <c r="E9" s="74"/>
      <c r="F9" s="75" t="b">
        <v>0</v>
      </c>
      <c r="G9" s="75" t="b">
        <v>0</v>
      </c>
      <c r="H9" s="75" t="b">
        <v>0</v>
      </c>
      <c r="I9" s="75" t="b">
        <v>0</v>
      </c>
      <c r="J9" s="72" t="e">
        <f>(('PLANTILLA V6'!Tot_alumnos*F9)+('PLANTILLA V6'!X_parejas*G9)+('PLANTILLA V6'!x_equipo_4* H9)+('PLANTILLA V6'!Grupal*I9))*E9</f>
        <v>#REF!</v>
      </c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ht="16.5" x14ac:dyDescent="0.45">
      <c r="A10" s="54" t="str">
        <f>'PLANTILLA V6'!A10</f>
        <v>Te</v>
      </c>
      <c r="B10" s="51" t="str">
        <f>'PLANTILLA V6'!B10</f>
        <v>Codey Rocky</v>
      </c>
      <c r="C10" s="22">
        <f>'PLANTILLA V6'!C10</f>
        <v>1</v>
      </c>
      <c r="D10" s="54" t="str">
        <f>'PLANTILLA V6'!D10</f>
        <v>pza</v>
      </c>
      <c r="E10" s="22">
        <v>0</v>
      </c>
      <c r="F10" s="54" t="b">
        <v>0</v>
      </c>
      <c r="G10" s="54" t="b">
        <v>0</v>
      </c>
      <c r="H10" s="54" t="b">
        <v>1</v>
      </c>
      <c r="I10" s="54" t="b">
        <v>0</v>
      </c>
      <c r="J10" s="72" t="e">
        <f>(('PLANTILLA V6'!Tot_alumnos*F10)+('PLANTILLA V6'!X_parejas*G10)+('PLANTILLA V6'!x_equipo_4* H10)+('PLANTILLA V6'!Grupal*I10))*E10</f>
        <v>#REF!</v>
      </c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ht="16.5" x14ac:dyDescent="0.45">
      <c r="A11" s="54" t="str">
        <f>'PLANTILLA V6'!A11</f>
        <v>Te</v>
      </c>
      <c r="B11" s="51" t="str">
        <f>'PLANTILLA V6'!B11</f>
        <v xml:space="preserve">Lego Spike Prime </v>
      </c>
      <c r="C11" s="22">
        <f>'PLANTILLA V6'!C11</f>
        <v>1</v>
      </c>
      <c r="D11" s="54" t="str">
        <f>'PLANTILLA V6'!D11</f>
        <v>pza</v>
      </c>
      <c r="E11" s="22">
        <v>0</v>
      </c>
      <c r="F11" s="54" t="b">
        <v>0</v>
      </c>
      <c r="G11" s="54" t="b">
        <v>0</v>
      </c>
      <c r="H11" s="54" t="b">
        <v>1</v>
      </c>
      <c r="I11" s="54" t="b">
        <v>0</v>
      </c>
      <c r="J11" s="72" t="e">
        <f>(('PLANTILLA V6'!Tot_alumnos*F11)+('PLANTILLA V6'!X_parejas*G11)+('PLANTILLA V6'!x_equipo_4* H11)+('PLANTILLA V6'!Grupal*I11))*E11</f>
        <v>#REF!</v>
      </c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spans="1:26" ht="16.5" x14ac:dyDescent="0.45">
      <c r="A12" s="54" t="str">
        <f>'PLANTILLA V6'!A12</f>
        <v>Te</v>
      </c>
      <c r="B12" s="51" t="str">
        <f>'PLANTILLA V6'!B12</f>
        <v>Kit de Micro:bit V2</v>
      </c>
      <c r="C12" s="22">
        <f>'PLANTILLA V6'!C12</f>
        <v>1</v>
      </c>
      <c r="D12" s="54" t="str">
        <f>'PLANTILLA V6'!D12</f>
        <v>pza</v>
      </c>
      <c r="E12" s="22">
        <v>0</v>
      </c>
      <c r="F12" s="54" t="b">
        <v>0</v>
      </c>
      <c r="G12" s="54" t="b">
        <v>0</v>
      </c>
      <c r="H12" s="54" t="b">
        <v>1</v>
      </c>
      <c r="I12" s="54" t="b">
        <v>0</v>
      </c>
      <c r="J12" s="72" t="e">
        <f>(('PLANTILLA V6'!Tot_alumnos*F12)+('PLANTILLA V6'!X_parejas*G12)+('PLANTILLA V6'!x_equipo_4* H12)+('PLANTILLA V6'!Grupal*I12))*E12</f>
        <v>#REF!</v>
      </c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16.5" x14ac:dyDescent="0.45">
      <c r="A13" s="54" t="str">
        <f>'PLANTILLA V6'!A13</f>
        <v>Te</v>
      </c>
      <c r="B13" s="51" t="str">
        <f>'PLANTILLA V6'!B13</f>
        <v>Micro:bit Retro Arcade**</v>
      </c>
      <c r="C13" s="22">
        <f>'PLANTILLA V6'!C13</f>
        <v>1</v>
      </c>
      <c r="D13" s="54" t="str">
        <f>'PLANTILLA V6'!D13</f>
        <v>pza</v>
      </c>
      <c r="E13" s="22">
        <v>0</v>
      </c>
      <c r="F13" s="54" t="b">
        <v>0</v>
      </c>
      <c r="G13" s="54" t="b">
        <v>0</v>
      </c>
      <c r="H13" s="54" t="b">
        <v>1</v>
      </c>
      <c r="I13" s="54" t="b">
        <v>0</v>
      </c>
      <c r="J13" s="72" t="e">
        <f>(('PLANTILLA V6'!Tot_alumnos*F13)+('PLANTILLA V6'!X_parejas*G13)+('PLANTILLA V6'!x_equipo_4* H13)+('PLANTILLA V6'!Grupal*I13))*E13</f>
        <v>#REF!</v>
      </c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6" ht="16.5" x14ac:dyDescent="0.45">
      <c r="A14" s="54" t="str">
        <f>'PLANTILLA V6'!A14</f>
        <v>Te</v>
      </c>
      <c r="B14" s="51" t="str">
        <f>'PLANTILLA V6'!B14</f>
        <v>VEX IQ</v>
      </c>
      <c r="C14" s="22">
        <f>'PLANTILLA V6'!C14</f>
        <v>1</v>
      </c>
      <c r="D14" s="54" t="str">
        <f>'PLANTILLA V6'!D14</f>
        <v>pza</v>
      </c>
      <c r="E14" s="22">
        <v>0</v>
      </c>
      <c r="F14" s="54" t="b">
        <v>0</v>
      </c>
      <c r="G14" s="54" t="b">
        <v>0</v>
      </c>
      <c r="H14" s="54" t="b">
        <v>1</v>
      </c>
      <c r="I14" s="54" t="b">
        <v>0</v>
      </c>
      <c r="J14" s="72" t="e">
        <f>(('PLANTILLA V6'!Tot_alumnos*F14)+('PLANTILLA V6'!X_parejas*G14)+('PLANTILLA V6'!x_equipo_4* H14)+('PLANTILLA V6'!Grupal*I14))*E14</f>
        <v>#REF!</v>
      </c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6" ht="16.5" x14ac:dyDescent="0.45">
      <c r="A15" s="54" t="str">
        <f>'PLANTILLA V6'!A15</f>
        <v>Te</v>
      </c>
      <c r="B15" s="51" t="str">
        <f>'PLANTILLA V6'!B15</f>
        <v>Arduino UNO</v>
      </c>
      <c r="C15" s="22">
        <f>'PLANTILLA V6'!C15</f>
        <v>1</v>
      </c>
      <c r="D15" s="54" t="str">
        <f>'PLANTILLA V6'!D15</f>
        <v>pza</v>
      </c>
      <c r="E15" s="22">
        <v>0</v>
      </c>
      <c r="F15" s="54" t="b">
        <v>0</v>
      </c>
      <c r="G15" s="54" t="b">
        <v>0</v>
      </c>
      <c r="H15" s="54" t="b">
        <v>1</v>
      </c>
      <c r="I15" s="54" t="b">
        <v>0</v>
      </c>
      <c r="J15" s="72" t="e">
        <f>(('PLANTILLA V6'!Tot_alumnos*F15)+('PLANTILLA V6'!X_parejas*G15)+('PLANTILLA V6'!x_equipo_4* H15)+('PLANTILLA V6'!Grupal*I15))*E15</f>
        <v>#REF!</v>
      </c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spans="1:26" ht="16.5" x14ac:dyDescent="0.45">
      <c r="A16" s="51" t="str">
        <f>'PLANTILLA V6'!A16</f>
        <v>Te</v>
      </c>
      <c r="B16" s="51" t="str">
        <f>'PLANTILLA V6'!B16</f>
        <v>Impresora 3D</v>
      </c>
      <c r="C16" s="22">
        <f>'PLANTILLA V6'!C16</f>
        <v>1</v>
      </c>
      <c r="D16" s="54" t="str">
        <f>'PLANTILLA V6'!D16</f>
        <v>pza</v>
      </c>
      <c r="E16" s="22">
        <v>0</v>
      </c>
      <c r="F16" s="54" t="b">
        <v>0</v>
      </c>
      <c r="G16" s="54" t="b">
        <v>0</v>
      </c>
      <c r="H16" s="54" t="b">
        <v>0</v>
      </c>
      <c r="I16" s="54" t="b">
        <v>1</v>
      </c>
      <c r="J16" s="72" t="e">
        <f>(('PLANTILLA V6'!Tot_alumnos*F16)+('PLANTILLA V6'!X_parejas*G16)+('PLANTILLA V6'!x_equipo_4* H16)+('PLANTILLA V6'!Grupal*I16))*E16</f>
        <v>#REF!</v>
      </c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spans="1:26" ht="16.5" x14ac:dyDescent="0.45">
      <c r="A17" s="51" t="str">
        <f>'PLANTILLA V6'!A17</f>
        <v>Te</v>
      </c>
      <c r="B17" s="51" t="str">
        <f>'PLANTILLA V6'!B17</f>
        <v>Filamento PLA 1 kg diámetro 1.75 mm</v>
      </c>
      <c r="C17" s="22">
        <f>'PLANTILLA V6'!C17</f>
        <v>1</v>
      </c>
      <c r="D17" s="54" t="str">
        <f>'PLANTILLA V6'!D17</f>
        <v>rollo</v>
      </c>
      <c r="E17" s="22">
        <v>0</v>
      </c>
      <c r="F17" s="54" t="b">
        <v>0</v>
      </c>
      <c r="G17" s="54" t="b">
        <v>0</v>
      </c>
      <c r="H17" s="54" t="b">
        <v>0</v>
      </c>
      <c r="I17" s="54" t="b">
        <v>1</v>
      </c>
      <c r="J17" s="72" t="e">
        <f>(('PLANTILLA V6'!Tot_alumnos*F17)+('PLANTILLA V6'!X_parejas*G17)+('PLANTILLA V6'!x_equipo_4* H17)+('PLANTILLA V6'!Grupal*I17))*E17</f>
        <v>#REF!</v>
      </c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spans="1:26" ht="16.5" x14ac:dyDescent="0.45">
      <c r="A18" s="76" t="str">
        <f>'PLANTILLA V6'!A18</f>
        <v>Te</v>
      </c>
      <c r="B18" s="76">
        <f>'PLANTILLA V6'!B18</f>
        <v>0</v>
      </c>
      <c r="C18" s="22">
        <f>'PLANTILLA V6'!C18</f>
        <v>1</v>
      </c>
      <c r="D18" s="54" t="str">
        <f>'PLANTILLA V6'!D18</f>
        <v>pza</v>
      </c>
      <c r="E18" s="22">
        <v>0</v>
      </c>
      <c r="F18" s="54" t="b">
        <v>0</v>
      </c>
      <c r="G18" s="54" t="b">
        <v>0</v>
      </c>
      <c r="H18" s="54" t="b">
        <v>0</v>
      </c>
      <c r="I18" s="54" t="b">
        <v>0</v>
      </c>
      <c r="J18" s="72" t="e">
        <f>(('PLANTILLA V6'!Tot_alumnos*F18)+('PLANTILLA V6'!X_parejas*G18)+('PLANTILLA V6'!x_equipo_4* H18)+('PLANTILLA V6'!Grupal*I18))*E18</f>
        <v>#REF!</v>
      </c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6.5" x14ac:dyDescent="0.45">
      <c r="A19" s="76">
        <f>'PLANTILLA V6'!A19</f>
        <v>0</v>
      </c>
      <c r="B19" s="76">
        <f>'PLANTILLA V6'!B19</f>
        <v>0</v>
      </c>
      <c r="C19" s="22">
        <f>'PLANTILLA V6'!C19</f>
        <v>1</v>
      </c>
      <c r="D19" s="54" t="str">
        <f>'PLANTILLA V6'!D19</f>
        <v>pza</v>
      </c>
      <c r="E19" s="22">
        <v>0</v>
      </c>
      <c r="F19" s="54" t="b">
        <v>0</v>
      </c>
      <c r="G19" s="54" t="b">
        <v>0</v>
      </c>
      <c r="H19" s="54" t="b">
        <v>0</v>
      </c>
      <c r="I19" s="54" t="b">
        <v>0</v>
      </c>
      <c r="J19" s="72" t="e">
        <f>(('PLANTILLA V6'!Tot_alumnos*F19)+('PLANTILLA V6'!X_parejas*G19)+('PLANTILLA V6'!x_equipo_4* H19)+('PLANTILLA V6'!Grupal*I19))*E19</f>
        <v>#REF!</v>
      </c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6.5" x14ac:dyDescent="0.45">
      <c r="A20" s="76">
        <f>'PLANTILLA V6'!A20</f>
        <v>0</v>
      </c>
      <c r="B20" s="76">
        <f>'PLANTILLA V6'!B20</f>
        <v>0</v>
      </c>
      <c r="C20" s="22">
        <f>'PLANTILLA V6'!C20</f>
        <v>1</v>
      </c>
      <c r="D20" s="54" t="str">
        <f>'PLANTILLA V6'!D20</f>
        <v>pza</v>
      </c>
      <c r="E20" s="22">
        <v>0</v>
      </c>
      <c r="F20" s="54" t="b">
        <v>0</v>
      </c>
      <c r="G20" s="54" t="b">
        <v>0</v>
      </c>
      <c r="H20" s="54" t="b">
        <v>0</v>
      </c>
      <c r="I20" s="54" t="b">
        <v>0</v>
      </c>
      <c r="J20" s="72" t="e">
        <f>(('PLANTILLA V6'!Tot_alumnos*F20)+('PLANTILLA V6'!X_parejas*G20)+('PLANTILLA V6'!x_equipo_4* H20)+('PLANTILLA V6'!Grupal*I20))*E20</f>
        <v>#REF!</v>
      </c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6.5" x14ac:dyDescent="0.45">
      <c r="A21" s="76">
        <f>'PLANTILLA V6'!A21</f>
        <v>0</v>
      </c>
      <c r="B21" s="76">
        <f>'PLANTILLA V6'!B21</f>
        <v>0</v>
      </c>
      <c r="C21" s="22">
        <f>'PLANTILLA V6'!C21</f>
        <v>1</v>
      </c>
      <c r="D21" s="54" t="str">
        <f>'PLANTILLA V6'!D21</f>
        <v>pza</v>
      </c>
      <c r="E21" s="22">
        <v>0</v>
      </c>
      <c r="F21" s="54" t="b">
        <v>0</v>
      </c>
      <c r="G21" s="54" t="b">
        <v>0</v>
      </c>
      <c r="H21" s="54" t="b">
        <v>0</v>
      </c>
      <c r="I21" s="54" t="b">
        <v>0</v>
      </c>
      <c r="J21" s="72" t="e">
        <f>(('PLANTILLA V6'!Tot_alumnos*F21)+('PLANTILLA V6'!X_parejas*G21)+('PLANTILLA V6'!x_equipo_4* H21)+('PLANTILLA V6'!Grupal*I21))*E21</f>
        <v>#REF!</v>
      </c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6.5" x14ac:dyDescent="0.45">
      <c r="A22" s="76">
        <f>'PLANTILLA V6'!A22</f>
        <v>0</v>
      </c>
      <c r="B22" s="76">
        <f>'PLANTILLA V6'!B22</f>
        <v>0</v>
      </c>
      <c r="C22" s="22">
        <f>'PLANTILLA V6'!C22</f>
        <v>1</v>
      </c>
      <c r="D22" s="54" t="str">
        <f>'PLANTILLA V6'!D22</f>
        <v>pza</v>
      </c>
      <c r="E22" s="22">
        <v>0</v>
      </c>
      <c r="F22" s="54" t="b">
        <v>0</v>
      </c>
      <c r="G22" s="54" t="b">
        <v>0</v>
      </c>
      <c r="H22" s="54" t="b">
        <v>0</v>
      </c>
      <c r="I22" s="54" t="b">
        <v>0</v>
      </c>
      <c r="J22" s="72" t="e">
        <f>(('PLANTILLA V6'!Tot_alumnos*F22)+('PLANTILLA V6'!X_parejas*G22)+('PLANTILLA V6'!x_equipo_4* H22)+('PLANTILLA V6'!Grupal*I22))*E22</f>
        <v>#REF!</v>
      </c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6.5" x14ac:dyDescent="0.45">
      <c r="A23" s="76">
        <f>'PLANTILLA V6'!A23</f>
        <v>0</v>
      </c>
      <c r="B23" s="76">
        <f>'PLANTILLA V6'!B23</f>
        <v>0</v>
      </c>
      <c r="C23" s="22">
        <f>'PLANTILLA V6'!C23</f>
        <v>1</v>
      </c>
      <c r="D23" s="54" t="str">
        <f>'PLANTILLA V6'!D23</f>
        <v>pza</v>
      </c>
      <c r="E23" s="22">
        <v>0</v>
      </c>
      <c r="F23" s="54" t="b">
        <v>0</v>
      </c>
      <c r="G23" s="54" t="b">
        <v>0</v>
      </c>
      <c r="H23" s="54" t="b">
        <v>0</v>
      </c>
      <c r="I23" s="54" t="b">
        <v>0</v>
      </c>
      <c r="J23" s="72" t="e">
        <f>(('PLANTILLA V6'!Tot_alumnos*F23)+('PLANTILLA V6'!X_parejas*G23)+('PLANTILLA V6'!x_equipo_4* H23)+('PLANTILLA V6'!Grupal*I23))*E23</f>
        <v>#REF!</v>
      </c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6.5" x14ac:dyDescent="0.45">
      <c r="A24" s="76">
        <f>'PLANTILLA V6'!A24</f>
        <v>0</v>
      </c>
      <c r="B24" s="76">
        <f>'PLANTILLA V6'!B24</f>
        <v>0</v>
      </c>
      <c r="C24" s="22">
        <f>'PLANTILLA V6'!C24</f>
        <v>1</v>
      </c>
      <c r="D24" s="54" t="str">
        <f>'PLANTILLA V6'!D24</f>
        <v>pza</v>
      </c>
      <c r="E24" s="22">
        <v>0</v>
      </c>
      <c r="F24" s="54" t="b">
        <v>0</v>
      </c>
      <c r="G24" s="54" t="b">
        <v>0</v>
      </c>
      <c r="H24" s="54" t="b">
        <v>0</v>
      </c>
      <c r="I24" s="54" t="b">
        <v>0</v>
      </c>
      <c r="J24" s="72" t="e">
        <f>(('PLANTILLA V6'!Tot_alumnos*F24)+('PLANTILLA V6'!X_parejas*G24)+('PLANTILLA V6'!x_equipo_4* H24)+('PLANTILLA V6'!Grupal*I24))*E24</f>
        <v>#REF!</v>
      </c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6.5" x14ac:dyDescent="0.45">
      <c r="A25" s="76">
        <f>'PLANTILLA V6'!A25</f>
        <v>0</v>
      </c>
      <c r="B25" s="76">
        <f>'PLANTILLA V6'!B25</f>
        <v>0</v>
      </c>
      <c r="C25" s="22">
        <f>'PLANTILLA V6'!C25</f>
        <v>1</v>
      </c>
      <c r="D25" s="54" t="str">
        <f>'PLANTILLA V6'!D25</f>
        <v>pza</v>
      </c>
      <c r="E25" s="22">
        <v>0</v>
      </c>
      <c r="F25" s="54" t="b">
        <v>0</v>
      </c>
      <c r="G25" s="54" t="b">
        <v>0</v>
      </c>
      <c r="H25" s="54" t="b">
        <v>0</v>
      </c>
      <c r="I25" s="54" t="b">
        <v>0</v>
      </c>
      <c r="J25" s="72" t="e">
        <f>(('PLANTILLA V6'!Tot_alumnos*F25)+('PLANTILLA V6'!X_parejas*G25)+('PLANTILLA V6'!x_equipo_4* H25)+('PLANTILLA V6'!Grupal*I25))*E25</f>
        <v>#REF!</v>
      </c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6.5" x14ac:dyDescent="0.45">
      <c r="A26" s="76">
        <f>'PLANTILLA V6'!A26</f>
        <v>0</v>
      </c>
      <c r="B26" s="76">
        <f>'PLANTILLA V6'!B26</f>
        <v>0</v>
      </c>
      <c r="C26" s="22">
        <f>'PLANTILLA V6'!C26</f>
        <v>1</v>
      </c>
      <c r="D26" s="54" t="str">
        <f>'PLANTILLA V6'!D26</f>
        <v>pza</v>
      </c>
      <c r="E26" s="22">
        <v>0</v>
      </c>
      <c r="F26" s="54" t="b">
        <v>0</v>
      </c>
      <c r="G26" s="54" t="b">
        <v>0</v>
      </c>
      <c r="H26" s="54" t="b">
        <v>0</v>
      </c>
      <c r="I26" s="54" t="b">
        <v>0</v>
      </c>
      <c r="J26" s="72" t="e">
        <f>(('PLANTILLA V6'!Tot_alumnos*F26)+('PLANTILLA V6'!X_parejas*G26)+('PLANTILLA V6'!x_equipo_4* H26)+('PLANTILLA V6'!Grupal*I26))*E26</f>
        <v>#REF!</v>
      </c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6.5" x14ac:dyDescent="0.45">
      <c r="A27" s="76">
        <f>'PLANTILLA V6'!A27</f>
        <v>0</v>
      </c>
      <c r="B27" s="76">
        <f>'PLANTILLA V6'!B27</f>
        <v>0</v>
      </c>
      <c r="C27" s="22">
        <f>'PLANTILLA V6'!C27</f>
        <v>1</v>
      </c>
      <c r="D27" s="54" t="str">
        <f>'PLANTILLA V6'!D27</f>
        <v>pza</v>
      </c>
      <c r="E27" s="22">
        <v>0</v>
      </c>
      <c r="F27" s="54" t="b">
        <v>0</v>
      </c>
      <c r="G27" s="54" t="b">
        <v>0</v>
      </c>
      <c r="H27" s="54" t="b">
        <v>0</v>
      </c>
      <c r="I27" s="54" t="b">
        <v>0</v>
      </c>
      <c r="J27" s="72" t="e">
        <f>(('PLANTILLA V6'!Tot_alumnos*F27)+('PLANTILLA V6'!X_parejas*G27)+('PLANTILLA V6'!x_equipo_4* H27)+('PLANTILLA V6'!Grupal*I27))*E27</f>
        <v>#REF!</v>
      </c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6.5" x14ac:dyDescent="0.45">
      <c r="A28" s="76">
        <f>'PLANTILLA V6'!A28</f>
        <v>0</v>
      </c>
      <c r="B28" s="76">
        <f>'PLANTILLA V6'!B28</f>
        <v>0</v>
      </c>
      <c r="C28" s="22">
        <f>'PLANTILLA V6'!C28</f>
        <v>1</v>
      </c>
      <c r="D28" s="54" t="str">
        <f>'PLANTILLA V6'!D28</f>
        <v>pza</v>
      </c>
      <c r="E28" s="22">
        <v>0</v>
      </c>
      <c r="F28" s="54" t="b">
        <v>0</v>
      </c>
      <c r="G28" s="54" t="b">
        <v>0</v>
      </c>
      <c r="H28" s="54" t="b">
        <v>0</v>
      </c>
      <c r="I28" s="54" t="b">
        <v>0</v>
      </c>
      <c r="J28" s="72" t="e">
        <f>(('PLANTILLA V6'!Tot_alumnos*F28)+('PLANTILLA V6'!X_parejas*G28)+('PLANTILLA V6'!x_equipo_4* H28)+('PLANTILLA V6'!Grupal*I28))*E28</f>
        <v>#REF!</v>
      </c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6.5" x14ac:dyDescent="0.45">
      <c r="A29" s="76">
        <f>'PLANTILLA V6'!A29</f>
        <v>0</v>
      </c>
      <c r="B29" s="76">
        <f>'PLANTILLA V6'!B29</f>
        <v>0</v>
      </c>
      <c r="C29" s="22">
        <f>'PLANTILLA V6'!C29</f>
        <v>1</v>
      </c>
      <c r="D29" s="54" t="str">
        <f>'PLANTILLA V6'!D29</f>
        <v>pza</v>
      </c>
      <c r="E29" s="22">
        <v>0</v>
      </c>
      <c r="F29" s="54" t="b">
        <v>0</v>
      </c>
      <c r="G29" s="54" t="b">
        <v>0</v>
      </c>
      <c r="H29" s="54" t="b">
        <v>0</v>
      </c>
      <c r="I29" s="54" t="b">
        <v>0</v>
      </c>
      <c r="J29" s="72" t="e">
        <f>(('PLANTILLA V6'!Tot_alumnos*F29)+('PLANTILLA V6'!X_parejas*G29)+('PLANTILLA V6'!x_equipo_4* H29)+('PLANTILLA V6'!Grupal*I29))*E29</f>
        <v>#REF!</v>
      </c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6.5" x14ac:dyDescent="0.45">
      <c r="A30" s="76">
        <f>'PLANTILLA V6'!A30</f>
        <v>0</v>
      </c>
      <c r="B30" s="76">
        <f>'PLANTILLA V6'!B30</f>
        <v>0</v>
      </c>
      <c r="C30" s="22">
        <f>'PLANTILLA V6'!C30</f>
        <v>1</v>
      </c>
      <c r="D30" s="54" t="str">
        <f>'PLANTILLA V6'!D30</f>
        <v>pza</v>
      </c>
      <c r="E30" s="22">
        <v>0</v>
      </c>
      <c r="F30" s="54" t="b">
        <v>0</v>
      </c>
      <c r="G30" s="54" t="b">
        <v>0</v>
      </c>
      <c r="H30" s="54" t="b">
        <v>0</v>
      </c>
      <c r="I30" s="54" t="b">
        <v>0</v>
      </c>
      <c r="J30" s="72" t="e">
        <f>(('PLANTILLA V6'!Tot_alumnos*F30)+('PLANTILLA V6'!X_parejas*G30)+('PLANTILLA V6'!x_equipo_4* H30)+('PLANTILLA V6'!Grupal*I30))*E30</f>
        <v>#REF!</v>
      </c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6.5" x14ac:dyDescent="0.45">
      <c r="A31" s="76">
        <f>'PLANTILLA V6'!A31</f>
        <v>0</v>
      </c>
      <c r="B31" s="76">
        <f>'PLANTILLA V6'!B31</f>
        <v>0</v>
      </c>
      <c r="C31" s="22">
        <f>'PLANTILLA V6'!C31</f>
        <v>1</v>
      </c>
      <c r="D31" s="54" t="str">
        <f>'PLANTILLA V6'!D31</f>
        <v>pza</v>
      </c>
      <c r="E31" s="22">
        <v>0</v>
      </c>
      <c r="F31" s="54" t="b">
        <v>0</v>
      </c>
      <c r="G31" s="54" t="b">
        <v>0</v>
      </c>
      <c r="H31" s="54" t="b">
        <v>0</v>
      </c>
      <c r="I31" s="54" t="b">
        <v>0</v>
      </c>
      <c r="J31" s="72" t="e">
        <f>(('PLANTILLA V6'!Tot_alumnos*F31)+('PLANTILLA V6'!X_parejas*G31)+('PLANTILLA V6'!x_equipo_4* H31)+('PLANTILLA V6'!Grupal*I31))*E31</f>
        <v>#REF!</v>
      </c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6.5" x14ac:dyDescent="0.45">
      <c r="A32" s="76">
        <f>'PLANTILLA V6'!A32</f>
        <v>0</v>
      </c>
      <c r="B32" s="76">
        <f>'PLANTILLA V6'!B32</f>
        <v>0</v>
      </c>
      <c r="C32" s="22">
        <f>'PLANTILLA V6'!C32</f>
        <v>1</v>
      </c>
      <c r="D32" s="54" t="str">
        <f>'PLANTILLA V6'!D32</f>
        <v>pza</v>
      </c>
      <c r="E32" s="22">
        <v>0</v>
      </c>
      <c r="F32" s="54" t="b">
        <v>0</v>
      </c>
      <c r="G32" s="54" t="b">
        <v>0</v>
      </c>
      <c r="H32" s="54" t="b">
        <v>0</v>
      </c>
      <c r="I32" s="54" t="b">
        <v>0</v>
      </c>
      <c r="J32" s="72" t="e">
        <f>(('PLANTILLA V6'!Tot_alumnos*F32)+('PLANTILLA V6'!X_parejas*G32)+('PLANTILLA V6'!x_equipo_4* H32)+('PLANTILLA V6'!Grupal*I32))*E32</f>
        <v>#REF!</v>
      </c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6.5" x14ac:dyDescent="0.45">
      <c r="A33" s="187" t="str">
        <f>'PLANTILLA V6'!A33</f>
        <v>Maquinaria</v>
      </c>
      <c r="B33" s="167"/>
      <c r="C33" s="22">
        <f>'PLANTILLA V6'!C33</f>
        <v>0</v>
      </c>
      <c r="D33" s="54">
        <f>'PLANTILLA V6'!D33</f>
        <v>0</v>
      </c>
      <c r="E33" s="22">
        <v>0</v>
      </c>
      <c r="F33" s="54" t="b">
        <v>0</v>
      </c>
      <c r="G33" s="54" t="b">
        <v>0</v>
      </c>
      <c r="H33" s="54" t="b">
        <v>0</v>
      </c>
      <c r="I33" s="54" t="b">
        <v>0</v>
      </c>
      <c r="J33" s="72" t="e">
        <f>(('PLANTILLA V6'!Tot_alumnos*F33)+('PLANTILLA V6'!X_parejas*G33)+('PLANTILLA V6'!x_equipo_4* H33)+('PLANTILLA V6'!Grupal*I33))*E33</f>
        <v>#REF!</v>
      </c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spans="1:26" ht="16.5" x14ac:dyDescent="0.45">
      <c r="A34" s="51" t="str">
        <f>'PLANTILLA V6'!A34</f>
        <v>Ma</v>
      </c>
      <c r="B34" s="51" t="str">
        <f>'PLANTILLA V6'!B34</f>
        <v>Sierra Moto-Saw</v>
      </c>
      <c r="C34" s="22">
        <f>'PLANTILLA V6'!C34</f>
        <v>1</v>
      </c>
      <c r="D34" s="54" t="str">
        <f>'PLANTILLA V6'!D34</f>
        <v>pza</v>
      </c>
      <c r="E34" s="22">
        <v>0</v>
      </c>
      <c r="F34" s="54" t="b">
        <v>0</v>
      </c>
      <c r="G34" s="54" t="b">
        <v>0</v>
      </c>
      <c r="H34" s="54" t="b">
        <v>0</v>
      </c>
      <c r="I34" s="54" t="b">
        <v>1</v>
      </c>
      <c r="J34" s="72" t="e">
        <f>(('PLANTILLA V6'!Tot_alumnos*F34)+('PLANTILLA V6'!X_parejas*G34)+('PLANTILLA V6'!x_equipo_4* H34)+('PLANTILLA V6'!Grupal*I34))*E34</f>
        <v>#REF!</v>
      </c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spans="1:26" ht="16.5" x14ac:dyDescent="0.45">
      <c r="A35" s="51" t="str">
        <f>'PLANTILLA V6'!A35</f>
        <v>Ma</v>
      </c>
      <c r="B35" s="51" t="str">
        <f>'PLANTILLA V6'!B35</f>
        <v>Taladro inalámbrico</v>
      </c>
      <c r="C35" s="22">
        <f>'PLANTILLA V6'!C35</f>
        <v>1</v>
      </c>
      <c r="D35" s="54" t="str">
        <f>'PLANTILLA V6'!D35</f>
        <v>pza</v>
      </c>
      <c r="E35" s="22">
        <v>0</v>
      </c>
      <c r="F35" s="54" t="b">
        <v>0</v>
      </c>
      <c r="G35" s="54" t="b">
        <v>0</v>
      </c>
      <c r="H35" s="54" t="b">
        <v>0</v>
      </c>
      <c r="I35" s="54" t="b">
        <v>1</v>
      </c>
      <c r="J35" s="72" t="e">
        <f>(('PLANTILLA V6'!Tot_alumnos*F35)+('PLANTILLA V6'!X_parejas*G35)+('PLANTILLA V6'!x_equipo_4* H35)+('PLANTILLA V6'!Grupal*I35))*E35</f>
        <v>#REF!</v>
      </c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spans="1:26" ht="16.5" x14ac:dyDescent="0.45">
      <c r="A36" s="51" t="str">
        <f>'PLANTILLA V6'!A36</f>
        <v>Ma</v>
      </c>
      <c r="B36" s="51" t="str">
        <f>'PLANTILLA V6'!B36</f>
        <v>Base para taladro</v>
      </c>
      <c r="C36" s="22">
        <f>'PLANTILLA V6'!C36</f>
        <v>1</v>
      </c>
      <c r="D36" s="54" t="str">
        <f>'PLANTILLA V6'!D36</f>
        <v>pza</v>
      </c>
      <c r="E36" s="22">
        <v>0</v>
      </c>
      <c r="F36" s="54" t="b">
        <v>0</v>
      </c>
      <c r="G36" s="54" t="b">
        <v>0</v>
      </c>
      <c r="H36" s="54" t="b">
        <v>0</v>
      </c>
      <c r="I36" s="54" t="b">
        <v>1</v>
      </c>
      <c r="J36" s="72" t="e">
        <f>(('PLANTILLA V6'!Tot_alumnos*F36)+('PLANTILLA V6'!X_parejas*G36)+('PLANTILLA V6'!x_equipo_4* H36)+('PLANTILLA V6'!Grupal*I36))*E36</f>
        <v>#REF!</v>
      </c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spans="1:26" ht="16.5" x14ac:dyDescent="0.45">
      <c r="A37" s="51" t="str">
        <f>'PLANTILLA V6'!A37</f>
        <v>Ma</v>
      </c>
      <c r="B37" s="51" t="str">
        <f>'PLANTILLA V6'!B37</f>
        <v>Prensas de ajuste rápido de 6"</v>
      </c>
      <c r="C37" s="22">
        <f>'PLANTILLA V6'!C37</f>
        <v>4</v>
      </c>
      <c r="D37" s="54" t="str">
        <f>'PLANTILLA V6'!D37</f>
        <v>pza</v>
      </c>
      <c r="E37" s="22">
        <v>0</v>
      </c>
      <c r="F37" s="54" t="b">
        <v>0</v>
      </c>
      <c r="G37" s="54" t="b">
        <v>0</v>
      </c>
      <c r="H37" s="54" t="b">
        <v>0</v>
      </c>
      <c r="I37" s="54" t="b">
        <v>1</v>
      </c>
      <c r="J37" s="72" t="e">
        <f>(('PLANTILLA V6'!Tot_alumnos*F37)+('PLANTILLA V6'!X_parejas*G37)+('PLANTILLA V6'!x_equipo_4* H37)+('PLANTILLA V6'!Grupal*I37))*E37</f>
        <v>#REF!</v>
      </c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spans="1:26" ht="16.5" x14ac:dyDescent="0.45">
      <c r="A38" s="51" t="str">
        <f>'PLANTILLA V6'!A38</f>
        <v>Ma</v>
      </c>
      <c r="B38" s="51" t="str">
        <f>'PLANTILLA V6'!B38</f>
        <v>Juego de 13 brocas de alta velocidad para madera (medidas: 1/16”, 5/64", 3/32", 7/64", 1/8", 9/64", 5/32", 11/64", 3/16", 13/64", 7/32", 1/4" y 5/16”)</v>
      </c>
      <c r="C38" s="22">
        <f>'PLANTILLA V6'!C38</f>
        <v>1</v>
      </c>
      <c r="D38" s="54" t="str">
        <f>'PLANTILLA V6'!D38</f>
        <v>pza</v>
      </c>
      <c r="E38" s="22">
        <v>0</v>
      </c>
      <c r="F38" s="54" t="b">
        <v>0</v>
      </c>
      <c r="G38" s="54" t="b">
        <v>0</v>
      </c>
      <c r="H38" s="54" t="b">
        <v>0</v>
      </c>
      <c r="I38" s="54" t="b">
        <v>1</v>
      </c>
      <c r="J38" s="72" t="e">
        <f>(('PLANTILLA V6'!Tot_alumnos*F38)+('PLANTILLA V6'!X_parejas*G38)+('PLANTILLA V6'!x_equipo_4* H38)+('PLANTILLA V6'!Grupal*I38))*E38</f>
        <v>#REF!</v>
      </c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spans="1:26" ht="16.5" x14ac:dyDescent="0.45">
      <c r="A39" s="51">
        <f>'PLANTILLA V6'!A39</f>
        <v>0</v>
      </c>
      <c r="B39" s="51">
        <f>'PLANTILLA V6'!B39</f>
        <v>0</v>
      </c>
      <c r="C39" s="22">
        <f>'PLANTILLA V6'!C39</f>
        <v>1</v>
      </c>
      <c r="D39" s="54" t="str">
        <f>'PLANTILLA V6'!D39</f>
        <v>pza</v>
      </c>
      <c r="E39" s="22">
        <v>0</v>
      </c>
      <c r="F39" s="54" t="b">
        <v>0</v>
      </c>
      <c r="G39" s="54" t="b">
        <v>0</v>
      </c>
      <c r="H39" s="54" t="b">
        <v>0</v>
      </c>
      <c r="I39" s="54" t="b">
        <v>0</v>
      </c>
      <c r="J39" s="72" t="e">
        <f>(('PLANTILLA V6'!Tot_alumnos*F39)+('PLANTILLA V6'!X_parejas*G39)+('PLANTILLA V6'!x_equipo_4* H39)+('PLANTILLA V6'!Grupal*I39))*E39</f>
        <v>#REF!</v>
      </c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spans="1:26" ht="16.5" x14ac:dyDescent="0.45">
      <c r="A40" s="51">
        <f>'PLANTILLA V6'!A40</f>
        <v>0</v>
      </c>
      <c r="B40" s="51">
        <f>'PLANTILLA V6'!B40</f>
        <v>0</v>
      </c>
      <c r="C40" s="22">
        <f>'PLANTILLA V6'!C40</f>
        <v>1</v>
      </c>
      <c r="D40" s="54" t="str">
        <f>'PLANTILLA V6'!D40</f>
        <v>pza</v>
      </c>
      <c r="E40" s="22">
        <v>0</v>
      </c>
      <c r="F40" s="54" t="b">
        <v>0</v>
      </c>
      <c r="G40" s="54" t="b">
        <v>0</v>
      </c>
      <c r="H40" s="54" t="b">
        <v>0</v>
      </c>
      <c r="I40" s="54" t="b">
        <v>0</v>
      </c>
      <c r="J40" s="72" t="e">
        <f>(('PLANTILLA V6'!Tot_alumnos*F40)+('PLANTILLA V6'!X_parejas*G40)+('PLANTILLA V6'!x_equipo_4* H40)+('PLANTILLA V6'!Grupal*I40))*E40</f>
        <v>#REF!</v>
      </c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spans="1:26" ht="16.5" x14ac:dyDescent="0.45">
      <c r="A41" s="51">
        <f>'PLANTILLA V6'!A41</f>
        <v>0</v>
      </c>
      <c r="B41" s="51">
        <f>'PLANTILLA V6'!B41</f>
        <v>0</v>
      </c>
      <c r="C41" s="22">
        <f>'PLANTILLA V6'!C41</f>
        <v>1</v>
      </c>
      <c r="D41" s="54" t="str">
        <f>'PLANTILLA V6'!D41</f>
        <v>pza</v>
      </c>
      <c r="E41" s="22">
        <v>0</v>
      </c>
      <c r="F41" s="54" t="b">
        <v>0</v>
      </c>
      <c r="G41" s="54" t="b">
        <v>0</v>
      </c>
      <c r="H41" s="54" t="b">
        <v>0</v>
      </c>
      <c r="I41" s="54" t="b">
        <v>0</v>
      </c>
      <c r="J41" s="72" t="e">
        <f>(('PLANTILLA V6'!Tot_alumnos*F41)+('PLANTILLA V6'!X_parejas*G41)+('PLANTILLA V6'!x_equipo_4* H41)+('PLANTILLA V6'!Grupal*I41))*E41</f>
        <v>#REF!</v>
      </c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spans="1:26" ht="16.5" x14ac:dyDescent="0.45">
      <c r="A42" s="51">
        <f>'PLANTILLA V6'!A42</f>
        <v>0</v>
      </c>
      <c r="B42" s="51">
        <f>'PLANTILLA V6'!B42</f>
        <v>0</v>
      </c>
      <c r="C42" s="22">
        <f>'PLANTILLA V6'!C42</f>
        <v>1</v>
      </c>
      <c r="D42" s="54" t="str">
        <f>'PLANTILLA V6'!D42</f>
        <v>pza</v>
      </c>
      <c r="E42" s="22">
        <v>0</v>
      </c>
      <c r="F42" s="54" t="b">
        <v>0</v>
      </c>
      <c r="G42" s="54" t="b">
        <v>0</v>
      </c>
      <c r="H42" s="54" t="b">
        <v>0</v>
      </c>
      <c r="I42" s="54" t="b">
        <v>0</v>
      </c>
      <c r="J42" s="72" t="e">
        <f>(('PLANTILLA V6'!Tot_alumnos*F42)+('PLANTILLA V6'!X_parejas*G42)+('PLANTILLA V6'!x_equipo_4* H42)+('PLANTILLA V6'!Grupal*I42))*E42</f>
        <v>#REF!</v>
      </c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spans="1:26" ht="16.5" x14ac:dyDescent="0.45">
      <c r="A43" s="51">
        <f>'PLANTILLA V6'!A43</f>
        <v>0</v>
      </c>
      <c r="B43" s="51">
        <f>'PLANTILLA V6'!B43</f>
        <v>0</v>
      </c>
      <c r="C43" s="22">
        <f>'PLANTILLA V6'!C43</f>
        <v>1</v>
      </c>
      <c r="D43" s="54" t="str">
        <f>'PLANTILLA V6'!D43</f>
        <v>pza</v>
      </c>
      <c r="E43" s="22">
        <v>0</v>
      </c>
      <c r="F43" s="54" t="b">
        <v>0</v>
      </c>
      <c r="G43" s="54" t="b">
        <v>0</v>
      </c>
      <c r="H43" s="54" t="b">
        <v>0</v>
      </c>
      <c r="I43" s="54" t="b">
        <v>0</v>
      </c>
      <c r="J43" s="72" t="e">
        <f>(('PLANTILLA V6'!Tot_alumnos*F43)+('PLANTILLA V6'!X_parejas*G43)+('PLANTILLA V6'!x_equipo_4* H43)+('PLANTILLA V6'!Grupal*I43))*E43</f>
        <v>#REF!</v>
      </c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spans="1:26" ht="16.5" x14ac:dyDescent="0.45">
      <c r="A44" s="51">
        <f>'PLANTILLA V6'!A44</f>
        <v>0</v>
      </c>
      <c r="B44" s="51">
        <f>'PLANTILLA V6'!B44</f>
        <v>0</v>
      </c>
      <c r="C44" s="22">
        <f>'PLANTILLA V6'!C44</f>
        <v>1</v>
      </c>
      <c r="D44" s="54" t="str">
        <f>'PLANTILLA V6'!D44</f>
        <v>pza</v>
      </c>
      <c r="E44" s="22">
        <v>0</v>
      </c>
      <c r="F44" s="54" t="b">
        <v>0</v>
      </c>
      <c r="G44" s="54" t="b">
        <v>0</v>
      </c>
      <c r="H44" s="54" t="b">
        <v>0</v>
      </c>
      <c r="I44" s="54" t="b">
        <v>0</v>
      </c>
      <c r="J44" s="72" t="e">
        <f>(('PLANTILLA V6'!Tot_alumnos*F44)+('PLANTILLA V6'!X_parejas*G44)+('PLANTILLA V6'!x_equipo_4* H44)+('PLANTILLA V6'!Grupal*I44))*E44</f>
        <v>#REF!</v>
      </c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spans="1:26" ht="16.5" x14ac:dyDescent="0.45">
      <c r="A45" s="51">
        <f>'PLANTILLA V6'!A45</f>
        <v>0</v>
      </c>
      <c r="B45" s="51">
        <f>'PLANTILLA V6'!B45</f>
        <v>0</v>
      </c>
      <c r="C45" s="22">
        <f>'PLANTILLA V6'!C45</f>
        <v>1</v>
      </c>
      <c r="D45" s="54" t="str">
        <f>'PLANTILLA V6'!D45</f>
        <v>pza</v>
      </c>
      <c r="E45" s="22">
        <v>0</v>
      </c>
      <c r="F45" s="54" t="b">
        <v>0</v>
      </c>
      <c r="G45" s="54" t="b">
        <v>0</v>
      </c>
      <c r="H45" s="54" t="b">
        <v>0</v>
      </c>
      <c r="I45" s="54" t="b">
        <v>0</v>
      </c>
      <c r="J45" s="72" t="e">
        <f>(('PLANTILLA V6'!Tot_alumnos*F45)+('PLANTILLA V6'!X_parejas*G45)+('PLANTILLA V6'!x_equipo_4* H45)+('PLANTILLA V6'!Grupal*I45))*E45</f>
        <v>#REF!</v>
      </c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spans="1:26" ht="16.5" x14ac:dyDescent="0.45">
      <c r="A46" s="51">
        <f>'PLANTILLA V6'!A46</f>
        <v>0</v>
      </c>
      <c r="B46" s="51">
        <f>'PLANTILLA V6'!B46</f>
        <v>0</v>
      </c>
      <c r="C46" s="22">
        <f>'PLANTILLA V6'!C46</f>
        <v>1</v>
      </c>
      <c r="D46" s="54" t="str">
        <f>'PLANTILLA V6'!D46</f>
        <v>pza</v>
      </c>
      <c r="E46" s="22">
        <v>0</v>
      </c>
      <c r="F46" s="54" t="b">
        <v>0</v>
      </c>
      <c r="G46" s="54" t="b">
        <v>0</v>
      </c>
      <c r="H46" s="54" t="b">
        <v>0</v>
      </c>
      <c r="I46" s="54" t="b">
        <v>0</v>
      </c>
      <c r="J46" s="72" t="e">
        <f>(('PLANTILLA V6'!Tot_alumnos*F46)+('PLANTILLA V6'!X_parejas*G46)+('PLANTILLA V6'!x_equipo_4* H46)+('PLANTILLA V6'!Grupal*I46))*E46</f>
        <v>#REF!</v>
      </c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spans="1:26" ht="16.5" x14ac:dyDescent="0.45">
      <c r="A47" s="51">
        <f>'PLANTILLA V6'!A47</f>
        <v>0</v>
      </c>
      <c r="B47" s="51">
        <f>'PLANTILLA V6'!B47</f>
        <v>0</v>
      </c>
      <c r="C47" s="22">
        <f>'PLANTILLA V6'!C47</f>
        <v>1</v>
      </c>
      <c r="D47" s="54" t="str">
        <f>'PLANTILLA V6'!D47</f>
        <v>pza</v>
      </c>
      <c r="E47" s="22">
        <v>0</v>
      </c>
      <c r="F47" s="54" t="b">
        <v>0</v>
      </c>
      <c r="G47" s="54" t="b">
        <v>0</v>
      </c>
      <c r="H47" s="54" t="b">
        <v>0</v>
      </c>
      <c r="I47" s="54" t="b">
        <v>0</v>
      </c>
      <c r="J47" s="72" t="e">
        <f>(('PLANTILLA V6'!Tot_alumnos*F47)+('PLANTILLA V6'!X_parejas*G47)+('PLANTILLA V6'!x_equipo_4* H47)+('PLANTILLA V6'!Grupal*I47))*E47</f>
        <v>#REF!</v>
      </c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spans="1:26" ht="16.5" x14ac:dyDescent="0.45">
      <c r="A48" s="51">
        <f>'PLANTILLA V6'!A48</f>
        <v>0</v>
      </c>
      <c r="B48" s="51">
        <f>'PLANTILLA V6'!B48</f>
        <v>0</v>
      </c>
      <c r="C48" s="22">
        <f>'PLANTILLA V6'!C48</f>
        <v>1</v>
      </c>
      <c r="D48" s="54" t="str">
        <f>'PLANTILLA V6'!D48</f>
        <v>pza</v>
      </c>
      <c r="E48" s="22">
        <v>0</v>
      </c>
      <c r="F48" s="54" t="b">
        <v>0</v>
      </c>
      <c r="G48" s="54" t="b">
        <v>0</v>
      </c>
      <c r="H48" s="54" t="b">
        <v>0</v>
      </c>
      <c r="I48" s="54" t="b">
        <v>0</v>
      </c>
      <c r="J48" s="72" t="e">
        <f>(('PLANTILLA V6'!Tot_alumnos*F48)+('PLANTILLA V6'!X_parejas*G48)+('PLANTILLA V6'!x_equipo_4* H48)+('PLANTILLA V6'!Grupal*I48))*E48</f>
        <v>#REF!</v>
      </c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spans="1:26" ht="16.5" x14ac:dyDescent="0.45">
      <c r="A49" s="51">
        <f>'PLANTILLA V6'!A49</f>
        <v>0</v>
      </c>
      <c r="B49" s="51">
        <f>'PLANTILLA V6'!B49</f>
        <v>0</v>
      </c>
      <c r="C49" s="22">
        <f>'PLANTILLA V6'!C49</f>
        <v>1</v>
      </c>
      <c r="D49" s="54" t="str">
        <f>'PLANTILLA V6'!D49</f>
        <v>pza</v>
      </c>
      <c r="E49" s="22">
        <v>0</v>
      </c>
      <c r="F49" s="54" t="b">
        <v>0</v>
      </c>
      <c r="G49" s="54" t="b">
        <v>0</v>
      </c>
      <c r="H49" s="54" t="b">
        <v>0</v>
      </c>
      <c r="I49" s="54" t="b">
        <v>0</v>
      </c>
      <c r="J49" s="72" t="e">
        <f>(('PLANTILLA V6'!Tot_alumnos*F49)+('PLANTILLA V6'!X_parejas*G49)+('PLANTILLA V6'!x_equipo_4* H49)+('PLANTILLA V6'!Grupal*I49))*E49</f>
        <v>#REF!</v>
      </c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spans="1:26" ht="16.5" x14ac:dyDescent="0.45">
      <c r="A50" s="51">
        <f>'PLANTILLA V6'!A50</f>
        <v>0</v>
      </c>
      <c r="B50" s="51">
        <f>'PLANTILLA V6'!B50</f>
        <v>0</v>
      </c>
      <c r="C50" s="22">
        <f>'PLANTILLA V6'!C50</f>
        <v>1</v>
      </c>
      <c r="D50" s="54" t="str">
        <f>'PLANTILLA V6'!D50</f>
        <v>pza</v>
      </c>
      <c r="E50" s="22">
        <v>0</v>
      </c>
      <c r="F50" s="54" t="b">
        <v>0</v>
      </c>
      <c r="G50" s="54" t="b">
        <v>0</v>
      </c>
      <c r="H50" s="54" t="b">
        <v>0</v>
      </c>
      <c r="I50" s="54" t="b">
        <v>0</v>
      </c>
      <c r="J50" s="72" t="e">
        <f>(('PLANTILLA V6'!Tot_alumnos*F50)+('PLANTILLA V6'!X_parejas*G50)+('PLANTILLA V6'!x_equipo_4* H50)+('PLANTILLA V6'!Grupal*I50))*E50</f>
        <v>#REF!</v>
      </c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spans="1:26" ht="16.5" x14ac:dyDescent="0.45">
      <c r="A51" s="51">
        <f>'PLANTILLA V6'!A51</f>
        <v>0</v>
      </c>
      <c r="B51" s="51">
        <f>'PLANTILLA V6'!B51</f>
        <v>0</v>
      </c>
      <c r="C51" s="22">
        <f>'PLANTILLA V6'!C51</f>
        <v>1</v>
      </c>
      <c r="D51" s="54" t="str">
        <f>'PLANTILLA V6'!D51</f>
        <v>pza</v>
      </c>
      <c r="E51" s="22">
        <v>0</v>
      </c>
      <c r="F51" s="54" t="b">
        <v>0</v>
      </c>
      <c r="G51" s="54" t="b">
        <v>0</v>
      </c>
      <c r="H51" s="54" t="b">
        <v>0</v>
      </c>
      <c r="I51" s="54" t="b">
        <v>0</v>
      </c>
      <c r="J51" s="72" t="e">
        <f>(('PLANTILLA V6'!Tot_alumnos*F51)+('PLANTILLA V6'!X_parejas*G51)+('PLANTILLA V6'!x_equipo_4* H51)+('PLANTILLA V6'!Grupal*I51))*E51</f>
        <v>#REF!</v>
      </c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spans="1:26" ht="16.5" x14ac:dyDescent="0.45">
      <c r="A52" s="51">
        <f>'PLANTILLA V6'!A52</f>
        <v>0</v>
      </c>
      <c r="B52" s="51">
        <f>'PLANTILLA V6'!B52</f>
        <v>0</v>
      </c>
      <c r="C52" s="22">
        <f>'PLANTILLA V6'!C52</f>
        <v>1</v>
      </c>
      <c r="D52" s="54" t="str">
        <f>'PLANTILLA V6'!D52</f>
        <v>pza</v>
      </c>
      <c r="E52" s="22">
        <v>0</v>
      </c>
      <c r="F52" s="54" t="b">
        <v>0</v>
      </c>
      <c r="G52" s="54" t="b">
        <v>0</v>
      </c>
      <c r="H52" s="54" t="b">
        <v>0</v>
      </c>
      <c r="I52" s="54" t="b">
        <v>0</v>
      </c>
      <c r="J52" s="72" t="e">
        <f>(('PLANTILLA V6'!Tot_alumnos*F52)+('PLANTILLA V6'!X_parejas*G52)+('PLANTILLA V6'!x_equipo_4* H52)+('PLANTILLA V6'!Grupal*I52))*E52</f>
        <v>#REF!</v>
      </c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spans="1:26" ht="16.5" x14ac:dyDescent="0.45">
      <c r="A53" s="190" t="str">
        <f>'PLANTILLA V6'!A53</f>
        <v>Herramientas manuales</v>
      </c>
      <c r="B53" s="167"/>
      <c r="C53" s="22">
        <f>'PLANTILLA V6'!C53</f>
        <v>0</v>
      </c>
      <c r="D53" s="54">
        <f>'PLANTILLA V6'!D53</f>
        <v>0</v>
      </c>
      <c r="E53" s="22">
        <v>0</v>
      </c>
      <c r="F53" s="54" t="b">
        <v>0</v>
      </c>
      <c r="G53" s="54" t="b">
        <v>0</v>
      </c>
      <c r="H53" s="54" t="b">
        <v>0</v>
      </c>
      <c r="I53" s="54" t="b">
        <v>0</v>
      </c>
      <c r="J53" s="72" t="e">
        <f>(('PLANTILLA V6'!Tot_alumnos*F53)+('PLANTILLA V6'!X_parejas*G53)+('PLANTILLA V6'!x_equipo_4* H53)+('PLANTILLA V6'!Grupal*I53))*E53</f>
        <v>#REF!</v>
      </c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spans="1:26" ht="16.5" x14ac:dyDescent="0.45">
      <c r="A54" s="51" t="str">
        <f>'PLANTILLA V6'!A54</f>
        <v>Hm</v>
      </c>
      <c r="B54" s="51" t="str">
        <f>'PLANTILLA V6'!B54</f>
        <v>Flexómetro</v>
      </c>
      <c r="C54" s="22">
        <f>'PLANTILLA V6'!C54</f>
        <v>1</v>
      </c>
      <c r="D54" s="54" t="str">
        <f>'PLANTILLA V6'!D54</f>
        <v>pza</v>
      </c>
      <c r="E54" s="22">
        <v>0</v>
      </c>
      <c r="F54" s="54" t="b">
        <v>0</v>
      </c>
      <c r="G54" s="54" t="b">
        <v>0</v>
      </c>
      <c r="H54" s="54" t="b">
        <v>1</v>
      </c>
      <c r="I54" s="54" t="b">
        <v>0</v>
      </c>
      <c r="J54" s="72" t="e">
        <f>(('PLANTILLA V6'!Tot_alumnos*F54)+('PLANTILLA V6'!X_parejas*G54)+('PLANTILLA V6'!x_equipo_4* H54)+('PLANTILLA V6'!Grupal*I54))*E54</f>
        <v>#REF!</v>
      </c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spans="1:26" ht="16.5" x14ac:dyDescent="0.45">
      <c r="A55" s="51" t="str">
        <f>'PLANTILLA V6'!A55</f>
        <v>Hm</v>
      </c>
      <c r="B55" s="51" t="str">
        <f>'PLANTILLA V6'!B55</f>
        <v>Cúter</v>
      </c>
      <c r="C55" s="22">
        <f>'PLANTILLA V6'!C55</f>
        <v>1</v>
      </c>
      <c r="D55" s="54" t="str">
        <f>'PLANTILLA V6'!D55</f>
        <v>pza</v>
      </c>
      <c r="E55" s="22">
        <v>0</v>
      </c>
      <c r="F55" s="54" t="b">
        <v>0</v>
      </c>
      <c r="G55" s="54" t="b">
        <v>0</v>
      </c>
      <c r="H55" s="54" t="b">
        <v>1</v>
      </c>
      <c r="I55" s="54" t="b">
        <v>0</v>
      </c>
      <c r="J55" s="72" t="e">
        <f>(('PLANTILLA V6'!Tot_alumnos*F55)+('PLANTILLA V6'!X_parejas*G55)+('PLANTILLA V6'!x_equipo_4* H55)+('PLANTILLA V6'!Grupal*I55))*E55</f>
        <v>#REF!</v>
      </c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spans="1:26" ht="16.5" x14ac:dyDescent="0.45">
      <c r="A56" s="51" t="str">
        <f>'PLANTILLA V6'!A56</f>
        <v>Hm</v>
      </c>
      <c r="B56" s="51" t="str">
        <f>'PLANTILLA V6'!B56</f>
        <v>Pistola de silicón</v>
      </c>
      <c r="C56" s="22">
        <f>'PLANTILLA V6'!C56</f>
        <v>1</v>
      </c>
      <c r="D56" s="54" t="str">
        <f>'PLANTILLA V6'!D56</f>
        <v>pza</v>
      </c>
      <c r="E56" s="22">
        <v>0</v>
      </c>
      <c r="F56" s="54" t="b">
        <v>0</v>
      </c>
      <c r="G56" s="54" t="b">
        <v>0</v>
      </c>
      <c r="H56" s="54" t="b">
        <v>1</v>
      </c>
      <c r="I56" s="54" t="b">
        <v>0</v>
      </c>
      <c r="J56" s="72" t="e">
        <f>(('PLANTILLA V6'!Tot_alumnos*F56)+('PLANTILLA V6'!X_parejas*G56)+('PLANTILLA V6'!x_equipo_4* H56)+('PLANTILLA V6'!Grupal*I56))*E56</f>
        <v>#REF!</v>
      </c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spans="1:26" ht="16.5" x14ac:dyDescent="0.45">
      <c r="A57" s="51" t="str">
        <f>'PLANTILLA V6'!A57</f>
        <v>Hm</v>
      </c>
      <c r="B57" s="51" t="str">
        <f>'PLANTILLA V6'!B57</f>
        <v>Desarmador plano</v>
      </c>
      <c r="C57" s="22">
        <f>'PLANTILLA V6'!C57</f>
        <v>1</v>
      </c>
      <c r="D57" s="54" t="str">
        <f>'PLANTILLA V6'!D57</f>
        <v>pza</v>
      </c>
      <c r="E57" s="22">
        <v>0</v>
      </c>
      <c r="F57" s="54" t="b">
        <v>0</v>
      </c>
      <c r="G57" s="54" t="b">
        <v>0</v>
      </c>
      <c r="H57" s="54" t="b">
        <v>1</v>
      </c>
      <c r="I57" s="54" t="b">
        <v>0</v>
      </c>
      <c r="J57" s="72" t="e">
        <f>(('PLANTILLA V6'!Tot_alumnos*F57)+('PLANTILLA V6'!X_parejas*G57)+('PLANTILLA V6'!x_equipo_4* H57)+('PLANTILLA V6'!Grupal*I57))*E57</f>
        <v>#REF!</v>
      </c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spans="1:26" ht="16.5" x14ac:dyDescent="0.45">
      <c r="A58" s="51" t="str">
        <f>'PLANTILLA V6'!A58</f>
        <v>Hm</v>
      </c>
      <c r="B58" s="36" t="str">
        <f>'PLANTILLA V6'!B58</f>
        <v>Desarmador de cruz</v>
      </c>
      <c r="C58" s="22">
        <f>'PLANTILLA V6'!C58</f>
        <v>1</v>
      </c>
      <c r="D58" s="54" t="str">
        <f>'PLANTILLA V6'!D58</f>
        <v>pza</v>
      </c>
      <c r="E58" s="22">
        <v>0</v>
      </c>
      <c r="F58" s="54" t="b">
        <v>0</v>
      </c>
      <c r="G58" s="54" t="b">
        <v>0</v>
      </c>
      <c r="H58" s="54" t="b">
        <v>1</v>
      </c>
      <c r="I58" s="54" t="b">
        <v>0</v>
      </c>
      <c r="J58" s="72" t="e">
        <f>(('PLANTILLA V6'!Tot_alumnos*F58)+('PLANTILLA V6'!X_parejas*G58)+('PLANTILLA V6'!x_equipo_4* H58)+('PLANTILLA V6'!Grupal*I58))*E58</f>
        <v>#REF!</v>
      </c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spans="1:26" ht="16.5" x14ac:dyDescent="0.45">
      <c r="A59" s="51" t="str">
        <f>'PLANTILLA V6'!A59</f>
        <v>Hm</v>
      </c>
      <c r="B59" s="36" t="str">
        <f>'PLANTILLA V6'!B59</f>
        <v>Juego de puntas intercambiables para desarmador</v>
      </c>
      <c r="C59" s="22">
        <f>'PLANTILLA V6'!C59</f>
        <v>1</v>
      </c>
      <c r="D59" s="54" t="str">
        <f>'PLANTILLA V6'!D59</f>
        <v>juego</v>
      </c>
      <c r="E59" s="22">
        <v>0</v>
      </c>
      <c r="F59" s="54" t="b">
        <v>0</v>
      </c>
      <c r="G59" s="54" t="b">
        <v>0</v>
      </c>
      <c r="H59" s="54" t="b">
        <v>1</v>
      </c>
      <c r="I59" s="54" t="b">
        <v>0</v>
      </c>
      <c r="J59" s="72" t="e">
        <f>(('PLANTILLA V6'!Tot_alumnos*F59)+('PLANTILLA V6'!X_parejas*G59)+('PLANTILLA V6'!x_equipo_4* H59)+('PLANTILLA V6'!Grupal*I59))*E59</f>
        <v>#REF!</v>
      </c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6.5" x14ac:dyDescent="0.45">
      <c r="A60" s="51" t="str">
        <f>'PLANTILLA V6'!A60</f>
        <v>Hm</v>
      </c>
      <c r="B60" s="51" t="str">
        <f>'PLANTILLA V6'!B60</f>
        <v>Pinzas de punta</v>
      </c>
      <c r="C60" s="22">
        <f>'PLANTILLA V6'!C60</f>
        <v>1</v>
      </c>
      <c r="D60" s="54" t="str">
        <f>'PLANTILLA V6'!D60</f>
        <v>pza</v>
      </c>
      <c r="E60" s="22">
        <v>0</v>
      </c>
      <c r="F60" s="54" t="b">
        <v>0</v>
      </c>
      <c r="G60" s="54" t="b">
        <v>0</v>
      </c>
      <c r="H60" s="54" t="b">
        <v>1</v>
      </c>
      <c r="I60" s="54" t="b">
        <v>0</v>
      </c>
      <c r="J60" s="72" t="e">
        <f>(('PLANTILLA V6'!Tot_alumnos*F60)+('PLANTILLA V6'!X_parejas*G60)+('PLANTILLA V6'!x_equipo_4* H60)+('PLANTILLA V6'!Grupal*I60))*E60</f>
        <v>#REF!</v>
      </c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spans="1:26" ht="16.5" x14ac:dyDescent="0.45">
      <c r="A61" s="51" t="str">
        <f>'PLANTILLA V6'!A61</f>
        <v>Hm</v>
      </c>
      <c r="B61" s="51" t="str">
        <f>'PLANTILLA V6'!B61</f>
        <v>Pinzas de corte</v>
      </c>
      <c r="C61" s="22">
        <f>'PLANTILLA V6'!C61</f>
        <v>1</v>
      </c>
      <c r="D61" s="54" t="str">
        <f>'PLANTILLA V6'!D61</f>
        <v>pza</v>
      </c>
      <c r="E61" s="22">
        <v>0</v>
      </c>
      <c r="F61" s="54" t="b">
        <v>0</v>
      </c>
      <c r="G61" s="54" t="b">
        <v>0</v>
      </c>
      <c r="H61" s="54" t="b">
        <v>1</v>
      </c>
      <c r="I61" s="54" t="b">
        <v>0</v>
      </c>
      <c r="J61" s="72" t="e">
        <f>(('PLANTILLA V6'!Tot_alumnos*F61)+('PLANTILLA V6'!X_parejas*G61)+('PLANTILLA V6'!x_equipo_4* H61)+('PLANTILLA V6'!Grupal*I61))*E61</f>
        <v>#REF!</v>
      </c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6.5" x14ac:dyDescent="0.45">
      <c r="A62" s="51" t="str">
        <f>'PLANTILLA V6'!A62</f>
        <v>Hm</v>
      </c>
      <c r="B62" s="51" t="str">
        <f>'PLANTILLA V6'!B62</f>
        <v>Pinceles (delgado, mediano y grueso)</v>
      </c>
      <c r="C62" s="22">
        <f>'PLANTILLA V6'!C62</f>
        <v>1</v>
      </c>
      <c r="D62" s="54" t="str">
        <f>'PLANTILLA V6'!D62</f>
        <v>juego</v>
      </c>
      <c r="E62" s="22">
        <v>0</v>
      </c>
      <c r="F62" s="54" t="b">
        <v>0</v>
      </c>
      <c r="G62" s="54" t="b">
        <v>0</v>
      </c>
      <c r="H62" s="54" t="b">
        <v>1</v>
      </c>
      <c r="I62" s="54" t="b">
        <v>0</v>
      </c>
      <c r="J62" s="72" t="e">
        <f>(('PLANTILLA V6'!Tot_alumnos*F62)+('PLANTILLA V6'!X_parejas*G62)+('PLANTILLA V6'!x_equipo_4* H62)+('PLANTILLA V6'!Grupal*I62))*E62</f>
        <v>#REF!</v>
      </c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6.5" x14ac:dyDescent="0.45">
      <c r="A63" s="51" t="str">
        <f>'PLANTILLA V6'!A63</f>
        <v>Hm</v>
      </c>
      <c r="B63" s="51" t="str">
        <f>'PLANTILLA V6'!B63</f>
        <v>Multímetro</v>
      </c>
      <c r="C63" s="22">
        <f>'PLANTILLA V6'!C63</f>
        <v>1</v>
      </c>
      <c r="D63" s="54" t="str">
        <f>'PLANTILLA V6'!D63</f>
        <v>pza</v>
      </c>
      <c r="E63" s="22">
        <v>0</v>
      </c>
      <c r="F63" s="54" t="b">
        <v>0</v>
      </c>
      <c r="G63" s="54" t="b">
        <v>0</v>
      </c>
      <c r="H63" s="54" t="b">
        <v>0</v>
      </c>
      <c r="I63" s="54" t="b">
        <v>0</v>
      </c>
      <c r="J63" s="72" t="e">
        <f>(('PLANTILLA V6'!Tot_alumnos*F63)+('PLANTILLA V6'!X_parejas*G63)+('PLANTILLA V6'!x_equipo_4* H63)+('PLANTILLA V6'!Grupal*I63))*E63</f>
        <v>#REF!</v>
      </c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spans="1:26" ht="16.5" x14ac:dyDescent="0.45">
      <c r="A64" s="51" t="str">
        <f>'PLANTILLA V6'!A64</f>
        <v>Hm</v>
      </c>
      <c r="B64" s="51" t="str">
        <f>'PLANTILLA V6'!B64</f>
        <v>Báscula</v>
      </c>
      <c r="C64" s="22">
        <f>'PLANTILLA V6'!C64</f>
        <v>1</v>
      </c>
      <c r="D64" s="54" t="str">
        <f>'PLANTILLA V6'!D64</f>
        <v>pza</v>
      </c>
      <c r="E64" s="22">
        <v>0</v>
      </c>
      <c r="F64" s="54" t="b">
        <v>0</v>
      </c>
      <c r="G64" s="54" t="b">
        <v>0</v>
      </c>
      <c r="H64" s="54" t="b">
        <v>0</v>
      </c>
      <c r="I64" s="54" t="b">
        <v>0</v>
      </c>
      <c r="J64" s="72" t="e">
        <f>(('PLANTILLA V6'!Tot_alumnos*F64)+('PLANTILLA V6'!X_parejas*G64)+('PLANTILLA V6'!x_equipo_4* H64)+('PLANTILLA V6'!Grupal*I64))*E64</f>
        <v>#REF!</v>
      </c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spans="1:26" ht="16.5" x14ac:dyDescent="0.45">
      <c r="A65" s="51">
        <f>'PLANTILLA V6'!A65</f>
        <v>0</v>
      </c>
      <c r="B65" s="51">
        <f>'PLANTILLA V6'!B65</f>
        <v>0</v>
      </c>
      <c r="C65" s="22">
        <f>'PLANTILLA V6'!C65</f>
        <v>1</v>
      </c>
      <c r="D65" s="54" t="str">
        <f>'PLANTILLA V6'!D65</f>
        <v>pza</v>
      </c>
      <c r="E65" s="22">
        <v>0</v>
      </c>
      <c r="F65" s="54" t="b">
        <v>0</v>
      </c>
      <c r="G65" s="54" t="b">
        <v>0</v>
      </c>
      <c r="H65" s="54" t="b">
        <v>0</v>
      </c>
      <c r="I65" s="54" t="b">
        <v>0</v>
      </c>
      <c r="J65" s="72" t="e">
        <f>(('PLANTILLA V6'!Tot_alumnos*F65)+('PLANTILLA V6'!X_parejas*G65)+('PLANTILLA V6'!x_equipo_4* H65)+('PLANTILLA V6'!Grupal*I65))*E65</f>
        <v>#REF!</v>
      </c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spans="1:26" ht="16.5" x14ac:dyDescent="0.45">
      <c r="A66" s="51">
        <f>'PLANTILLA V6'!A66</f>
        <v>0</v>
      </c>
      <c r="B66" s="51">
        <f>'PLANTILLA V6'!B66</f>
        <v>0</v>
      </c>
      <c r="C66" s="22">
        <f>'PLANTILLA V6'!C66</f>
        <v>1</v>
      </c>
      <c r="D66" s="54" t="str">
        <f>'PLANTILLA V6'!D66</f>
        <v>pza</v>
      </c>
      <c r="E66" s="22">
        <v>0</v>
      </c>
      <c r="F66" s="54" t="b">
        <v>0</v>
      </c>
      <c r="G66" s="54" t="b">
        <v>0</v>
      </c>
      <c r="H66" s="54" t="b">
        <v>0</v>
      </c>
      <c r="I66" s="54" t="b">
        <v>0</v>
      </c>
      <c r="J66" s="72" t="e">
        <f>(('PLANTILLA V6'!Tot_alumnos*F66)+('PLANTILLA V6'!X_parejas*G66)+('PLANTILLA V6'!x_equipo_4* H66)+('PLANTILLA V6'!Grupal*I66))*E66</f>
        <v>#REF!</v>
      </c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spans="1:26" ht="16.5" x14ac:dyDescent="0.45">
      <c r="A67" s="51">
        <f>'PLANTILLA V6'!A67</f>
        <v>0</v>
      </c>
      <c r="B67" s="51">
        <f>'PLANTILLA V6'!B67</f>
        <v>0</v>
      </c>
      <c r="C67" s="22">
        <f>'PLANTILLA V6'!C67</f>
        <v>1</v>
      </c>
      <c r="D67" s="54" t="str">
        <f>'PLANTILLA V6'!D67</f>
        <v>pza</v>
      </c>
      <c r="E67" s="22">
        <v>0</v>
      </c>
      <c r="F67" s="54" t="b">
        <v>0</v>
      </c>
      <c r="G67" s="54" t="b">
        <v>0</v>
      </c>
      <c r="H67" s="54" t="b">
        <v>0</v>
      </c>
      <c r="I67" s="54" t="b">
        <v>0</v>
      </c>
      <c r="J67" s="72" t="e">
        <f>(('PLANTILLA V6'!Tot_alumnos*F67)+('PLANTILLA V6'!X_parejas*G67)+('PLANTILLA V6'!x_equipo_4* H67)+('PLANTILLA V6'!Grupal*I67))*E67</f>
        <v>#REF!</v>
      </c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spans="1:26" ht="16.5" x14ac:dyDescent="0.45">
      <c r="A68" s="51">
        <f>'PLANTILLA V6'!A68</f>
        <v>0</v>
      </c>
      <c r="B68" s="51">
        <f>'PLANTILLA V6'!B68</f>
        <v>0</v>
      </c>
      <c r="C68" s="22">
        <f>'PLANTILLA V6'!C68</f>
        <v>1</v>
      </c>
      <c r="D68" s="54" t="str">
        <f>'PLANTILLA V6'!D68</f>
        <v>pza</v>
      </c>
      <c r="E68" s="22">
        <v>0</v>
      </c>
      <c r="F68" s="54" t="b">
        <v>0</v>
      </c>
      <c r="G68" s="54" t="b">
        <v>0</v>
      </c>
      <c r="H68" s="54" t="b">
        <v>0</v>
      </c>
      <c r="I68" s="54" t="b">
        <v>0</v>
      </c>
      <c r="J68" s="72" t="e">
        <f>(('PLANTILLA V6'!Tot_alumnos*F68)+('PLANTILLA V6'!X_parejas*G68)+('PLANTILLA V6'!x_equipo_4* H68)+('PLANTILLA V6'!Grupal*I68))*E68</f>
        <v>#REF!</v>
      </c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spans="1:26" ht="16.5" x14ac:dyDescent="0.45">
      <c r="A69" s="51">
        <f>'PLANTILLA V6'!A69</f>
        <v>0</v>
      </c>
      <c r="B69" s="51">
        <f>'PLANTILLA V6'!B69</f>
        <v>0</v>
      </c>
      <c r="C69" s="22">
        <f>'PLANTILLA V6'!C69</f>
        <v>1</v>
      </c>
      <c r="D69" s="54" t="str">
        <f>'PLANTILLA V6'!D69</f>
        <v>pza</v>
      </c>
      <c r="E69" s="22">
        <v>0</v>
      </c>
      <c r="F69" s="54" t="b">
        <v>0</v>
      </c>
      <c r="G69" s="54" t="b">
        <v>0</v>
      </c>
      <c r="H69" s="54" t="b">
        <v>0</v>
      </c>
      <c r="I69" s="54" t="b">
        <v>0</v>
      </c>
      <c r="J69" s="72" t="e">
        <f>(('PLANTILLA V6'!Tot_alumnos*F69)+('PLANTILLA V6'!X_parejas*G69)+('PLANTILLA V6'!x_equipo_4* H69)+('PLANTILLA V6'!Grupal*I69))*E69</f>
        <v>#REF!</v>
      </c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spans="1:26" ht="16.5" x14ac:dyDescent="0.45">
      <c r="A70" s="51">
        <f>'PLANTILLA V6'!A70</f>
        <v>0</v>
      </c>
      <c r="B70" s="51">
        <f>'PLANTILLA V6'!B70</f>
        <v>0</v>
      </c>
      <c r="C70" s="22">
        <f>'PLANTILLA V6'!C70</f>
        <v>1</v>
      </c>
      <c r="D70" s="54" t="str">
        <f>'PLANTILLA V6'!D70</f>
        <v>pza</v>
      </c>
      <c r="E70" s="22">
        <v>0</v>
      </c>
      <c r="F70" s="54" t="b">
        <v>0</v>
      </c>
      <c r="G70" s="54" t="b">
        <v>0</v>
      </c>
      <c r="H70" s="54" t="b">
        <v>0</v>
      </c>
      <c r="I70" s="54" t="b">
        <v>0</v>
      </c>
      <c r="J70" s="72" t="e">
        <f>(('PLANTILLA V6'!Tot_alumnos*F70)+('PLANTILLA V6'!X_parejas*G70)+('PLANTILLA V6'!x_equipo_4* H70)+('PLANTILLA V6'!Grupal*I70))*E70</f>
        <v>#REF!</v>
      </c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spans="1:26" ht="16.5" x14ac:dyDescent="0.45">
      <c r="A71" s="73">
        <f>'PLANTILLA V6'!A71</f>
        <v>0</v>
      </c>
      <c r="B71" s="54">
        <f>'PLANTILLA V6'!B71</f>
        <v>0</v>
      </c>
      <c r="C71" s="22">
        <f>'PLANTILLA V6'!C71</f>
        <v>1</v>
      </c>
      <c r="D71" s="54" t="str">
        <f>'PLANTILLA V6'!D71</f>
        <v>pza</v>
      </c>
      <c r="E71" s="22">
        <v>0</v>
      </c>
      <c r="F71" s="54" t="b">
        <v>0</v>
      </c>
      <c r="G71" s="54" t="b">
        <v>0</v>
      </c>
      <c r="H71" s="54" t="b">
        <v>0</v>
      </c>
      <c r="I71" s="54" t="b">
        <v>0</v>
      </c>
      <c r="J71" s="72" t="e">
        <f>(('PLANTILLA V6'!Tot_alumnos*F71)+('PLANTILLA V6'!X_parejas*G71)+('PLANTILLA V6'!x_equipo_4* H71)+('PLANTILLA V6'!Grupal*I71))*E71</f>
        <v>#REF!</v>
      </c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26" ht="16.5" x14ac:dyDescent="0.45">
      <c r="A72" s="73">
        <f>'PLANTILLA V6'!A72</f>
        <v>0</v>
      </c>
      <c r="B72" s="54">
        <f>'PLANTILLA V6'!B72</f>
        <v>0</v>
      </c>
      <c r="C72" s="22">
        <f>'PLANTILLA V6'!C72</f>
        <v>1</v>
      </c>
      <c r="D72" s="54" t="str">
        <f>'PLANTILLA V6'!D72</f>
        <v>pza</v>
      </c>
      <c r="E72" s="22">
        <v>0</v>
      </c>
      <c r="F72" s="54" t="b">
        <v>0</v>
      </c>
      <c r="G72" s="54" t="b">
        <v>0</v>
      </c>
      <c r="H72" s="54" t="b">
        <v>0</v>
      </c>
      <c r="I72" s="54" t="b">
        <v>0</v>
      </c>
      <c r="J72" s="72" t="e">
        <f>(('PLANTILLA V6'!Tot_alumnos*F72)+('PLANTILLA V6'!X_parejas*G72)+('PLANTILLA V6'!x_equipo_4* H72)+('PLANTILLA V6'!Grupal*I72))*E72</f>
        <v>#REF!</v>
      </c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ht="16.5" x14ac:dyDescent="0.45">
      <c r="A73" s="73">
        <f>'PLANTILLA V6'!A73</f>
        <v>0</v>
      </c>
      <c r="B73" s="54">
        <f>'PLANTILLA V6'!B73</f>
        <v>0</v>
      </c>
      <c r="C73" s="22">
        <f>'PLANTILLA V6'!C73</f>
        <v>1</v>
      </c>
      <c r="D73" s="54" t="str">
        <f>'PLANTILLA V6'!D73</f>
        <v>pza</v>
      </c>
      <c r="E73" s="22">
        <v>0</v>
      </c>
      <c r="F73" s="54" t="b">
        <v>0</v>
      </c>
      <c r="G73" s="54" t="b">
        <v>0</v>
      </c>
      <c r="H73" s="54" t="b">
        <v>0</v>
      </c>
      <c r="I73" s="54" t="b">
        <v>0</v>
      </c>
      <c r="J73" s="72" t="e">
        <f>(('PLANTILLA V6'!Tot_alumnos*F73)+('PLANTILLA V6'!X_parejas*G73)+('PLANTILLA V6'!x_equipo_4* H73)+('PLANTILLA V6'!Grupal*I73))*E73</f>
        <v>#REF!</v>
      </c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spans="1:26" ht="16.5" x14ac:dyDescent="0.45">
      <c r="A74" s="73">
        <f>'PLANTILLA V6'!A74</f>
        <v>0</v>
      </c>
      <c r="B74" s="54">
        <f>'PLANTILLA V6'!B74</f>
        <v>0</v>
      </c>
      <c r="C74" s="22">
        <f>'PLANTILLA V6'!C74</f>
        <v>1</v>
      </c>
      <c r="D74" s="54" t="str">
        <f>'PLANTILLA V6'!D74</f>
        <v>pza</v>
      </c>
      <c r="E74" s="22">
        <v>0</v>
      </c>
      <c r="F74" s="54" t="b">
        <v>0</v>
      </c>
      <c r="G74" s="54" t="b">
        <v>0</v>
      </c>
      <c r="H74" s="54" t="b">
        <v>0</v>
      </c>
      <c r="I74" s="54" t="b">
        <v>0</v>
      </c>
      <c r="J74" s="72" t="e">
        <f>(('PLANTILLA V6'!Tot_alumnos*F74)+('PLANTILLA V6'!X_parejas*G74)+('PLANTILLA V6'!x_equipo_4* H74)+('PLANTILLA V6'!Grupal*I74))*E74</f>
        <v>#REF!</v>
      </c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spans="1:26" ht="16.5" x14ac:dyDescent="0.45">
      <c r="A75" s="73">
        <f>'PLANTILLA V6'!A75</f>
        <v>0</v>
      </c>
      <c r="B75" s="54">
        <f>'PLANTILLA V6'!B75</f>
        <v>0</v>
      </c>
      <c r="C75" s="22">
        <f>'PLANTILLA V6'!C75</f>
        <v>1</v>
      </c>
      <c r="D75" s="54" t="str">
        <f>'PLANTILLA V6'!D75</f>
        <v>pza</v>
      </c>
      <c r="E75" s="22">
        <v>0</v>
      </c>
      <c r="F75" s="54" t="b">
        <v>0</v>
      </c>
      <c r="G75" s="54" t="b">
        <v>0</v>
      </c>
      <c r="H75" s="54" t="b">
        <v>0</v>
      </c>
      <c r="I75" s="54" t="b">
        <v>0</v>
      </c>
      <c r="J75" s="72" t="e">
        <f>(('PLANTILLA V6'!Tot_alumnos*F75)+('PLANTILLA V6'!X_parejas*G75)+('PLANTILLA V6'!x_equipo_4* H75)+('PLANTILLA V6'!Grupal*I75))*E75</f>
        <v>#REF!</v>
      </c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spans="1:26" ht="16.5" x14ac:dyDescent="0.45">
      <c r="A76" s="73">
        <f>'PLANTILLA V6'!A76</f>
        <v>0</v>
      </c>
      <c r="B76" s="54">
        <f>'PLANTILLA V6'!B76</f>
        <v>0</v>
      </c>
      <c r="C76" s="22">
        <f>'PLANTILLA V6'!C76</f>
        <v>1</v>
      </c>
      <c r="D76" s="54" t="str">
        <f>'PLANTILLA V6'!D76</f>
        <v>pza</v>
      </c>
      <c r="E76" s="22">
        <v>0</v>
      </c>
      <c r="F76" s="54" t="b">
        <v>0</v>
      </c>
      <c r="G76" s="54" t="b">
        <v>0</v>
      </c>
      <c r="H76" s="54" t="b">
        <v>0</v>
      </c>
      <c r="I76" s="54" t="b">
        <v>0</v>
      </c>
      <c r="J76" s="72" t="e">
        <f>(('PLANTILLA V6'!Tot_alumnos*F76)+('PLANTILLA V6'!X_parejas*G76)+('PLANTILLA V6'!x_equipo_4* H76)+('PLANTILLA V6'!Grupal*I76))*E76</f>
        <v>#REF!</v>
      </c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spans="1:26" ht="16.5" x14ac:dyDescent="0.45">
      <c r="A77" s="187" t="str">
        <f>'PLANTILLA V6'!A77</f>
        <v>Electricidad y Electrónica</v>
      </c>
      <c r="B77" s="167"/>
      <c r="C77" s="22">
        <f>'PLANTILLA V6'!C77</f>
        <v>0</v>
      </c>
      <c r="D77" s="54">
        <f>'PLANTILLA V6'!D77</f>
        <v>0</v>
      </c>
      <c r="E77" s="22">
        <v>0</v>
      </c>
      <c r="F77" s="54" t="b">
        <v>0</v>
      </c>
      <c r="G77" s="54" t="b">
        <v>0</v>
      </c>
      <c r="H77" s="54" t="b">
        <v>0</v>
      </c>
      <c r="I77" s="54" t="b">
        <v>0</v>
      </c>
      <c r="J77" s="72" t="e">
        <f>(('PLANTILLA V6'!Tot_alumnos*F77)+('PLANTILLA V6'!X_parejas*G77)+('PLANTILLA V6'!x_equipo_4* H77)+('PLANTILLA V6'!Grupal*I77))*E77</f>
        <v>#REF!</v>
      </c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spans="1:26" ht="16.5" x14ac:dyDescent="0.45">
      <c r="A78" s="51" t="str">
        <f>'PLANTILLA V6'!A78</f>
        <v>EE</v>
      </c>
      <c r="B78" s="51" t="str">
        <f>'PLANTILLA V6'!B78</f>
        <v>Juego de 10 cables tipo caiman- caiman</v>
      </c>
      <c r="C78" s="22">
        <f>'PLANTILLA V6'!C78</f>
        <v>1</v>
      </c>
      <c r="D78" s="54" t="str">
        <f>'PLANTILLA V6'!D78</f>
        <v>juego</v>
      </c>
      <c r="E78" s="22">
        <v>0</v>
      </c>
      <c r="F78" s="54" t="b">
        <v>0</v>
      </c>
      <c r="G78" s="54" t="b">
        <v>0</v>
      </c>
      <c r="H78" s="54" t="b">
        <v>1</v>
      </c>
      <c r="I78" s="54" t="b">
        <v>0</v>
      </c>
      <c r="J78" s="72" t="e">
        <f>(('PLANTILLA V6'!Tot_alumnos*F78)+('PLANTILLA V6'!X_parejas*G78)+('PLANTILLA V6'!x_equipo_4* H78)+('PLANTILLA V6'!Grupal*I78))*E78</f>
        <v>#REF!</v>
      </c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spans="1:26" ht="16.5" x14ac:dyDescent="0.45">
      <c r="A79" s="51" t="str">
        <f>'PLANTILLA V6'!A79</f>
        <v>EE</v>
      </c>
      <c r="B79" s="51" t="str">
        <f>'PLANTILLA V6'!B79</f>
        <v>Juegos de jumpers macho - hembra</v>
      </c>
      <c r="C79" s="22">
        <f>'PLANTILLA V6'!C79</f>
        <v>1</v>
      </c>
      <c r="D79" s="54" t="str">
        <f>'PLANTILLA V6'!D79</f>
        <v>juego</v>
      </c>
      <c r="E79" s="22">
        <v>0</v>
      </c>
      <c r="F79" s="54" t="b">
        <v>0</v>
      </c>
      <c r="G79" s="54" t="b">
        <v>0</v>
      </c>
      <c r="H79" s="54" t="b">
        <v>1</v>
      </c>
      <c r="I79" s="54" t="b">
        <v>0</v>
      </c>
      <c r="J79" s="72" t="e">
        <f>(('PLANTILLA V6'!Tot_alumnos*F79)+('PLANTILLA V6'!X_parejas*G79)+('PLANTILLA V6'!x_equipo_4* H79)+('PLANTILLA V6'!Grupal*I79))*E79</f>
        <v>#REF!</v>
      </c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spans="1:26" ht="16.5" x14ac:dyDescent="0.45">
      <c r="A80" s="51" t="str">
        <f>'PLANTILLA V6'!A80</f>
        <v>EE</v>
      </c>
      <c r="B80" s="51" t="str">
        <f>'PLANTILLA V6'!B80</f>
        <v xml:space="preserve">Juegos de jumpers macho - macho </v>
      </c>
      <c r="C80" s="22">
        <f>'PLANTILLA V6'!C80</f>
        <v>1</v>
      </c>
      <c r="D80" s="54" t="str">
        <f>'PLANTILLA V6'!D80</f>
        <v>juego</v>
      </c>
      <c r="E80" s="22">
        <v>0</v>
      </c>
      <c r="F80" s="54" t="b">
        <v>0</v>
      </c>
      <c r="G80" s="54" t="b">
        <v>0</v>
      </c>
      <c r="H80" s="54" t="b">
        <v>1</v>
      </c>
      <c r="I80" s="54" t="b">
        <v>0</v>
      </c>
      <c r="J80" s="72" t="e">
        <f>(('PLANTILLA V6'!Tot_alumnos*F80)+('PLANTILLA V6'!X_parejas*G80)+('PLANTILLA V6'!x_equipo_4* H80)+('PLANTILLA V6'!Grupal*I80))*E80</f>
        <v>#REF!</v>
      </c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spans="1:26" ht="16.5" x14ac:dyDescent="0.45">
      <c r="A81" s="51" t="str">
        <f>'PLANTILLA V6'!A81</f>
        <v>EE</v>
      </c>
      <c r="B81" s="51" t="str">
        <f>'PLANTILLA V6'!B81</f>
        <v>Juegos de jumpers hembra - hembra</v>
      </c>
      <c r="C81" s="22">
        <f>'PLANTILLA V6'!C81</f>
        <v>1</v>
      </c>
      <c r="D81" s="54" t="str">
        <f>'PLANTILLA V6'!D81</f>
        <v>juego</v>
      </c>
      <c r="E81" s="22">
        <v>0</v>
      </c>
      <c r="F81" s="54" t="b">
        <v>0</v>
      </c>
      <c r="G81" s="54" t="b">
        <v>0</v>
      </c>
      <c r="H81" s="54" t="b">
        <v>1</v>
      </c>
      <c r="I81" s="54" t="b">
        <v>0</v>
      </c>
      <c r="J81" s="72" t="e">
        <f>(('PLANTILLA V6'!Tot_alumnos*F81)+('PLANTILLA V6'!X_parejas*G81)+('PLANTILLA V6'!x_equipo_4* H81)+('PLANTILLA V6'!Grupal*I81))*E81</f>
        <v>#REF!</v>
      </c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spans="1:26" ht="16.5" x14ac:dyDescent="0.45">
      <c r="A82" s="51" t="str">
        <f>'PLANTILLA V6'!A82</f>
        <v>EE</v>
      </c>
      <c r="B82" s="51" t="str">
        <f>'PLANTILLA V6'!B82</f>
        <v>Motor DC de 3V con cables integrados</v>
      </c>
      <c r="C82" s="22">
        <f>'PLANTILLA V6'!C82</f>
        <v>1</v>
      </c>
      <c r="D82" s="54" t="str">
        <f>'PLANTILLA V6'!D82</f>
        <v>pza</v>
      </c>
      <c r="E82" s="22">
        <v>0</v>
      </c>
      <c r="F82" s="54" t="b">
        <v>0</v>
      </c>
      <c r="G82" s="54" t="b">
        <v>0</v>
      </c>
      <c r="H82" s="54" t="b">
        <v>1</v>
      </c>
      <c r="I82" s="54" t="b">
        <v>0</v>
      </c>
      <c r="J82" s="72" t="e">
        <f>(('PLANTILLA V6'!Tot_alumnos*F82)+('PLANTILLA V6'!X_parejas*G82)+('PLANTILLA V6'!x_equipo_4* H82)+('PLANTILLA V6'!Grupal*I82))*E82</f>
        <v>#REF!</v>
      </c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spans="1:26" ht="16.5" x14ac:dyDescent="0.45">
      <c r="A83" s="51" t="str">
        <f>'PLANTILLA V6'!A83</f>
        <v>EE</v>
      </c>
      <c r="B83" s="51" t="str">
        <f>'PLANTILLA V6'!B83</f>
        <v>Motor DC de 6V con cables integrados</v>
      </c>
      <c r="C83" s="22">
        <f>'PLANTILLA V6'!C83</f>
        <v>1</v>
      </c>
      <c r="D83" s="54" t="str">
        <f>'PLANTILLA V6'!D83</f>
        <v>pza</v>
      </c>
      <c r="E83" s="22">
        <v>0</v>
      </c>
      <c r="F83" s="54" t="b">
        <v>0</v>
      </c>
      <c r="G83" s="54" t="b">
        <v>0</v>
      </c>
      <c r="H83" s="54" t="b">
        <v>1</v>
      </c>
      <c r="I83" s="54" t="b">
        <v>0</v>
      </c>
      <c r="J83" s="72" t="e">
        <f>(('PLANTILLA V6'!Tot_alumnos*F83)+('PLANTILLA V6'!X_parejas*G83)+('PLANTILLA V6'!x_equipo_4* H83)+('PLANTILLA V6'!Grupal*I83))*E83</f>
        <v>#REF!</v>
      </c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spans="1:26" ht="16.5" x14ac:dyDescent="0.45">
      <c r="A84" s="51" t="str">
        <f>'PLANTILLA V6'!A84</f>
        <v>EE</v>
      </c>
      <c r="B84" s="51" t="str">
        <f>'PLANTILLA V6'!B84</f>
        <v>Protoboard de 830 puntos</v>
      </c>
      <c r="C84" s="22">
        <f>'PLANTILLA V6'!C84</f>
        <v>1</v>
      </c>
      <c r="D84" s="54" t="str">
        <f>'PLANTILLA V6'!D84</f>
        <v>pza</v>
      </c>
      <c r="E84" s="22">
        <v>0</v>
      </c>
      <c r="F84" s="54" t="b">
        <v>0</v>
      </c>
      <c r="G84" s="54" t="b">
        <v>0</v>
      </c>
      <c r="H84" s="54" t="b">
        <v>1</v>
      </c>
      <c r="I84" s="54" t="b">
        <v>0</v>
      </c>
      <c r="J84" s="72" t="e">
        <f>(('PLANTILLA V6'!Tot_alumnos*F84)+('PLANTILLA V6'!X_parejas*G84)+('PLANTILLA V6'!x_equipo_4* H84)+('PLANTILLA V6'!Grupal*I84))*E84</f>
        <v>#REF!</v>
      </c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spans="1:26" ht="16.5" x14ac:dyDescent="0.45">
      <c r="A85" s="51" t="str">
        <f>'PLANTILLA V6'!A85</f>
        <v>EE</v>
      </c>
      <c r="B85" s="51" t="str">
        <f>'PLANTILLA V6'!B85</f>
        <v>Led de color blanco</v>
      </c>
      <c r="C85" s="22">
        <f>'PLANTILLA V6'!C85</f>
        <v>1</v>
      </c>
      <c r="D85" s="54" t="str">
        <f>'PLANTILLA V6'!D85</f>
        <v>pza</v>
      </c>
      <c r="E85" s="22">
        <v>0</v>
      </c>
      <c r="F85" s="54" t="b">
        <v>0</v>
      </c>
      <c r="G85" s="54" t="b">
        <v>0</v>
      </c>
      <c r="H85" s="54" t="b">
        <v>0</v>
      </c>
      <c r="I85" s="54" t="b">
        <v>0</v>
      </c>
      <c r="J85" s="72" t="e">
        <f>(('PLANTILLA V6'!Tot_alumnos*F85)+('PLANTILLA V6'!X_parejas*G85)+('PLANTILLA V6'!x_equipo_4* H85)+('PLANTILLA V6'!Grupal*I85))*E85</f>
        <v>#REF!</v>
      </c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spans="1:26" ht="16.5" x14ac:dyDescent="0.45">
      <c r="A86" s="51" t="str">
        <f>'PLANTILLA V6'!A86</f>
        <v>EE</v>
      </c>
      <c r="B86" s="36" t="str">
        <f>'PLANTILLA V6'!B86</f>
        <v>Led de color verde</v>
      </c>
      <c r="C86" s="22">
        <f>'PLANTILLA V6'!C86</f>
        <v>1</v>
      </c>
      <c r="D86" s="54" t="str">
        <f>'PLANTILLA V6'!D86</f>
        <v>pza</v>
      </c>
      <c r="E86" s="22">
        <v>0</v>
      </c>
      <c r="F86" s="54" t="b">
        <v>0</v>
      </c>
      <c r="G86" s="54" t="b">
        <v>0</v>
      </c>
      <c r="H86" s="54" t="b">
        <v>0</v>
      </c>
      <c r="I86" s="54" t="b">
        <v>0</v>
      </c>
      <c r="J86" s="72" t="e">
        <f>(('PLANTILLA V6'!Tot_alumnos*F86)+('PLANTILLA V6'!X_parejas*G86)+('PLANTILLA V6'!x_equipo_4* H86)+('PLANTILLA V6'!Grupal*I86))*E86</f>
        <v>#REF!</v>
      </c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spans="1:26" ht="16.5" x14ac:dyDescent="0.45">
      <c r="A87" s="51" t="str">
        <f>'PLANTILLA V6'!A87</f>
        <v>EE</v>
      </c>
      <c r="B87" s="36" t="str">
        <f>'PLANTILLA V6'!B87</f>
        <v>Led de color amarillo (ámbar)</v>
      </c>
      <c r="C87" s="22">
        <f>'PLANTILLA V6'!C87</f>
        <v>1</v>
      </c>
      <c r="D87" s="54" t="str">
        <f>'PLANTILLA V6'!D87</f>
        <v>pza</v>
      </c>
      <c r="E87" s="22">
        <v>0</v>
      </c>
      <c r="F87" s="54" t="b">
        <v>0</v>
      </c>
      <c r="G87" s="54" t="b">
        <v>0</v>
      </c>
      <c r="H87" s="54" t="b">
        <v>0</v>
      </c>
      <c r="I87" s="54" t="b">
        <v>0</v>
      </c>
      <c r="J87" s="72" t="e">
        <f>(('PLANTILLA V6'!Tot_alumnos*F87)+('PLANTILLA V6'!X_parejas*G87)+('PLANTILLA V6'!x_equipo_4* H87)+('PLANTILLA V6'!Grupal*I87))*E87</f>
        <v>#REF!</v>
      </c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1:26" ht="16.5" x14ac:dyDescent="0.45">
      <c r="A88" s="51" t="str">
        <f>'PLANTILLA V6'!A88</f>
        <v>EE</v>
      </c>
      <c r="B88" s="51" t="str">
        <f>'PLANTILLA V6'!B88</f>
        <v>Led de color rojo</v>
      </c>
      <c r="C88" s="22">
        <f>'PLANTILLA V6'!C88</f>
        <v>1</v>
      </c>
      <c r="D88" s="54" t="str">
        <f>'PLANTILLA V6'!D88</f>
        <v>pza</v>
      </c>
      <c r="E88" s="22">
        <v>0</v>
      </c>
      <c r="F88" s="54" t="b">
        <v>0</v>
      </c>
      <c r="G88" s="54" t="b">
        <v>0</v>
      </c>
      <c r="H88" s="54" t="b">
        <v>0</v>
      </c>
      <c r="I88" s="54" t="b">
        <v>0</v>
      </c>
      <c r="J88" s="72" t="e">
        <f>(('PLANTILLA V6'!Tot_alumnos*F88)+('PLANTILLA V6'!X_parejas*G88)+('PLANTILLA V6'!x_equipo_4* H88)+('PLANTILLA V6'!Grupal*I88))*E88</f>
        <v>#REF!</v>
      </c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spans="1:26" ht="16.5" x14ac:dyDescent="0.45">
      <c r="A89" s="51" t="str">
        <f>'PLANTILLA V6'!A89</f>
        <v>EE</v>
      </c>
      <c r="B89" s="51" t="str">
        <f>'PLANTILLA V6'!B89</f>
        <v xml:space="preserve">Resistencia de 330 ohms </v>
      </c>
      <c r="C89" s="22">
        <f>'PLANTILLA V6'!C89</f>
        <v>1</v>
      </c>
      <c r="D89" s="54" t="str">
        <f>'PLANTILLA V6'!D89</f>
        <v>pza</v>
      </c>
      <c r="E89" s="22">
        <v>0</v>
      </c>
      <c r="F89" s="54" t="b">
        <v>0</v>
      </c>
      <c r="G89" s="54" t="b">
        <v>0</v>
      </c>
      <c r="H89" s="54" t="b">
        <v>0</v>
      </c>
      <c r="I89" s="54" t="b">
        <v>0</v>
      </c>
      <c r="J89" s="72" t="e">
        <f>(('PLANTILLA V6'!Tot_alumnos*F89)+('PLANTILLA V6'!X_parejas*G89)+('PLANTILLA V6'!x_equipo_4* H89)+('PLANTILLA V6'!Grupal*I89))*E89</f>
        <v>#REF!</v>
      </c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spans="1:26" ht="16.5" x14ac:dyDescent="0.45">
      <c r="A90" s="51" t="str">
        <f>'PLANTILLA V6'!A90</f>
        <v>EE</v>
      </c>
      <c r="B90" s="51" t="str">
        <f>'PLANTILLA V6'!B90</f>
        <v>Resistencia de 1K ohms</v>
      </c>
      <c r="C90" s="22">
        <f>'PLANTILLA V6'!C90</f>
        <v>1</v>
      </c>
      <c r="D90" s="54" t="str">
        <f>'PLANTILLA V6'!D90</f>
        <v>pza</v>
      </c>
      <c r="E90" s="22">
        <v>0</v>
      </c>
      <c r="F90" s="54" t="b">
        <v>0</v>
      </c>
      <c r="G90" s="54" t="b">
        <v>0</v>
      </c>
      <c r="H90" s="54" t="b">
        <v>0</v>
      </c>
      <c r="I90" s="54" t="b">
        <v>0</v>
      </c>
      <c r="J90" s="72" t="e">
        <f>(('PLANTILLA V6'!Tot_alumnos*F90)+('PLANTILLA V6'!X_parejas*G90)+('PLANTILLA V6'!x_equipo_4* H90)+('PLANTILLA V6'!Grupal*I90))*E90</f>
        <v>#REF!</v>
      </c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spans="1:26" ht="16.5" x14ac:dyDescent="0.45">
      <c r="A91" s="51" t="str">
        <f>'PLANTILLA V6'!A91</f>
        <v>EE</v>
      </c>
      <c r="B91" s="51" t="str">
        <f>'PLANTILLA V6'!B91</f>
        <v xml:space="preserve">Cinta de aislar color negro </v>
      </c>
      <c r="C91" s="22">
        <f>'PLANTILLA V6'!C91</f>
        <v>1</v>
      </c>
      <c r="D91" s="54" t="str">
        <f>'PLANTILLA V6'!D91</f>
        <v>rollo</v>
      </c>
      <c r="E91" s="22">
        <v>0</v>
      </c>
      <c r="F91" s="54" t="b">
        <v>0</v>
      </c>
      <c r="G91" s="54" t="b">
        <v>0</v>
      </c>
      <c r="H91" s="54" t="b">
        <v>0</v>
      </c>
      <c r="I91" s="54" t="b">
        <v>1</v>
      </c>
      <c r="J91" s="72" t="e">
        <f>(('PLANTILLA V6'!Tot_alumnos*F91)+('PLANTILLA V6'!X_parejas*G91)+('PLANTILLA V6'!x_equipo_4* H91)+('PLANTILLA V6'!Grupal*I91))*E91</f>
        <v>#REF!</v>
      </c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spans="1:26" ht="16.5" x14ac:dyDescent="0.45">
      <c r="A92" s="51" t="str">
        <f>'PLANTILLA V6'!A92</f>
        <v>EE</v>
      </c>
      <c r="B92" s="51" t="str">
        <f>'PLANTILLA V6'!B92</f>
        <v xml:space="preserve">Cinta de aislar color rojo </v>
      </c>
      <c r="C92" s="22">
        <f>'PLANTILLA V6'!C92</f>
        <v>1</v>
      </c>
      <c r="D92" s="54" t="str">
        <f>'PLANTILLA V6'!D92</f>
        <v>rollo</v>
      </c>
      <c r="E92" s="22">
        <v>0</v>
      </c>
      <c r="F92" s="54" t="b">
        <v>0</v>
      </c>
      <c r="G92" s="54" t="b">
        <v>0</v>
      </c>
      <c r="H92" s="54" t="b">
        <v>0</v>
      </c>
      <c r="I92" s="54" t="b">
        <v>1</v>
      </c>
      <c r="J92" s="72" t="e">
        <f>(('PLANTILLA V6'!Tot_alumnos*F92)+('PLANTILLA V6'!X_parejas*G92)+('PLANTILLA V6'!x_equipo_4* H92)+('PLANTILLA V6'!Grupal*I92))*E92</f>
        <v>#REF!</v>
      </c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spans="1:26" ht="16.5" x14ac:dyDescent="0.45">
      <c r="A93" s="51" t="str">
        <f>'PLANTILLA V6'!A93</f>
        <v>EE</v>
      </c>
      <c r="B93" s="51" t="str">
        <f>'PLANTILLA V6'!B93</f>
        <v>Push button</v>
      </c>
      <c r="C93" s="22">
        <f>'PLANTILLA V6'!C93</f>
        <v>1</v>
      </c>
      <c r="D93" s="54" t="str">
        <f>'PLANTILLA V6'!D93</f>
        <v>pza</v>
      </c>
      <c r="E93" s="22">
        <v>0</v>
      </c>
      <c r="F93" s="54" t="b">
        <v>0</v>
      </c>
      <c r="G93" s="54" t="b">
        <v>0</v>
      </c>
      <c r="H93" s="54" t="b">
        <v>0</v>
      </c>
      <c r="I93" s="54" t="b">
        <v>0</v>
      </c>
      <c r="J93" s="72" t="e">
        <f>(('PLANTILLA V6'!Tot_alumnos*F93)+('PLANTILLA V6'!X_parejas*G93)+('PLANTILLA V6'!x_equipo_4* H93)+('PLANTILLA V6'!Grupal*I93))*E93</f>
        <v>#REF!</v>
      </c>
      <c r="K93" s="75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spans="1:26" ht="16.5" x14ac:dyDescent="0.45">
      <c r="A94" s="51" t="str">
        <f>'PLANTILLA V6'!A94</f>
        <v>EE</v>
      </c>
      <c r="B94" s="51" t="str">
        <f>'PLANTILLA V6'!B94</f>
        <v>Cautín</v>
      </c>
      <c r="C94" s="22">
        <f>'PLANTILLA V6'!C94</f>
        <v>1</v>
      </c>
      <c r="D94" s="54" t="str">
        <f>'PLANTILLA V6'!D94</f>
        <v>pza</v>
      </c>
      <c r="E94" s="22">
        <v>0</v>
      </c>
      <c r="F94" s="54" t="b">
        <v>0</v>
      </c>
      <c r="G94" s="54" t="b">
        <v>0</v>
      </c>
      <c r="H94" s="54" t="b">
        <v>0</v>
      </c>
      <c r="I94" s="54" t="b">
        <v>0</v>
      </c>
      <c r="J94" s="72" t="e">
        <f>(('PLANTILLA V6'!Tot_alumnos*F94)+('PLANTILLA V6'!X_parejas*G94)+('PLANTILLA V6'!x_equipo_4* H94)+('PLANTILLA V6'!Grupal*I94))*E94</f>
        <v>#REF!</v>
      </c>
      <c r="K94" s="75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spans="1:26" ht="16.5" x14ac:dyDescent="0.45">
      <c r="A95" s="51" t="str">
        <f>'PLANTILLA V6'!A95</f>
        <v>EE</v>
      </c>
      <c r="B95" s="51" t="str">
        <f>'PLANTILLA V6'!B95</f>
        <v>Soldadura eléctronica</v>
      </c>
      <c r="C95" s="22">
        <f>'PLANTILLA V6'!C95</f>
        <v>1</v>
      </c>
      <c r="D95" s="54" t="str">
        <f>'PLANTILLA V6'!D95</f>
        <v>pza</v>
      </c>
      <c r="E95" s="22">
        <v>0</v>
      </c>
      <c r="F95" s="54" t="b">
        <v>0</v>
      </c>
      <c r="G95" s="54" t="b">
        <v>0</v>
      </c>
      <c r="H95" s="54" t="b">
        <v>0</v>
      </c>
      <c r="I95" s="54" t="b">
        <v>0</v>
      </c>
      <c r="J95" s="72" t="e">
        <f>(('PLANTILLA V6'!Tot_alumnos*F95)+('PLANTILLA V6'!X_parejas*G95)+('PLANTILLA V6'!x_equipo_4* H95)+('PLANTILLA V6'!Grupal*I95))*E95</f>
        <v>#REF!</v>
      </c>
      <c r="K95" s="75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spans="1:26" ht="16.5" x14ac:dyDescent="0.45">
      <c r="A96" s="51" t="str">
        <f>'PLANTILLA V6'!A96</f>
        <v>EE</v>
      </c>
      <c r="B96" s="51" t="str">
        <f>'PLANTILLA V6'!B96</f>
        <v>Pasta para soldar</v>
      </c>
      <c r="C96" s="22">
        <f>'PLANTILLA V6'!C96</f>
        <v>1</v>
      </c>
      <c r="D96" s="54" t="str">
        <f>'PLANTILLA V6'!D96</f>
        <v>pza</v>
      </c>
      <c r="E96" s="22">
        <v>0</v>
      </c>
      <c r="F96" s="54" t="b">
        <v>0</v>
      </c>
      <c r="G96" s="54" t="b">
        <v>0</v>
      </c>
      <c r="H96" s="54" t="b">
        <v>0</v>
      </c>
      <c r="I96" s="54" t="b">
        <v>0</v>
      </c>
      <c r="J96" s="72" t="e">
        <f>(('PLANTILLA V6'!Tot_alumnos*F96)+('PLANTILLA V6'!X_parejas*G96)+('PLANTILLA V6'!x_equipo_4* H96)+('PLANTILLA V6'!Grupal*I96))*E96</f>
        <v>#REF!</v>
      </c>
      <c r="K96" s="75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spans="1:26" ht="16.5" x14ac:dyDescent="0.45">
      <c r="A97" s="51" t="str">
        <f>'PLANTILLA V6'!A97</f>
        <v>EE</v>
      </c>
      <c r="B97" s="51" t="str">
        <f>'PLANTILLA V6'!B97</f>
        <v>Interruptor de carrera</v>
      </c>
      <c r="C97" s="22">
        <f>'PLANTILLA V6'!C97</f>
        <v>1</v>
      </c>
      <c r="D97" s="54" t="str">
        <f>'PLANTILLA V6'!D97</f>
        <v>pza</v>
      </c>
      <c r="E97" s="22">
        <v>0</v>
      </c>
      <c r="F97" s="54" t="b">
        <v>0</v>
      </c>
      <c r="G97" s="54" t="b">
        <v>0</v>
      </c>
      <c r="H97" s="54" t="b">
        <v>0</v>
      </c>
      <c r="I97" s="54" t="b">
        <v>0</v>
      </c>
      <c r="J97" s="72" t="e">
        <f>(('PLANTILLA V6'!Tot_alumnos*F97)+('PLANTILLA V6'!X_parejas*G97)+('PLANTILLA V6'!x_equipo_4* H97)+('PLANTILLA V6'!Grupal*I97))*E97</f>
        <v>#REF!</v>
      </c>
      <c r="K97" s="75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spans="1:26" ht="16.5" x14ac:dyDescent="0.45">
      <c r="A98" s="51" t="str">
        <f>'PLANTILLA V6'!A98</f>
        <v>EE</v>
      </c>
      <c r="B98" s="51" t="str">
        <f>'PLANTILLA V6'!B98</f>
        <v>llantitas de plástico para motor DC</v>
      </c>
      <c r="C98" s="22">
        <f>'PLANTILLA V6'!C98</f>
        <v>1</v>
      </c>
      <c r="D98" s="54" t="str">
        <f>'PLANTILLA V6'!D98</f>
        <v>pza</v>
      </c>
      <c r="E98" s="22">
        <v>0</v>
      </c>
      <c r="F98" s="54" t="b">
        <v>0</v>
      </c>
      <c r="G98" s="54" t="b">
        <v>0</v>
      </c>
      <c r="H98" s="54" t="b">
        <v>0</v>
      </c>
      <c r="I98" s="54" t="b">
        <v>0</v>
      </c>
      <c r="J98" s="72" t="e">
        <f>(('PLANTILLA V6'!Tot_alumnos*F98)+('PLANTILLA V6'!X_parejas*G98)+('PLANTILLA V6'!x_equipo_4* H98)+('PLANTILLA V6'!Grupal*I98))*E98</f>
        <v>#REF!</v>
      </c>
      <c r="K98" s="75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spans="1:26" ht="16.5" x14ac:dyDescent="0.45">
      <c r="A99" s="51" t="str">
        <f>'PLANTILLA V6'!A99</f>
        <v>EE</v>
      </c>
      <c r="B99" s="51" t="str">
        <f>'PLANTILLA V6'!B99</f>
        <v>Servomotor SG90</v>
      </c>
      <c r="C99" s="22">
        <f>'PLANTILLA V6'!C99</f>
        <v>1</v>
      </c>
      <c r="D99" s="54" t="str">
        <f>'PLANTILLA V6'!D99</f>
        <v>pza</v>
      </c>
      <c r="E99" s="22">
        <v>0</v>
      </c>
      <c r="F99" s="54" t="b">
        <v>0</v>
      </c>
      <c r="G99" s="54" t="b">
        <v>0</v>
      </c>
      <c r="H99" s="54" t="b">
        <v>0</v>
      </c>
      <c r="I99" s="54" t="b">
        <v>0</v>
      </c>
      <c r="J99" s="72" t="e">
        <f>(('PLANTILLA V6'!Tot_alumnos*F99)+('PLANTILLA V6'!X_parejas*G99)+('PLANTILLA V6'!x_equipo_4* H99)+('PLANTILLA V6'!Grupal*I99))*E99</f>
        <v>#REF!</v>
      </c>
      <c r="K99" s="75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spans="1:26" ht="16.5" x14ac:dyDescent="0.45">
      <c r="A100" s="51" t="str">
        <f>'PLANTILLA V6'!A100</f>
        <v>EE</v>
      </c>
      <c r="B100" s="51">
        <f>'PLANTILLA V6'!B100</f>
        <v>0</v>
      </c>
      <c r="C100" s="22">
        <f>'PLANTILLA V6'!C100</f>
        <v>1</v>
      </c>
      <c r="D100" s="54" t="str">
        <f>'PLANTILLA V6'!D100</f>
        <v>pza</v>
      </c>
      <c r="E100" s="22">
        <v>0</v>
      </c>
      <c r="F100" s="54" t="b">
        <v>0</v>
      </c>
      <c r="G100" s="54" t="b">
        <v>0</v>
      </c>
      <c r="H100" s="54" t="b">
        <v>0</v>
      </c>
      <c r="I100" s="54" t="b">
        <v>0</v>
      </c>
      <c r="J100" s="72" t="e">
        <f>(('PLANTILLA V6'!Tot_alumnos*F100)+('PLANTILLA V6'!X_parejas*G100)+('PLANTILLA V6'!x_equipo_4* H100)+('PLANTILLA V6'!Grupal*I100))*E100</f>
        <v>#REF!</v>
      </c>
      <c r="K100" s="75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spans="1:26" ht="16.5" x14ac:dyDescent="0.45">
      <c r="A101" s="51">
        <f>'PLANTILLA V6'!A101</f>
        <v>0</v>
      </c>
      <c r="B101" s="51">
        <f>'PLANTILLA V6'!B101</f>
        <v>0</v>
      </c>
      <c r="C101" s="22">
        <f>'PLANTILLA V6'!C101</f>
        <v>1</v>
      </c>
      <c r="D101" s="54" t="str">
        <f>'PLANTILLA V6'!D101</f>
        <v>pza</v>
      </c>
      <c r="E101" s="22">
        <v>0</v>
      </c>
      <c r="F101" s="54" t="b">
        <v>0</v>
      </c>
      <c r="G101" s="54" t="b">
        <v>0</v>
      </c>
      <c r="H101" s="54" t="b">
        <v>0</v>
      </c>
      <c r="I101" s="54" t="b">
        <v>0</v>
      </c>
      <c r="J101" s="72" t="e">
        <f>(('PLANTILLA V6'!Tot_alumnos*F101)+('PLANTILLA V6'!X_parejas*G101)+('PLANTILLA V6'!x_equipo_4* H101)+('PLANTILLA V6'!Grupal*I101))*E101</f>
        <v>#REF!</v>
      </c>
      <c r="K101" s="75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spans="1:26" ht="16.5" x14ac:dyDescent="0.45">
      <c r="A102" s="51">
        <f>'PLANTILLA V6'!A102</f>
        <v>0</v>
      </c>
      <c r="B102" s="51">
        <f>'PLANTILLA V6'!B102</f>
        <v>0</v>
      </c>
      <c r="C102" s="22">
        <f>'PLANTILLA V6'!C102</f>
        <v>1</v>
      </c>
      <c r="D102" s="54" t="str">
        <f>'PLANTILLA V6'!D102</f>
        <v>pza</v>
      </c>
      <c r="E102" s="22">
        <v>0</v>
      </c>
      <c r="F102" s="54" t="b">
        <v>0</v>
      </c>
      <c r="G102" s="54" t="b">
        <v>0</v>
      </c>
      <c r="H102" s="54" t="b">
        <v>0</v>
      </c>
      <c r="I102" s="54" t="b">
        <v>0</v>
      </c>
      <c r="J102" s="72" t="e">
        <f>(('PLANTILLA V6'!Tot_alumnos*F102)+('PLANTILLA V6'!X_parejas*G102)+('PLANTILLA V6'!x_equipo_4* H102)+('PLANTILLA V6'!Grupal*I102))*E102</f>
        <v>#REF!</v>
      </c>
      <c r="K102" s="75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spans="1:26" ht="16.5" x14ac:dyDescent="0.45">
      <c r="A103" s="51">
        <f>'PLANTILLA V6'!A103</f>
        <v>0</v>
      </c>
      <c r="B103" s="51">
        <f>'PLANTILLA V6'!B103</f>
        <v>0</v>
      </c>
      <c r="C103" s="22">
        <f>'PLANTILLA V6'!C103</f>
        <v>1</v>
      </c>
      <c r="D103" s="54" t="str">
        <f>'PLANTILLA V6'!D103</f>
        <v>pza</v>
      </c>
      <c r="E103" s="22">
        <v>0</v>
      </c>
      <c r="F103" s="54" t="b">
        <v>0</v>
      </c>
      <c r="G103" s="54" t="b">
        <v>0</v>
      </c>
      <c r="H103" s="54" t="b">
        <v>0</v>
      </c>
      <c r="I103" s="54" t="b">
        <v>0</v>
      </c>
      <c r="J103" s="72" t="e">
        <f>(('PLANTILLA V6'!Tot_alumnos*F103)+('PLANTILLA V6'!X_parejas*G103)+('PLANTILLA V6'!x_equipo_4* H103)+('PLANTILLA V6'!Grupal*I103))*E103</f>
        <v>#REF!</v>
      </c>
      <c r="K103" s="75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spans="1:26" ht="16.5" x14ac:dyDescent="0.45">
      <c r="A104" s="51">
        <f>'PLANTILLA V6'!A104</f>
        <v>0</v>
      </c>
      <c r="B104" s="51">
        <f>'PLANTILLA V6'!B104</f>
        <v>0</v>
      </c>
      <c r="C104" s="22">
        <f>'PLANTILLA V6'!C104</f>
        <v>1</v>
      </c>
      <c r="D104" s="54" t="str">
        <f>'PLANTILLA V6'!D104</f>
        <v>pza</v>
      </c>
      <c r="E104" s="22">
        <v>0</v>
      </c>
      <c r="F104" s="54" t="b">
        <v>0</v>
      </c>
      <c r="G104" s="54" t="b">
        <v>0</v>
      </c>
      <c r="H104" s="54" t="b">
        <v>0</v>
      </c>
      <c r="I104" s="54" t="b">
        <v>0</v>
      </c>
      <c r="J104" s="72" t="e">
        <f>(('PLANTILLA V6'!Tot_alumnos*F104)+('PLANTILLA V6'!X_parejas*G104)+('PLANTILLA V6'!x_equipo_4* H104)+('PLANTILLA V6'!Grupal*I104))*E104</f>
        <v>#REF!</v>
      </c>
      <c r="K104" s="75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spans="1:26" ht="16.5" x14ac:dyDescent="0.45">
      <c r="A105" s="51">
        <f>'PLANTILLA V6'!A105</f>
        <v>0</v>
      </c>
      <c r="B105" s="51">
        <f>'PLANTILLA V6'!B105</f>
        <v>0</v>
      </c>
      <c r="C105" s="22">
        <f>'PLANTILLA V6'!C105</f>
        <v>1</v>
      </c>
      <c r="D105" s="54" t="str">
        <f>'PLANTILLA V6'!D105</f>
        <v>pza</v>
      </c>
      <c r="E105" s="22">
        <v>0</v>
      </c>
      <c r="F105" s="54" t="b">
        <v>0</v>
      </c>
      <c r="G105" s="54" t="b">
        <v>0</v>
      </c>
      <c r="H105" s="54" t="b">
        <v>0</v>
      </c>
      <c r="I105" s="54" t="b">
        <v>0</v>
      </c>
      <c r="J105" s="72" t="e">
        <f>(('PLANTILLA V6'!Tot_alumnos*F105)+('PLANTILLA V6'!X_parejas*G105)+('PLANTILLA V6'!x_equipo_4* H105)+('PLANTILLA V6'!Grupal*I105))*E105</f>
        <v>#REF!</v>
      </c>
      <c r="K105" s="75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spans="1:26" ht="16.5" x14ac:dyDescent="0.45">
      <c r="A106" s="51">
        <f>'PLANTILLA V6'!A106</f>
        <v>0</v>
      </c>
      <c r="B106" s="51">
        <f>'PLANTILLA V6'!B106</f>
        <v>0</v>
      </c>
      <c r="C106" s="22">
        <f>'PLANTILLA V6'!C106</f>
        <v>1</v>
      </c>
      <c r="D106" s="54" t="str">
        <f>'PLANTILLA V6'!D106</f>
        <v>pza</v>
      </c>
      <c r="E106" s="22">
        <v>0</v>
      </c>
      <c r="F106" s="54" t="b">
        <v>0</v>
      </c>
      <c r="G106" s="54" t="b">
        <v>0</v>
      </c>
      <c r="H106" s="54" t="b">
        <v>0</v>
      </c>
      <c r="I106" s="54" t="b">
        <v>0</v>
      </c>
      <c r="J106" s="72" t="e">
        <f>(('PLANTILLA V6'!Tot_alumnos*F106)+('PLANTILLA V6'!X_parejas*G106)+('PLANTILLA V6'!x_equipo_4* H106)+('PLANTILLA V6'!Grupal*I106))*E106</f>
        <v>#REF!</v>
      </c>
      <c r="K106" s="75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spans="1:26" ht="16.5" x14ac:dyDescent="0.45">
      <c r="A107" s="51">
        <f>'PLANTILLA V6'!A107</f>
        <v>0</v>
      </c>
      <c r="B107" s="51">
        <f>'PLANTILLA V6'!B107</f>
        <v>0</v>
      </c>
      <c r="C107" s="22">
        <f>'PLANTILLA V6'!C107</f>
        <v>1</v>
      </c>
      <c r="D107" s="54" t="str">
        <f>'PLANTILLA V6'!D107</f>
        <v>pza</v>
      </c>
      <c r="E107" s="22">
        <v>0</v>
      </c>
      <c r="F107" s="54" t="b">
        <v>0</v>
      </c>
      <c r="G107" s="54" t="b">
        <v>0</v>
      </c>
      <c r="H107" s="54" t="b">
        <v>0</v>
      </c>
      <c r="I107" s="54" t="b">
        <v>0</v>
      </c>
      <c r="J107" s="72" t="e">
        <f>(('PLANTILLA V6'!Tot_alumnos*F107)+('PLANTILLA V6'!X_parejas*G107)+('PLANTILLA V6'!x_equipo_4* H107)+('PLANTILLA V6'!Grupal*I107))*E107</f>
        <v>#REF!</v>
      </c>
      <c r="K107" s="75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spans="1:26" ht="16.5" x14ac:dyDescent="0.45">
      <c r="A108" s="51">
        <f>'PLANTILLA V6'!A108</f>
        <v>0</v>
      </c>
      <c r="B108" s="51">
        <f>'PLANTILLA V6'!B108</f>
        <v>0</v>
      </c>
      <c r="C108" s="22">
        <f>'PLANTILLA V6'!C108</f>
        <v>1</v>
      </c>
      <c r="D108" s="54" t="str">
        <f>'PLANTILLA V6'!D108</f>
        <v>pza</v>
      </c>
      <c r="E108" s="22">
        <v>0</v>
      </c>
      <c r="F108" s="54" t="b">
        <v>0</v>
      </c>
      <c r="G108" s="54" t="b">
        <v>0</v>
      </c>
      <c r="H108" s="54" t="b">
        <v>0</v>
      </c>
      <c r="I108" s="54" t="b">
        <v>0</v>
      </c>
      <c r="J108" s="72" t="e">
        <f>(('PLANTILLA V6'!Tot_alumnos*F108)+('PLANTILLA V6'!X_parejas*G108)+('PLANTILLA V6'!x_equipo_4* H108)+('PLANTILLA V6'!Grupal*I108))*E108</f>
        <v>#REF!</v>
      </c>
      <c r="K108" s="75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spans="1:26" ht="16.5" x14ac:dyDescent="0.45">
      <c r="A109" s="190" t="str">
        <f>'PLANTILLA V6'!A109</f>
        <v>Baterías</v>
      </c>
      <c r="B109" s="167"/>
      <c r="C109" s="22">
        <f>'PLANTILLA V6'!C109</f>
        <v>0</v>
      </c>
      <c r="D109" s="54">
        <f>'PLANTILLA V6'!D109</f>
        <v>0</v>
      </c>
      <c r="E109" s="22">
        <v>0</v>
      </c>
      <c r="F109" s="54" t="b">
        <v>0</v>
      </c>
      <c r="G109" s="54" t="b">
        <v>0</v>
      </c>
      <c r="H109" s="54" t="b">
        <v>0</v>
      </c>
      <c r="I109" s="54" t="b">
        <v>0</v>
      </c>
      <c r="J109" s="72" t="e">
        <f>(('PLANTILLA V6'!Tot_alumnos*F109)+('PLANTILLA V6'!X_parejas*G109)+('PLANTILLA V6'!x_equipo_4* H109)+('PLANTILLA V6'!Grupal*I109))*E109</f>
        <v>#REF!</v>
      </c>
      <c r="K109" s="75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spans="1:26" ht="16.5" x14ac:dyDescent="0.45">
      <c r="A110" s="51" t="str">
        <f>'PLANTILLA V6'!A110</f>
        <v>Ba</v>
      </c>
      <c r="B110" s="51" t="str">
        <f>'PLANTILLA V6'!B110</f>
        <v>Batería recargable 1.5V (AA)</v>
      </c>
      <c r="C110" s="22">
        <f>'PLANTILLA V6'!C110</f>
        <v>1</v>
      </c>
      <c r="D110" s="54" t="str">
        <f>'PLANTILLA V6'!D110</f>
        <v>pza</v>
      </c>
      <c r="E110" s="22">
        <v>0</v>
      </c>
      <c r="F110" s="54" t="b">
        <v>0</v>
      </c>
      <c r="G110" s="54" t="b">
        <v>0</v>
      </c>
      <c r="H110" s="54" t="b">
        <v>1</v>
      </c>
      <c r="I110" s="54" t="b">
        <v>0</v>
      </c>
      <c r="J110" s="72" t="e">
        <f>(('PLANTILLA V6'!Tot_alumnos*F110)+('PLANTILLA V6'!X_parejas*G110)+('PLANTILLA V6'!x_equipo_4* H110)+('PLANTILLA V6'!Grupal*I110))*E110</f>
        <v>#REF!</v>
      </c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spans="1:26" ht="16.5" x14ac:dyDescent="0.45">
      <c r="A111" s="51" t="str">
        <f>'PLANTILLA V6'!A111</f>
        <v>Ba</v>
      </c>
      <c r="B111" s="51" t="str">
        <f>'PLANTILLA V6'!B111</f>
        <v>Batería recargable 1.5V (AAA)</v>
      </c>
      <c r="C111" s="22">
        <f>'PLANTILLA V6'!C111</f>
        <v>1</v>
      </c>
      <c r="D111" s="54" t="str">
        <f>'PLANTILLA V6'!D111</f>
        <v>pza</v>
      </c>
      <c r="E111" s="22">
        <v>0</v>
      </c>
      <c r="F111" s="54" t="b">
        <v>0</v>
      </c>
      <c r="G111" s="54" t="b">
        <v>0</v>
      </c>
      <c r="H111" s="54" t="b">
        <v>1</v>
      </c>
      <c r="I111" s="54" t="b">
        <v>0</v>
      </c>
      <c r="J111" s="72" t="e">
        <f>(('PLANTILLA V6'!Tot_alumnos*F111)+('PLANTILLA V6'!X_parejas*G111)+('PLANTILLA V6'!x_equipo_4* H111)+('PLANTILLA V6'!Grupal*I111))*E111</f>
        <v>#REF!</v>
      </c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spans="1:26" ht="16.5" x14ac:dyDescent="0.45">
      <c r="A112" s="51" t="str">
        <f>'PLANTILLA V6'!A112</f>
        <v>Ba</v>
      </c>
      <c r="B112" s="51" t="str">
        <f>'PLANTILLA V6'!B112</f>
        <v>Batería recargable 9V Volteck</v>
      </c>
      <c r="C112" s="22">
        <f>'PLANTILLA V6'!C112</f>
        <v>1</v>
      </c>
      <c r="D112" s="54" t="str">
        <f>'PLANTILLA V6'!D112</f>
        <v>pza</v>
      </c>
      <c r="E112" s="22">
        <v>0</v>
      </c>
      <c r="F112" s="54" t="b">
        <v>0</v>
      </c>
      <c r="G112" s="54" t="b">
        <v>0</v>
      </c>
      <c r="H112" s="54" t="b">
        <v>1</v>
      </c>
      <c r="I112" s="54" t="b">
        <v>0</v>
      </c>
      <c r="J112" s="72" t="e">
        <f>(('PLANTILLA V6'!Tot_alumnos*F112)+('PLANTILLA V6'!X_parejas*G112)+('PLANTILLA V6'!x_equipo_4* H112)+('PLANTILLA V6'!Grupal*I112))*E112</f>
        <v>#REF!</v>
      </c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spans="1:26" ht="16.5" x14ac:dyDescent="0.45">
      <c r="A113" s="51" t="str">
        <f>'PLANTILLA V6'!A113</f>
        <v>Ba</v>
      </c>
      <c r="B113" s="51" t="str">
        <f>'PLANTILLA V6'!B113</f>
        <v>Baterías alcalinas AAA de 1.5 V (no recargable) para microbit</v>
      </c>
      <c r="C113" s="22">
        <f>'PLANTILLA V6'!C113</f>
        <v>1</v>
      </c>
      <c r="D113" s="54" t="str">
        <f>'PLANTILLA V6'!D113</f>
        <v>pza</v>
      </c>
      <c r="E113" s="22">
        <v>0</v>
      </c>
      <c r="F113" s="54" t="b">
        <v>0</v>
      </c>
      <c r="G113" s="54" t="b">
        <v>0</v>
      </c>
      <c r="H113" s="54" t="b">
        <v>1</v>
      </c>
      <c r="I113" s="54" t="b">
        <v>0</v>
      </c>
      <c r="J113" s="72" t="e">
        <f>(('PLANTILLA V6'!Tot_alumnos*F113)+('PLANTILLA V6'!X_parejas*G113)+('PLANTILLA V6'!x_equipo_4* H113)+('PLANTILLA V6'!Grupal*I113))*E113</f>
        <v>#REF!</v>
      </c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16.5" x14ac:dyDescent="0.45">
      <c r="A114" s="51" t="str">
        <f>'PLANTILLA V6'!A114</f>
        <v>Ba</v>
      </c>
      <c r="B114" s="51" t="str">
        <f>'PLANTILLA V6'!B114</f>
        <v>Batería de 3V tipo CR2032</v>
      </c>
      <c r="C114" s="22">
        <f>'PLANTILLA V6'!C114</f>
        <v>1</v>
      </c>
      <c r="D114" s="54" t="str">
        <f>'PLANTILLA V6'!D114</f>
        <v>pza</v>
      </c>
      <c r="E114" s="22">
        <v>0</v>
      </c>
      <c r="F114" s="54" t="b">
        <v>0</v>
      </c>
      <c r="G114" s="54" t="b">
        <v>0</v>
      </c>
      <c r="H114" s="54" t="b">
        <v>1</v>
      </c>
      <c r="I114" s="54" t="b">
        <v>0</v>
      </c>
      <c r="J114" s="72" t="e">
        <f>(('PLANTILLA V6'!Tot_alumnos*F114)+('PLANTILLA V6'!X_parejas*G114)+('PLANTILLA V6'!x_equipo_4* H114)+('PLANTILLA V6'!Grupal*I114))*E114</f>
        <v>#REF!</v>
      </c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spans="1:26" ht="16.5" x14ac:dyDescent="0.45">
      <c r="A115" s="51" t="str">
        <f>'PLANTILLA V6'!A115</f>
        <v>Ba</v>
      </c>
      <c r="B115" s="51" t="str">
        <f>'PLANTILLA V6'!B115</f>
        <v>Cargador universal de pilas recargable (9V, AA y AAA)</v>
      </c>
      <c r="C115" s="22">
        <f>'PLANTILLA V6'!C115</f>
        <v>1</v>
      </c>
      <c r="D115" s="54" t="str">
        <f>'PLANTILLA V6'!D115</f>
        <v>pza</v>
      </c>
      <c r="E115" s="22">
        <v>0</v>
      </c>
      <c r="F115" s="54" t="b">
        <v>0</v>
      </c>
      <c r="G115" s="54" t="b">
        <v>0</v>
      </c>
      <c r="H115" s="54" t="b">
        <v>0</v>
      </c>
      <c r="I115" s="54" t="b">
        <v>1</v>
      </c>
      <c r="J115" s="72" t="e">
        <f>(('PLANTILLA V6'!Tot_alumnos*F115)+('PLANTILLA V6'!X_parejas*G115)+('PLANTILLA V6'!x_equipo_4* H115)+('PLANTILLA V6'!Grupal*I115))*E115</f>
        <v>#REF!</v>
      </c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spans="1:26" ht="16.5" x14ac:dyDescent="0.45">
      <c r="A116" s="51" t="str">
        <f>'PLANTILLA V6'!A116</f>
        <v>Ba</v>
      </c>
      <c r="B116" s="51" t="str">
        <f>'PLANTILLA V6'!B116</f>
        <v xml:space="preserve">Portapilas para 2 pilas en serie "AA" </v>
      </c>
      <c r="C116" s="22">
        <f>'PLANTILLA V6'!C116</f>
        <v>1</v>
      </c>
      <c r="D116" s="54" t="str">
        <f>'PLANTILLA V6'!D116</f>
        <v>pza</v>
      </c>
      <c r="E116" s="22">
        <v>0</v>
      </c>
      <c r="F116" s="54" t="b">
        <v>0</v>
      </c>
      <c r="G116" s="54" t="b">
        <v>0</v>
      </c>
      <c r="H116" s="54" t="b">
        <v>1</v>
      </c>
      <c r="I116" s="54" t="b">
        <v>0</v>
      </c>
      <c r="J116" s="72" t="e">
        <f>(('PLANTILLA V6'!Tot_alumnos*F116)+('PLANTILLA V6'!X_parejas*G116)+('PLANTILLA V6'!x_equipo_4* H116)+('PLANTILLA V6'!Grupal*I116))*E116</f>
        <v>#REF!</v>
      </c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spans="1:26" ht="16.5" x14ac:dyDescent="0.45">
      <c r="A117" s="51" t="str">
        <f>'PLANTILLA V6'!A117</f>
        <v>Ba</v>
      </c>
      <c r="B117" s="51" t="str">
        <f>'PLANTILLA V6'!B117</f>
        <v>Broche para pila de 9V</v>
      </c>
      <c r="C117" s="22">
        <f>'PLANTILLA V6'!C117</f>
        <v>1</v>
      </c>
      <c r="D117" s="54" t="str">
        <f>'PLANTILLA V6'!D117</f>
        <v>pza</v>
      </c>
      <c r="E117" s="22">
        <v>0</v>
      </c>
      <c r="F117" s="54" t="b">
        <v>0</v>
      </c>
      <c r="G117" s="54" t="b">
        <v>0</v>
      </c>
      <c r="H117" s="54" t="b">
        <v>1</v>
      </c>
      <c r="I117" s="54" t="b">
        <v>0</v>
      </c>
      <c r="J117" s="72" t="e">
        <f>(('PLANTILLA V6'!Tot_alumnos*F117)+('PLANTILLA V6'!X_parejas*G117)+('PLANTILLA V6'!x_equipo_4* H117)+('PLANTILLA V6'!Grupal*I117))*E117</f>
        <v>#REF!</v>
      </c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spans="1:26" ht="16.5" x14ac:dyDescent="0.45">
      <c r="A118" s="51" t="str">
        <f>'PLANTILLA V6'!A118</f>
        <v>Ba</v>
      </c>
      <c r="B118" s="51" t="str">
        <f>'PLANTILLA V6'!B118</f>
        <v>Pila CR2032 tipo moneda</v>
      </c>
      <c r="C118" s="22">
        <f>'PLANTILLA V6'!C118</f>
        <v>1</v>
      </c>
      <c r="D118" s="54" t="str">
        <f>'PLANTILLA V6'!D118</f>
        <v>pza</v>
      </c>
      <c r="E118" s="22">
        <v>0</v>
      </c>
      <c r="F118" s="54" t="b">
        <v>0</v>
      </c>
      <c r="G118" s="54" t="b">
        <v>0</v>
      </c>
      <c r="H118" s="54" t="b">
        <v>1</v>
      </c>
      <c r="I118" s="54" t="b">
        <v>0</v>
      </c>
      <c r="J118" s="72" t="e">
        <f>(('PLANTILLA V6'!Tot_alumnos*F118)+('PLANTILLA V6'!X_parejas*G118)+('PLANTILLA V6'!x_equipo_4* H118)+('PLANTILLA V6'!Grupal*I118))*E118</f>
        <v>#REF!</v>
      </c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spans="1:26" ht="16.5" x14ac:dyDescent="0.45">
      <c r="A119" s="76">
        <f>'PLANTILLA V6'!A119</f>
        <v>0</v>
      </c>
      <c r="B119" s="76">
        <f>'PLANTILLA V6'!B119</f>
        <v>0</v>
      </c>
      <c r="C119" s="22">
        <f>'PLANTILLA V6'!C119</f>
        <v>0</v>
      </c>
      <c r="D119" s="54">
        <f>'PLANTILLA V6'!D119</f>
        <v>0</v>
      </c>
      <c r="E119" s="22">
        <v>0</v>
      </c>
      <c r="F119" s="54" t="b">
        <v>0</v>
      </c>
      <c r="G119" s="54" t="b">
        <v>0</v>
      </c>
      <c r="H119" s="54" t="b">
        <v>0</v>
      </c>
      <c r="I119" s="54" t="b">
        <v>0</v>
      </c>
      <c r="J119" s="72" t="e">
        <f>(('PLANTILLA V6'!Tot_alumnos*F119)+('PLANTILLA V6'!X_parejas*G119)+('PLANTILLA V6'!x_equipo_4* H119)+('PLANTILLA V6'!Grupal*I119))*E119</f>
        <v>#REF!</v>
      </c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6.5" x14ac:dyDescent="0.45">
      <c r="A120" s="76">
        <f>'PLANTILLA V6'!A120</f>
        <v>0</v>
      </c>
      <c r="B120" s="76">
        <f>'PLANTILLA V6'!B120</f>
        <v>0</v>
      </c>
      <c r="C120" s="22">
        <f>'PLANTILLA V6'!C120</f>
        <v>0</v>
      </c>
      <c r="D120" s="54">
        <f>'PLANTILLA V6'!D120</f>
        <v>0</v>
      </c>
      <c r="E120" s="22">
        <v>0</v>
      </c>
      <c r="F120" s="54" t="b">
        <v>0</v>
      </c>
      <c r="G120" s="54" t="b">
        <v>0</v>
      </c>
      <c r="H120" s="54" t="b">
        <v>0</v>
      </c>
      <c r="I120" s="54" t="b">
        <v>0</v>
      </c>
      <c r="J120" s="72" t="e">
        <f>(('PLANTILLA V6'!Tot_alumnos*F120)+('PLANTILLA V6'!X_parejas*G120)+('PLANTILLA V6'!x_equipo_4* H120)+('PLANTILLA V6'!Grupal*I120))*E120</f>
        <v>#REF!</v>
      </c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6.5" x14ac:dyDescent="0.45">
      <c r="A121" s="76">
        <f>'PLANTILLA V6'!A121</f>
        <v>0</v>
      </c>
      <c r="B121" s="76">
        <f>'PLANTILLA V6'!B121</f>
        <v>0</v>
      </c>
      <c r="C121" s="22">
        <f>'PLANTILLA V6'!C121</f>
        <v>0</v>
      </c>
      <c r="D121" s="54">
        <f>'PLANTILLA V6'!D121</f>
        <v>0</v>
      </c>
      <c r="E121" s="22">
        <v>0</v>
      </c>
      <c r="F121" s="54" t="b">
        <v>0</v>
      </c>
      <c r="G121" s="54" t="b">
        <v>0</v>
      </c>
      <c r="H121" s="54" t="b">
        <v>0</v>
      </c>
      <c r="I121" s="54" t="b">
        <v>0</v>
      </c>
      <c r="J121" s="72" t="e">
        <f>(('PLANTILLA V6'!Tot_alumnos*F121)+('PLANTILLA V6'!X_parejas*G121)+('PLANTILLA V6'!x_equipo_4* H121)+('PLANTILLA V6'!Grupal*I121))*E121</f>
        <v>#REF!</v>
      </c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6.5" x14ac:dyDescent="0.45">
      <c r="A122" s="76">
        <f>'PLANTILLA V6'!A122</f>
        <v>0</v>
      </c>
      <c r="B122" s="76">
        <f>'PLANTILLA V6'!B122</f>
        <v>0</v>
      </c>
      <c r="C122" s="22">
        <f>'PLANTILLA V6'!C122</f>
        <v>0</v>
      </c>
      <c r="D122" s="54">
        <f>'PLANTILLA V6'!D122</f>
        <v>0</v>
      </c>
      <c r="E122" s="22">
        <v>0</v>
      </c>
      <c r="F122" s="54" t="b">
        <v>0</v>
      </c>
      <c r="G122" s="54" t="b">
        <v>0</v>
      </c>
      <c r="H122" s="54" t="b">
        <v>0</v>
      </c>
      <c r="I122" s="54" t="b">
        <v>0</v>
      </c>
      <c r="J122" s="72" t="e">
        <f>(('PLANTILLA V6'!Tot_alumnos*F122)+('PLANTILLA V6'!X_parejas*G122)+('PLANTILLA V6'!x_equipo_4* H122)+('PLANTILLA V6'!Grupal*I122))*E122</f>
        <v>#REF!</v>
      </c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6.5" x14ac:dyDescent="0.45">
      <c r="A123" s="76">
        <f>'PLANTILLA V6'!A123</f>
        <v>0</v>
      </c>
      <c r="B123" s="76">
        <f>'PLANTILLA V6'!B123</f>
        <v>0</v>
      </c>
      <c r="C123" s="22">
        <f>'PLANTILLA V6'!C123</f>
        <v>0</v>
      </c>
      <c r="D123" s="54">
        <f>'PLANTILLA V6'!D123</f>
        <v>0</v>
      </c>
      <c r="E123" s="22">
        <v>0</v>
      </c>
      <c r="F123" s="54" t="b">
        <v>0</v>
      </c>
      <c r="G123" s="54" t="b">
        <v>0</v>
      </c>
      <c r="H123" s="54" t="b">
        <v>0</v>
      </c>
      <c r="I123" s="54" t="b">
        <v>0</v>
      </c>
      <c r="J123" s="72" t="e">
        <f>(('PLANTILLA V6'!Tot_alumnos*F123)+('PLANTILLA V6'!X_parejas*G123)+('PLANTILLA V6'!x_equipo_4* H123)+('PLANTILLA V6'!Grupal*I123))*E123</f>
        <v>#REF!</v>
      </c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6.5" x14ac:dyDescent="0.45">
      <c r="A124" s="76">
        <f>'PLANTILLA V6'!A124</f>
        <v>0</v>
      </c>
      <c r="B124" s="76">
        <f>'PLANTILLA V6'!B124</f>
        <v>0</v>
      </c>
      <c r="C124" s="22">
        <f>'PLANTILLA V6'!C124</f>
        <v>0</v>
      </c>
      <c r="D124" s="54">
        <f>'PLANTILLA V6'!D124</f>
        <v>0</v>
      </c>
      <c r="E124" s="22">
        <v>0</v>
      </c>
      <c r="F124" s="54" t="b">
        <v>0</v>
      </c>
      <c r="G124" s="54" t="b">
        <v>0</v>
      </c>
      <c r="H124" s="54" t="b">
        <v>0</v>
      </c>
      <c r="I124" s="54" t="b">
        <v>0</v>
      </c>
      <c r="J124" s="72" t="e">
        <f>(('PLANTILLA V6'!Tot_alumnos*F124)+('PLANTILLA V6'!X_parejas*G124)+('PLANTILLA V6'!x_equipo_4* H124)+('PLANTILLA V6'!Grupal*I124))*E124</f>
        <v>#REF!</v>
      </c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6.5" x14ac:dyDescent="0.45">
      <c r="A125" s="76">
        <f>'PLANTILLA V6'!A125</f>
        <v>0</v>
      </c>
      <c r="B125" s="76">
        <f>'PLANTILLA V6'!B125</f>
        <v>0</v>
      </c>
      <c r="C125" s="22">
        <f>'PLANTILLA V6'!C125</f>
        <v>0</v>
      </c>
      <c r="D125" s="54">
        <f>'PLANTILLA V6'!D125</f>
        <v>0</v>
      </c>
      <c r="E125" s="22">
        <v>0</v>
      </c>
      <c r="F125" s="54" t="b">
        <v>0</v>
      </c>
      <c r="G125" s="54" t="b">
        <v>0</v>
      </c>
      <c r="H125" s="54" t="b">
        <v>0</v>
      </c>
      <c r="I125" s="54" t="b">
        <v>0</v>
      </c>
      <c r="J125" s="72" t="e">
        <f>(('PLANTILLA V6'!Tot_alumnos*F125)+('PLANTILLA V6'!X_parejas*G125)+('PLANTILLA V6'!x_equipo_4* H125)+('PLANTILLA V6'!Grupal*I125))*E125</f>
        <v>#REF!</v>
      </c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6.5" x14ac:dyDescent="0.45">
      <c r="A126" s="76">
        <f>'PLANTILLA V6'!A126</f>
        <v>0</v>
      </c>
      <c r="B126" s="76">
        <f>'PLANTILLA V6'!B126</f>
        <v>0</v>
      </c>
      <c r="C126" s="22">
        <f>'PLANTILLA V6'!C126</f>
        <v>0</v>
      </c>
      <c r="D126" s="54">
        <f>'PLANTILLA V6'!D126</f>
        <v>0</v>
      </c>
      <c r="E126" s="22">
        <v>0</v>
      </c>
      <c r="F126" s="54" t="b">
        <v>0</v>
      </c>
      <c r="G126" s="54" t="b">
        <v>0</v>
      </c>
      <c r="H126" s="54" t="b">
        <v>0</v>
      </c>
      <c r="I126" s="54" t="b">
        <v>0</v>
      </c>
      <c r="J126" s="72" t="e">
        <f>(('PLANTILLA V6'!Tot_alumnos*F126)+('PLANTILLA V6'!X_parejas*G126)+('PLANTILLA V6'!x_equipo_4* H126)+('PLANTILLA V6'!Grupal*I126))*E126</f>
        <v>#REF!</v>
      </c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6.5" x14ac:dyDescent="0.45">
      <c r="A127" s="76">
        <f>'PLANTILLA V6'!A127</f>
        <v>0</v>
      </c>
      <c r="B127" s="76">
        <f>'PLANTILLA V6'!B127</f>
        <v>0</v>
      </c>
      <c r="C127" s="22">
        <f>'PLANTILLA V6'!C127</f>
        <v>0</v>
      </c>
      <c r="D127" s="54">
        <f>'PLANTILLA V6'!D127</f>
        <v>0</v>
      </c>
      <c r="E127" s="22">
        <v>0</v>
      </c>
      <c r="F127" s="54" t="b">
        <v>0</v>
      </c>
      <c r="G127" s="54" t="b">
        <v>0</v>
      </c>
      <c r="H127" s="54" t="b">
        <v>0</v>
      </c>
      <c r="I127" s="54" t="b">
        <v>0</v>
      </c>
      <c r="J127" s="72" t="e">
        <f>(('PLANTILLA V6'!Tot_alumnos*F127)+('PLANTILLA V6'!X_parejas*G127)+('PLANTILLA V6'!x_equipo_4* H127)+('PLANTILLA V6'!Grupal*I127))*E127</f>
        <v>#REF!</v>
      </c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6.5" x14ac:dyDescent="0.45">
      <c r="A128" s="76">
        <f>'PLANTILLA V6'!A128</f>
        <v>0</v>
      </c>
      <c r="B128" s="76">
        <f>'PLANTILLA V6'!B128</f>
        <v>0</v>
      </c>
      <c r="C128" s="22">
        <f>'PLANTILLA V6'!C128</f>
        <v>0</v>
      </c>
      <c r="D128" s="54">
        <f>'PLANTILLA V6'!D128</f>
        <v>0</v>
      </c>
      <c r="E128" s="22">
        <v>0</v>
      </c>
      <c r="F128" s="54" t="b">
        <v>0</v>
      </c>
      <c r="G128" s="54" t="b">
        <v>0</v>
      </c>
      <c r="H128" s="54" t="b">
        <v>0</v>
      </c>
      <c r="I128" s="54" t="b">
        <v>0</v>
      </c>
      <c r="J128" s="72" t="e">
        <f>(('PLANTILLA V6'!Tot_alumnos*F128)+('PLANTILLA V6'!X_parejas*G128)+('PLANTILLA V6'!x_equipo_4* H128)+('PLANTILLA V6'!Grupal*I128))*E128</f>
        <v>#REF!</v>
      </c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6.5" x14ac:dyDescent="0.45">
      <c r="A129" s="76">
        <f>'PLANTILLA V6'!A129</f>
        <v>0</v>
      </c>
      <c r="B129" s="76">
        <f>'PLANTILLA V6'!B129</f>
        <v>0</v>
      </c>
      <c r="C129" s="22">
        <f>'PLANTILLA V6'!C129</f>
        <v>0</v>
      </c>
      <c r="D129" s="54">
        <f>'PLANTILLA V6'!D129</f>
        <v>0</v>
      </c>
      <c r="E129" s="22">
        <v>0</v>
      </c>
      <c r="F129" s="54" t="b">
        <v>0</v>
      </c>
      <c r="G129" s="54" t="b">
        <v>0</v>
      </c>
      <c r="H129" s="54" t="b">
        <v>0</v>
      </c>
      <c r="I129" s="54" t="b">
        <v>0</v>
      </c>
      <c r="J129" s="72" t="e">
        <f>(('PLANTILLA V6'!Tot_alumnos*F129)+('PLANTILLA V6'!X_parejas*G129)+('PLANTILLA V6'!x_equipo_4* H129)+('PLANTILLA V6'!Grupal*I129))*E129</f>
        <v>#REF!</v>
      </c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6.5" x14ac:dyDescent="0.45">
      <c r="A130" s="76">
        <f>'PLANTILLA V6'!A130</f>
        <v>0</v>
      </c>
      <c r="B130" s="76">
        <f>'PLANTILLA V6'!B130</f>
        <v>0</v>
      </c>
      <c r="C130" s="22">
        <f>'PLANTILLA V6'!C130</f>
        <v>0</v>
      </c>
      <c r="D130" s="54">
        <f>'PLANTILLA V6'!D130</f>
        <v>0</v>
      </c>
      <c r="E130" s="22">
        <v>0</v>
      </c>
      <c r="F130" s="54" t="b">
        <v>0</v>
      </c>
      <c r="G130" s="54" t="b">
        <v>0</v>
      </c>
      <c r="H130" s="54" t="b">
        <v>0</v>
      </c>
      <c r="I130" s="54" t="b">
        <v>0</v>
      </c>
      <c r="J130" s="72" t="e">
        <f>(('PLANTILLA V6'!Tot_alumnos*F130)+('PLANTILLA V6'!X_parejas*G130)+('PLANTILLA V6'!x_equipo_4* H130)+('PLANTILLA V6'!Grupal*I130))*E130</f>
        <v>#REF!</v>
      </c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6.5" x14ac:dyDescent="0.45">
      <c r="A131" s="76">
        <f>'PLANTILLA V6'!A131</f>
        <v>0</v>
      </c>
      <c r="B131" s="76">
        <f>'PLANTILLA V6'!B131</f>
        <v>0</v>
      </c>
      <c r="C131" s="22">
        <f>'PLANTILLA V6'!C131</f>
        <v>0</v>
      </c>
      <c r="D131" s="54">
        <f>'PLANTILLA V6'!D131</f>
        <v>0</v>
      </c>
      <c r="E131" s="22">
        <v>0</v>
      </c>
      <c r="F131" s="54" t="b">
        <v>0</v>
      </c>
      <c r="G131" s="54" t="b">
        <v>0</v>
      </c>
      <c r="H131" s="54" t="b">
        <v>0</v>
      </c>
      <c r="I131" s="54" t="b">
        <v>0</v>
      </c>
      <c r="J131" s="72" t="e">
        <f>(('PLANTILLA V6'!Tot_alumnos*F131)+('PLANTILLA V6'!X_parejas*G131)+('PLANTILLA V6'!x_equipo_4* H131)+('PLANTILLA V6'!Grupal*I131))*E131</f>
        <v>#REF!</v>
      </c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6.5" x14ac:dyDescent="0.45">
      <c r="A132" s="76">
        <f>'PLANTILLA V6'!A132</f>
        <v>0</v>
      </c>
      <c r="B132" s="76">
        <f>'PLANTILLA V6'!B132</f>
        <v>0</v>
      </c>
      <c r="C132" s="22">
        <f>'PLANTILLA V6'!C132</f>
        <v>0</v>
      </c>
      <c r="D132" s="54">
        <f>'PLANTILLA V6'!D132</f>
        <v>0</v>
      </c>
      <c r="E132" s="22">
        <v>0</v>
      </c>
      <c r="F132" s="54" t="b">
        <v>0</v>
      </c>
      <c r="G132" s="54" t="b">
        <v>0</v>
      </c>
      <c r="H132" s="54" t="b">
        <v>0</v>
      </c>
      <c r="I132" s="54" t="b">
        <v>0</v>
      </c>
      <c r="J132" s="72" t="e">
        <f>(('PLANTILLA V6'!Tot_alumnos*F132)+('PLANTILLA V6'!X_parejas*G132)+('PLANTILLA V6'!x_equipo_4* H132)+('PLANTILLA V6'!Grupal*I132))*E132</f>
        <v>#REF!</v>
      </c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6.5" x14ac:dyDescent="0.45">
      <c r="A133" s="76">
        <f>'PLANTILLA V6'!A133</f>
        <v>0</v>
      </c>
      <c r="B133" s="76">
        <f>'PLANTILLA V6'!B133</f>
        <v>0</v>
      </c>
      <c r="C133" s="22">
        <f>'PLANTILLA V6'!C133</f>
        <v>0</v>
      </c>
      <c r="D133" s="54">
        <f>'PLANTILLA V6'!D133</f>
        <v>0</v>
      </c>
      <c r="E133" s="22">
        <v>0</v>
      </c>
      <c r="F133" s="54" t="b">
        <v>0</v>
      </c>
      <c r="G133" s="54" t="b">
        <v>0</v>
      </c>
      <c r="H133" s="54" t="b">
        <v>0</v>
      </c>
      <c r="I133" s="54" t="b">
        <v>0</v>
      </c>
      <c r="J133" s="72" t="e">
        <f>(('PLANTILLA V6'!Tot_alumnos*F133)+('PLANTILLA V6'!X_parejas*G133)+('PLANTILLA V6'!x_equipo_4* H133)+('PLANTILLA V6'!Grupal*I133))*E133</f>
        <v>#REF!</v>
      </c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6.5" x14ac:dyDescent="0.45">
      <c r="A134" s="76">
        <f>'PLANTILLA V6'!A134</f>
        <v>0</v>
      </c>
      <c r="B134" s="76">
        <f>'PLANTILLA V6'!B134</f>
        <v>0</v>
      </c>
      <c r="C134" s="22">
        <f>'PLANTILLA V6'!C134</f>
        <v>0</v>
      </c>
      <c r="D134" s="54">
        <f>'PLANTILLA V6'!D134</f>
        <v>0</v>
      </c>
      <c r="E134" s="22">
        <v>0</v>
      </c>
      <c r="F134" s="54" t="b">
        <v>0</v>
      </c>
      <c r="G134" s="54" t="b">
        <v>0</v>
      </c>
      <c r="H134" s="54" t="b">
        <v>0</v>
      </c>
      <c r="I134" s="54" t="b">
        <v>0</v>
      </c>
      <c r="J134" s="72" t="e">
        <f>(('PLANTILLA V6'!Tot_alumnos*F134)+('PLANTILLA V6'!X_parejas*G134)+('PLANTILLA V6'!x_equipo_4* H134)+('PLANTILLA V6'!Grupal*I134))*E134</f>
        <v>#REF!</v>
      </c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6.5" x14ac:dyDescent="0.45">
      <c r="A135" s="76">
        <f>'PLANTILLA V6'!A135</f>
        <v>0</v>
      </c>
      <c r="B135" s="76">
        <f>'PLANTILLA V6'!B135</f>
        <v>0</v>
      </c>
      <c r="C135" s="22">
        <f>'PLANTILLA V6'!C135</f>
        <v>0</v>
      </c>
      <c r="D135" s="54">
        <f>'PLANTILLA V6'!D135</f>
        <v>0</v>
      </c>
      <c r="E135" s="22">
        <v>0</v>
      </c>
      <c r="F135" s="54" t="b">
        <v>0</v>
      </c>
      <c r="G135" s="54" t="b">
        <v>0</v>
      </c>
      <c r="H135" s="54" t="b">
        <v>0</v>
      </c>
      <c r="I135" s="54" t="b">
        <v>0</v>
      </c>
      <c r="J135" s="72" t="e">
        <f>(('PLANTILLA V6'!Tot_alumnos*F135)+('PLANTILLA V6'!X_parejas*G135)+('PLANTILLA V6'!x_equipo_4* H135)+('PLANTILLA V6'!Grupal*I135))*E135</f>
        <v>#REF!</v>
      </c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6.5" x14ac:dyDescent="0.45">
      <c r="A136" s="76">
        <f>'PLANTILLA V6'!A136</f>
        <v>0</v>
      </c>
      <c r="B136" s="76">
        <f>'PLANTILLA V6'!B136</f>
        <v>0</v>
      </c>
      <c r="C136" s="22">
        <f>'PLANTILLA V6'!C136</f>
        <v>0</v>
      </c>
      <c r="D136" s="54">
        <f>'PLANTILLA V6'!D136</f>
        <v>0</v>
      </c>
      <c r="E136" s="22">
        <v>0</v>
      </c>
      <c r="F136" s="54" t="b">
        <v>0</v>
      </c>
      <c r="G136" s="54" t="b">
        <v>0</v>
      </c>
      <c r="H136" s="54" t="b">
        <v>0</v>
      </c>
      <c r="I136" s="54" t="b">
        <v>0</v>
      </c>
      <c r="J136" s="72" t="e">
        <f>(('PLANTILLA V6'!Tot_alumnos*F136)+('PLANTILLA V6'!X_parejas*G136)+('PLANTILLA V6'!x_equipo_4* H136)+('PLANTILLA V6'!Grupal*I136))*E136</f>
        <v>#REF!</v>
      </c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6.5" x14ac:dyDescent="0.45">
      <c r="A137" s="76">
        <f>'PLANTILLA V6'!A137</f>
        <v>0</v>
      </c>
      <c r="B137" s="76">
        <f>'PLANTILLA V6'!B137</f>
        <v>0</v>
      </c>
      <c r="C137" s="22">
        <f>'PLANTILLA V6'!C137</f>
        <v>0</v>
      </c>
      <c r="D137" s="54">
        <f>'PLANTILLA V6'!D137</f>
        <v>0</v>
      </c>
      <c r="E137" s="22">
        <v>0</v>
      </c>
      <c r="F137" s="54" t="b">
        <v>0</v>
      </c>
      <c r="G137" s="54" t="b">
        <v>0</v>
      </c>
      <c r="H137" s="54" t="b">
        <v>0</v>
      </c>
      <c r="I137" s="54" t="b">
        <v>0</v>
      </c>
      <c r="J137" s="72" t="e">
        <f>(('PLANTILLA V6'!Tot_alumnos*F137)+('PLANTILLA V6'!X_parejas*G137)+('PLANTILLA V6'!x_equipo_4* H137)+('PLANTILLA V6'!Grupal*I137))*E137</f>
        <v>#REF!</v>
      </c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6.5" x14ac:dyDescent="0.45">
      <c r="A138" s="76">
        <f>'PLANTILLA V6'!A138</f>
        <v>0</v>
      </c>
      <c r="B138" s="76">
        <f>'PLANTILLA V6'!B138</f>
        <v>0</v>
      </c>
      <c r="C138" s="22">
        <f>'PLANTILLA V6'!C138</f>
        <v>0</v>
      </c>
      <c r="D138" s="54">
        <f>'PLANTILLA V6'!D138</f>
        <v>0</v>
      </c>
      <c r="E138" s="22">
        <v>0</v>
      </c>
      <c r="F138" s="54" t="b">
        <v>0</v>
      </c>
      <c r="G138" s="54" t="b">
        <v>0</v>
      </c>
      <c r="H138" s="54" t="b">
        <v>0</v>
      </c>
      <c r="I138" s="54" t="b">
        <v>0</v>
      </c>
      <c r="J138" s="72" t="e">
        <f>(('PLANTILLA V6'!Tot_alumnos*F138)+('PLANTILLA V6'!X_parejas*G138)+('PLANTILLA V6'!x_equipo_4* H138)+('PLANTILLA V6'!Grupal*I138))*E138</f>
        <v>#REF!</v>
      </c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6.5" x14ac:dyDescent="0.45">
      <c r="A139" s="187" t="str">
        <f>'PLANTILLA V6'!A139</f>
        <v>Seguridad y Orden</v>
      </c>
      <c r="B139" s="167"/>
      <c r="C139" s="22"/>
      <c r="D139" s="54"/>
      <c r="E139" s="22"/>
      <c r="F139" s="75"/>
      <c r="G139" s="75"/>
      <c r="H139" s="75"/>
      <c r="I139" s="75"/>
      <c r="J139" s="72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spans="1:26" ht="16.5" x14ac:dyDescent="0.45">
      <c r="A140" s="51" t="str">
        <f>'PLANTILLA V6'!A140</f>
        <v>So</v>
      </c>
      <c r="B140" s="51" t="str">
        <f>'PLANTILLA V6'!B140</f>
        <v>Cubrebocas industrial N95 o similar</v>
      </c>
      <c r="C140" s="22">
        <f>'PLANTILLA V6'!C140</f>
        <v>1</v>
      </c>
      <c r="D140" s="54" t="str">
        <f>'PLANTILLA V6'!D140</f>
        <v>pza</v>
      </c>
      <c r="E140" s="22">
        <v>0</v>
      </c>
      <c r="F140" s="54" t="b">
        <v>1</v>
      </c>
      <c r="G140" s="54" t="b">
        <v>0</v>
      </c>
      <c r="H140" s="54" t="b">
        <v>0</v>
      </c>
      <c r="I140" s="54" t="b">
        <v>0</v>
      </c>
      <c r="J140" s="72" t="e">
        <f>(('PLANTILLA V6'!Tot_alumnos*F140)+('PLANTILLA V6'!X_parejas*G140)+('PLANTILLA V6'!x_equipo_4* H140)+('PLANTILLA V6'!Grupal*I140))*E140</f>
        <v>#REF!</v>
      </c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spans="1:26" ht="16.5" x14ac:dyDescent="0.45">
      <c r="A141" s="51" t="str">
        <f>'PLANTILLA V6'!A141</f>
        <v>So</v>
      </c>
      <c r="B141" s="51" t="str">
        <f>'PLANTILLA V6'!B141</f>
        <v>Lentes de seguridad</v>
      </c>
      <c r="C141" s="22">
        <f>'PLANTILLA V6'!C141</f>
        <v>1</v>
      </c>
      <c r="D141" s="54" t="str">
        <f>'PLANTILLA V6'!D141</f>
        <v>pza</v>
      </c>
      <c r="E141" s="22">
        <v>0</v>
      </c>
      <c r="F141" s="54" t="b">
        <v>0</v>
      </c>
      <c r="G141" s="54" t="b">
        <v>0</v>
      </c>
      <c r="H141" s="54" t="b">
        <v>1</v>
      </c>
      <c r="I141" s="54" t="b">
        <v>0</v>
      </c>
      <c r="J141" s="72" t="e">
        <f>(('PLANTILLA V6'!Tot_alumnos*F141)+('PLANTILLA V6'!X_parejas*G141)+('PLANTILLA V6'!x_equipo_4* H141)+('PLANTILLA V6'!Grupal*I141))*E141</f>
        <v>#REF!</v>
      </c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1:26" ht="16.5" x14ac:dyDescent="0.45">
      <c r="A142" s="51" t="str">
        <f>'PLANTILLA V6'!A142</f>
        <v>So</v>
      </c>
      <c r="B142" s="51" t="str">
        <f>'PLANTILLA V6'!B142</f>
        <v>Guantes de seguridad</v>
      </c>
      <c r="C142" s="22">
        <f>'PLANTILLA V6'!C142</f>
        <v>1</v>
      </c>
      <c r="D142" s="54" t="str">
        <f>'PLANTILLA V6'!D142</f>
        <v>pza</v>
      </c>
      <c r="E142" s="22">
        <v>0</v>
      </c>
      <c r="F142" s="54" t="b">
        <v>0</v>
      </c>
      <c r="G142" s="54" t="b">
        <v>0</v>
      </c>
      <c r="H142" s="54" t="b">
        <v>1</v>
      </c>
      <c r="I142" s="54" t="b">
        <v>0</v>
      </c>
      <c r="J142" s="72" t="e">
        <f>(('PLANTILLA V6'!Tot_alumnos*F142)+('PLANTILLA V6'!X_parejas*G142)+('PLANTILLA V6'!x_equipo_4* H142)+('PLANTILLA V6'!Grupal*I142))*E142</f>
        <v>#REF!</v>
      </c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spans="1:26" ht="16.5" x14ac:dyDescent="0.45">
      <c r="A143" s="51" t="str">
        <f>'PLANTILLA V6'!A143</f>
        <v>So</v>
      </c>
      <c r="B143" s="51" t="str">
        <f>'PLANTILLA V6'!B143</f>
        <v>Botiquín de primeros auxilios (caja con algodón, alcohol, gasas, antiséptico, agua oxigenada, vendas)</v>
      </c>
      <c r="C143" s="22">
        <f>'PLANTILLA V6'!C143</f>
        <v>1</v>
      </c>
      <c r="D143" s="54" t="str">
        <f>'PLANTILLA V6'!D143</f>
        <v>pza</v>
      </c>
      <c r="E143" s="22">
        <v>0</v>
      </c>
      <c r="F143" s="54" t="b">
        <v>0</v>
      </c>
      <c r="G143" s="54" t="b">
        <v>0</v>
      </c>
      <c r="H143" s="54" t="b">
        <v>0</v>
      </c>
      <c r="I143" s="54" t="b">
        <v>1</v>
      </c>
      <c r="J143" s="72" t="e">
        <f>(('PLANTILLA V6'!Tot_alumnos*F143)+('PLANTILLA V6'!X_parejas*G143)+('PLANTILLA V6'!x_equipo_4* H143)+('PLANTILLA V6'!Grupal*I143))*E143</f>
        <v>#REF!</v>
      </c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spans="1:26" ht="16.5" x14ac:dyDescent="0.45">
      <c r="A144" s="51" t="str">
        <f>'PLANTILLA V6'!A144</f>
        <v>So</v>
      </c>
      <c r="B144" s="51" t="str">
        <f>'PLANTILLA V6'!B144</f>
        <v>Trapo de limpieza/franela</v>
      </c>
      <c r="C144" s="22">
        <f>'PLANTILLA V6'!C144</f>
        <v>1</v>
      </c>
      <c r="D144" s="54" t="str">
        <f>'PLANTILLA V6'!D144</f>
        <v>pza</v>
      </c>
      <c r="E144" s="22">
        <v>0</v>
      </c>
      <c r="F144" s="54" t="b">
        <v>0</v>
      </c>
      <c r="G144" s="54" t="b">
        <v>0</v>
      </c>
      <c r="H144" s="54" t="b">
        <v>1</v>
      </c>
      <c r="I144" s="54" t="b">
        <v>0</v>
      </c>
      <c r="J144" s="72" t="e">
        <f>(('PLANTILLA V6'!Tot_alumnos*F144)+('PLANTILLA V6'!X_parejas*G144)+('PLANTILLA V6'!x_equipo_4* H144)+('PLANTILLA V6'!Grupal*I144))*E144</f>
        <v>#REF!</v>
      </c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spans="1:26" ht="16.5" x14ac:dyDescent="0.45">
      <c r="A145" s="51">
        <f>'PLANTILLA V6'!A145</f>
        <v>0</v>
      </c>
      <c r="B145" s="54">
        <f>'PLANTILLA V6'!B145</f>
        <v>0</v>
      </c>
      <c r="C145" s="22">
        <f>'PLANTILLA V6'!C145</f>
        <v>1</v>
      </c>
      <c r="D145" s="54" t="str">
        <f>'PLANTILLA V6'!D145</f>
        <v>pza</v>
      </c>
      <c r="E145" s="22">
        <v>0</v>
      </c>
      <c r="F145" s="54" t="b">
        <v>0</v>
      </c>
      <c r="G145" s="54" t="b">
        <v>0</v>
      </c>
      <c r="H145" s="54" t="b">
        <v>0</v>
      </c>
      <c r="I145" s="54" t="b">
        <v>0</v>
      </c>
      <c r="J145" s="72" t="e">
        <f>(('PLANTILLA V6'!Tot_alumnos*F145)+('PLANTILLA V6'!X_parejas*G145)+('PLANTILLA V6'!x_equipo_4* H145)+('PLANTILLA V6'!Grupal*I145))*E145</f>
        <v>#REF!</v>
      </c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spans="1:26" ht="16.5" x14ac:dyDescent="0.45">
      <c r="A146" s="51">
        <f>'PLANTILLA V6'!A146</f>
        <v>0</v>
      </c>
      <c r="B146" s="54">
        <f>'PLANTILLA V6'!B146</f>
        <v>0</v>
      </c>
      <c r="C146" s="22">
        <f>'PLANTILLA V6'!C146</f>
        <v>1</v>
      </c>
      <c r="D146" s="54" t="str">
        <f>'PLANTILLA V6'!D146</f>
        <v>pza</v>
      </c>
      <c r="E146" s="22">
        <v>0</v>
      </c>
      <c r="F146" s="54" t="b">
        <v>0</v>
      </c>
      <c r="G146" s="54" t="b">
        <v>0</v>
      </c>
      <c r="H146" s="54" t="b">
        <v>0</v>
      </c>
      <c r="I146" s="54" t="b">
        <v>0</v>
      </c>
      <c r="J146" s="72" t="e">
        <f>(('PLANTILLA V6'!Tot_alumnos*F146)+('PLANTILLA V6'!X_parejas*G146)+('PLANTILLA V6'!x_equipo_4* H146)+('PLANTILLA V6'!Grupal*I146))*E146</f>
        <v>#REF!</v>
      </c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spans="1:26" ht="16.5" x14ac:dyDescent="0.45">
      <c r="A147" s="51">
        <f>'PLANTILLA V6'!A147</f>
        <v>0</v>
      </c>
      <c r="B147" s="54">
        <f>'PLANTILLA V6'!B147</f>
        <v>0</v>
      </c>
      <c r="C147" s="22">
        <f>'PLANTILLA V6'!C147</f>
        <v>1</v>
      </c>
      <c r="D147" s="54" t="str">
        <f>'PLANTILLA V6'!D147</f>
        <v>pza</v>
      </c>
      <c r="E147" s="22">
        <v>0</v>
      </c>
      <c r="F147" s="54" t="b">
        <v>0</v>
      </c>
      <c r="G147" s="54" t="b">
        <v>0</v>
      </c>
      <c r="H147" s="54" t="b">
        <v>0</v>
      </c>
      <c r="I147" s="54" t="b">
        <v>0</v>
      </c>
      <c r="J147" s="72" t="e">
        <f>(('PLANTILLA V6'!Tot_alumnos*F147)+('PLANTILLA V6'!X_parejas*G147)+('PLANTILLA V6'!x_equipo_4* H147)+('PLANTILLA V6'!Grupal*I147))*E147</f>
        <v>#REF!</v>
      </c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spans="1:26" ht="16.5" x14ac:dyDescent="0.45">
      <c r="A148" s="51">
        <f>'PLANTILLA V6'!A148</f>
        <v>0</v>
      </c>
      <c r="B148" s="54">
        <f>'PLANTILLA V6'!B148</f>
        <v>0</v>
      </c>
      <c r="C148" s="22">
        <f>'PLANTILLA V6'!C148</f>
        <v>1</v>
      </c>
      <c r="D148" s="54" t="str">
        <f>'PLANTILLA V6'!D148</f>
        <v>pza</v>
      </c>
      <c r="E148" s="22">
        <v>0</v>
      </c>
      <c r="F148" s="54" t="b">
        <v>0</v>
      </c>
      <c r="G148" s="54" t="b">
        <v>0</v>
      </c>
      <c r="H148" s="54" t="b">
        <v>0</v>
      </c>
      <c r="I148" s="54" t="b">
        <v>0</v>
      </c>
      <c r="J148" s="72" t="e">
        <f>(('PLANTILLA V6'!Tot_alumnos*F148)+('PLANTILLA V6'!X_parejas*G148)+('PLANTILLA V6'!x_equipo_4* H148)+('PLANTILLA V6'!Grupal*I148))*E148</f>
        <v>#REF!</v>
      </c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spans="1:26" ht="16.5" x14ac:dyDescent="0.45">
      <c r="A149" s="51">
        <f>'PLANTILLA V6'!A149</f>
        <v>0</v>
      </c>
      <c r="B149" s="54">
        <f>'PLANTILLA V6'!B149</f>
        <v>0</v>
      </c>
      <c r="C149" s="22">
        <f>'PLANTILLA V6'!C149</f>
        <v>1</v>
      </c>
      <c r="D149" s="54" t="str">
        <f>'PLANTILLA V6'!D149</f>
        <v>pza</v>
      </c>
      <c r="E149" s="22">
        <v>0</v>
      </c>
      <c r="F149" s="54" t="b">
        <v>0</v>
      </c>
      <c r="G149" s="54" t="b">
        <v>0</v>
      </c>
      <c r="H149" s="54" t="b">
        <v>0</v>
      </c>
      <c r="I149" s="54" t="b">
        <v>0</v>
      </c>
      <c r="J149" s="72" t="e">
        <f>(('PLANTILLA V6'!Tot_alumnos*F149)+('PLANTILLA V6'!X_parejas*G149)+('PLANTILLA V6'!x_equipo_4* H149)+('PLANTILLA V6'!Grupal*I149))*E149</f>
        <v>#REF!</v>
      </c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spans="1:26" ht="16.5" x14ac:dyDescent="0.45">
      <c r="A150" s="51">
        <f>'PLANTILLA V6'!A150</f>
        <v>0</v>
      </c>
      <c r="B150" s="54">
        <f>'PLANTILLA V6'!B150</f>
        <v>0</v>
      </c>
      <c r="C150" s="22">
        <f>'PLANTILLA V6'!C150</f>
        <v>1</v>
      </c>
      <c r="D150" s="54" t="str">
        <f>'PLANTILLA V6'!D150</f>
        <v>pza</v>
      </c>
      <c r="E150" s="22">
        <v>0</v>
      </c>
      <c r="F150" s="54" t="b">
        <v>0</v>
      </c>
      <c r="G150" s="54" t="b">
        <v>0</v>
      </c>
      <c r="H150" s="54" t="b">
        <v>0</v>
      </c>
      <c r="I150" s="54" t="b">
        <v>0</v>
      </c>
      <c r="J150" s="72" t="e">
        <f>(('PLANTILLA V6'!Tot_alumnos*F150)+('PLANTILLA V6'!X_parejas*G150)+('PLANTILLA V6'!x_equipo_4* H150)+('PLANTILLA V6'!Grupal*I150))*E150</f>
        <v>#REF!</v>
      </c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spans="1:26" ht="16.5" x14ac:dyDescent="0.45">
      <c r="A151" s="51">
        <f>'PLANTILLA V6'!A151</f>
        <v>0</v>
      </c>
      <c r="B151" s="54">
        <f>'PLANTILLA V6'!B151</f>
        <v>0</v>
      </c>
      <c r="C151" s="22">
        <f>'PLANTILLA V6'!C151</f>
        <v>1</v>
      </c>
      <c r="D151" s="54" t="str">
        <f>'PLANTILLA V6'!D151</f>
        <v>pza</v>
      </c>
      <c r="E151" s="22">
        <v>0</v>
      </c>
      <c r="F151" s="54" t="b">
        <v>0</v>
      </c>
      <c r="G151" s="54" t="b">
        <v>0</v>
      </c>
      <c r="H151" s="54" t="b">
        <v>0</v>
      </c>
      <c r="I151" s="54" t="b">
        <v>0</v>
      </c>
      <c r="J151" s="72" t="e">
        <f>(('PLANTILLA V6'!Tot_alumnos*F151)+('PLANTILLA V6'!X_parejas*G151)+('PLANTILLA V6'!x_equipo_4* H151)+('PLANTILLA V6'!Grupal*I151))*E151</f>
        <v>#REF!</v>
      </c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spans="1:26" ht="16.5" x14ac:dyDescent="0.45">
      <c r="A152" s="51">
        <f>'PLANTILLA V6'!A152</f>
        <v>0</v>
      </c>
      <c r="B152" s="54">
        <f>'PLANTILLA V6'!B152</f>
        <v>0</v>
      </c>
      <c r="C152" s="22">
        <f>'PLANTILLA V6'!C152</f>
        <v>1</v>
      </c>
      <c r="D152" s="54" t="str">
        <f>'PLANTILLA V6'!D152</f>
        <v>pza</v>
      </c>
      <c r="E152" s="22">
        <v>0</v>
      </c>
      <c r="F152" s="54" t="b">
        <v>0</v>
      </c>
      <c r="G152" s="54" t="b">
        <v>0</v>
      </c>
      <c r="H152" s="54" t="b">
        <v>0</v>
      </c>
      <c r="I152" s="54" t="b">
        <v>0</v>
      </c>
      <c r="J152" s="72" t="e">
        <f>(('PLANTILLA V6'!Tot_alumnos*F152)+('PLANTILLA V6'!X_parejas*G152)+('PLANTILLA V6'!x_equipo_4* H152)+('PLANTILLA V6'!Grupal*I152))*E152</f>
        <v>#REF!</v>
      </c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spans="1:26" ht="16.5" x14ac:dyDescent="0.45">
      <c r="A153" s="51">
        <f>'PLANTILLA V6'!A153</f>
        <v>0</v>
      </c>
      <c r="B153" s="54">
        <f>'PLANTILLA V6'!B153</f>
        <v>0</v>
      </c>
      <c r="C153" s="22">
        <f>'PLANTILLA V6'!C153</f>
        <v>1</v>
      </c>
      <c r="D153" s="54" t="str">
        <f>'PLANTILLA V6'!D153</f>
        <v>pza</v>
      </c>
      <c r="E153" s="22">
        <v>0</v>
      </c>
      <c r="F153" s="54" t="b">
        <v>0</v>
      </c>
      <c r="G153" s="54" t="b">
        <v>0</v>
      </c>
      <c r="H153" s="54" t="b">
        <v>0</v>
      </c>
      <c r="I153" s="54" t="b">
        <v>0</v>
      </c>
      <c r="J153" s="72" t="e">
        <f>(('PLANTILLA V6'!Tot_alumnos*F153)+('PLANTILLA V6'!X_parejas*G153)+('PLANTILLA V6'!x_equipo_4* H153)+('PLANTILLA V6'!Grupal*I153))*E153</f>
        <v>#REF!</v>
      </c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spans="1:26" ht="16.5" x14ac:dyDescent="0.45">
      <c r="A154" s="51">
        <f>'PLANTILLA V6'!A154</f>
        <v>0</v>
      </c>
      <c r="B154" s="54">
        <f>'PLANTILLA V6'!B154</f>
        <v>0</v>
      </c>
      <c r="C154" s="22">
        <f>'PLANTILLA V6'!C154</f>
        <v>1</v>
      </c>
      <c r="D154" s="54" t="str">
        <f>'PLANTILLA V6'!D154</f>
        <v>pza</v>
      </c>
      <c r="E154" s="22">
        <v>0</v>
      </c>
      <c r="F154" s="54" t="b">
        <v>0</v>
      </c>
      <c r="G154" s="54" t="b">
        <v>0</v>
      </c>
      <c r="H154" s="54" t="b">
        <v>0</v>
      </c>
      <c r="I154" s="54" t="b">
        <v>0</v>
      </c>
      <c r="J154" s="72" t="e">
        <f>(('PLANTILLA V6'!Tot_alumnos*F154)+('PLANTILLA V6'!X_parejas*G154)+('PLANTILLA V6'!x_equipo_4* H154)+('PLANTILLA V6'!Grupal*I154))*E154</f>
        <v>#REF!</v>
      </c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spans="1:26" ht="16.5" x14ac:dyDescent="0.45">
      <c r="A155" s="51">
        <f>'PLANTILLA V6'!A155</f>
        <v>0</v>
      </c>
      <c r="B155" s="54">
        <f>'PLANTILLA V6'!B155</f>
        <v>0</v>
      </c>
      <c r="C155" s="22">
        <f>'PLANTILLA V6'!C155</f>
        <v>1</v>
      </c>
      <c r="D155" s="54" t="str">
        <f>'PLANTILLA V6'!D155</f>
        <v>pza</v>
      </c>
      <c r="E155" s="22">
        <v>0</v>
      </c>
      <c r="F155" s="54" t="b">
        <v>0</v>
      </c>
      <c r="G155" s="54" t="b">
        <v>0</v>
      </c>
      <c r="H155" s="54" t="b">
        <v>0</v>
      </c>
      <c r="I155" s="54" t="b">
        <v>0</v>
      </c>
      <c r="J155" s="72" t="e">
        <f>(('PLANTILLA V6'!Tot_alumnos*F155)+('PLANTILLA V6'!X_parejas*G155)+('PLANTILLA V6'!x_equipo_4* H155)+('PLANTILLA V6'!Grupal*I155))*E155</f>
        <v>#REF!</v>
      </c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spans="1:26" ht="16.5" x14ac:dyDescent="0.45">
      <c r="A156" s="51">
        <f>'PLANTILLA V6'!A156</f>
        <v>0</v>
      </c>
      <c r="B156" s="54">
        <f>'PLANTILLA V6'!B156</f>
        <v>0</v>
      </c>
      <c r="C156" s="22">
        <f>'PLANTILLA V6'!C156</f>
        <v>1</v>
      </c>
      <c r="D156" s="54" t="str">
        <f>'PLANTILLA V6'!D156</f>
        <v>pza</v>
      </c>
      <c r="E156" s="22">
        <v>0</v>
      </c>
      <c r="F156" s="54" t="b">
        <v>0</v>
      </c>
      <c r="G156" s="54" t="b">
        <v>0</v>
      </c>
      <c r="H156" s="54" t="b">
        <v>0</v>
      </c>
      <c r="I156" s="54" t="b">
        <v>0</v>
      </c>
      <c r="J156" s="72" t="e">
        <f>(('PLANTILLA V6'!Tot_alumnos*F156)+('PLANTILLA V6'!X_parejas*G156)+('PLANTILLA V6'!x_equipo_4* H156)+('PLANTILLA V6'!Grupal*I156))*E156</f>
        <v>#REF!</v>
      </c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spans="1:26" ht="16.5" x14ac:dyDescent="0.45">
      <c r="A157" s="51">
        <f>'PLANTILLA V6'!A157</f>
        <v>0</v>
      </c>
      <c r="B157" s="54">
        <f>'PLANTILLA V6'!B157</f>
        <v>0</v>
      </c>
      <c r="C157" s="22">
        <f>'PLANTILLA V6'!C157</f>
        <v>1</v>
      </c>
      <c r="D157" s="54" t="str">
        <f>'PLANTILLA V6'!D157</f>
        <v>pza</v>
      </c>
      <c r="E157" s="22">
        <v>0</v>
      </c>
      <c r="F157" s="54" t="b">
        <v>0</v>
      </c>
      <c r="G157" s="54" t="b">
        <v>0</v>
      </c>
      <c r="H157" s="54" t="b">
        <v>0</v>
      </c>
      <c r="I157" s="54" t="b">
        <v>0</v>
      </c>
      <c r="J157" s="72" t="e">
        <f>(('PLANTILLA V6'!Tot_alumnos*F157)+('PLANTILLA V6'!X_parejas*G157)+('PLANTILLA V6'!x_equipo_4* H157)+('PLANTILLA V6'!Grupal*I157))*E157</f>
        <v>#REF!</v>
      </c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spans="1:26" ht="16.5" x14ac:dyDescent="0.45">
      <c r="A158" s="51">
        <f>'PLANTILLA V6'!A158</f>
        <v>0</v>
      </c>
      <c r="B158" s="54">
        <f>'PLANTILLA V6'!B158</f>
        <v>0</v>
      </c>
      <c r="C158" s="22">
        <f>'PLANTILLA V6'!C158</f>
        <v>1</v>
      </c>
      <c r="D158" s="54" t="str">
        <f>'PLANTILLA V6'!D158</f>
        <v>pza</v>
      </c>
      <c r="E158" s="22">
        <v>0</v>
      </c>
      <c r="F158" s="54" t="b">
        <v>0</v>
      </c>
      <c r="G158" s="54" t="b">
        <v>0</v>
      </c>
      <c r="H158" s="54" t="b">
        <v>0</v>
      </c>
      <c r="I158" s="54" t="b">
        <v>0</v>
      </c>
      <c r="J158" s="72" t="e">
        <f>(('PLANTILLA V6'!Tot_alumnos*F158)+('PLANTILLA V6'!X_parejas*G158)+('PLANTILLA V6'!x_equipo_4* H158)+('PLANTILLA V6'!Grupal*I158))*E158</f>
        <v>#REF!</v>
      </c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spans="1:26" ht="16.5" x14ac:dyDescent="0.45">
      <c r="A159" s="51">
        <f>'PLANTILLA V6'!A159</f>
        <v>0</v>
      </c>
      <c r="B159" s="54">
        <f>'PLANTILLA V6'!B159</f>
        <v>0</v>
      </c>
      <c r="C159" s="22">
        <f>'PLANTILLA V6'!C159</f>
        <v>1</v>
      </c>
      <c r="D159" s="54" t="str">
        <f>'PLANTILLA V6'!D159</f>
        <v>pza</v>
      </c>
      <c r="E159" s="22">
        <v>0</v>
      </c>
      <c r="F159" s="54" t="b">
        <v>0</v>
      </c>
      <c r="G159" s="54" t="b">
        <v>0</v>
      </c>
      <c r="H159" s="54" t="b">
        <v>0</v>
      </c>
      <c r="I159" s="54" t="b">
        <v>0</v>
      </c>
      <c r="J159" s="72" t="e">
        <f>(('PLANTILLA V6'!Tot_alumnos*F159)+('PLANTILLA V6'!X_parejas*G159)+('PLANTILLA V6'!x_equipo_4* H159)+('PLANTILLA V6'!Grupal*I159))*E159</f>
        <v>#REF!</v>
      </c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spans="1:26" ht="16.5" x14ac:dyDescent="0.45">
      <c r="A160" s="51">
        <f>'PLANTILLA V6'!A160</f>
        <v>0</v>
      </c>
      <c r="B160" s="54">
        <f>'PLANTILLA V6'!B160</f>
        <v>0</v>
      </c>
      <c r="C160" s="22">
        <f>'PLANTILLA V6'!C160</f>
        <v>1</v>
      </c>
      <c r="D160" s="54" t="str">
        <f>'PLANTILLA V6'!D160</f>
        <v>pza</v>
      </c>
      <c r="E160" s="22">
        <v>0</v>
      </c>
      <c r="F160" s="54" t="b">
        <v>0</v>
      </c>
      <c r="G160" s="54" t="b">
        <v>0</v>
      </c>
      <c r="H160" s="54" t="b">
        <v>0</v>
      </c>
      <c r="I160" s="54" t="b">
        <v>0</v>
      </c>
      <c r="J160" s="72" t="e">
        <f>(('PLANTILLA V6'!Tot_alumnos*F160)+('PLANTILLA V6'!X_parejas*G160)+('PLANTILLA V6'!x_equipo_4* H160)+('PLANTILLA V6'!Grupal*I160))*E160</f>
        <v>#REF!</v>
      </c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spans="1:26" ht="16.5" x14ac:dyDescent="0.45">
      <c r="A161" s="187" t="str">
        <f>'PLANTILLA V6'!A161</f>
        <v>Estuche Individual</v>
      </c>
      <c r="B161" s="167"/>
      <c r="C161" s="22"/>
      <c r="D161" s="54"/>
      <c r="E161" s="22"/>
      <c r="F161" s="75"/>
      <c r="G161" s="75"/>
      <c r="H161" s="75"/>
      <c r="I161" s="75"/>
      <c r="J161" s="72"/>
      <c r="K161" s="75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spans="1:26" ht="16.5" x14ac:dyDescent="0.45">
      <c r="A162" s="51" t="str">
        <f>'PLANTILLA V6'!A162</f>
        <v>In</v>
      </c>
      <c r="B162" s="51" t="str">
        <f>'PLANTILLA V6'!B162</f>
        <v>Lápiz</v>
      </c>
      <c r="C162" s="22">
        <f>'PLANTILLA V6'!C162</f>
        <v>1</v>
      </c>
      <c r="D162" s="54" t="str">
        <f>'PLANTILLA V6'!D162</f>
        <v>pza</v>
      </c>
      <c r="E162" s="22">
        <v>0</v>
      </c>
      <c r="F162" s="54" t="b">
        <v>1</v>
      </c>
      <c r="G162" s="54" t="b">
        <v>0</v>
      </c>
      <c r="H162" s="54" t="b">
        <v>0</v>
      </c>
      <c r="I162" s="54" t="b">
        <v>0</v>
      </c>
      <c r="J162" s="72" t="e">
        <f>(('PLANTILLA V6'!Tot_alumnos*F162)+('PLANTILLA V6'!X_parejas*G162)+('PLANTILLA V6'!x_equipo_4* H162)+('PLANTILLA V6'!Grupal*I162))*E162</f>
        <v>#REF!</v>
      </c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16.5" x14ac:dyDescent="0.45">
      <c r="A163" s="51" t="str">
        <f>'PLANTILLA V6'!A163</f>
        <v>In</v>
      </c>
      <c r="B163" s="51" t="str">
        <f>'PLANTILLA V6'!B163</f>
        <v>Goma</v>
      </c>
      <c r="C163" s="22">
        <f>'PLANTILLA V6'!C163</f>
        <v>1</v>
      </c>
      <c r="D163" s="54" t="str">
        <f>'PLANTILLA V6'!D163</f>
        <v>pza</v>
      </c>
      <c r="E163" s="22">
        <v>0</v>
      </c>
      <c r="F163" s="54" t="b">
        <v>1</v>
      </c>
      <c r="G163" s="54" t="b">
        <v>0</v>
      </c>
      <c r="H163" s="54" t="b">
        <v>0</v>
      </c>
      <c r="I163" s="54" t="b">
        <v>0</v>
      </c>
      <c r="J163" s="72" t="e">
        <f>(('PLANTILLA V6'!Tot_alumnos*F163)+('PLANTILLA V6'!X_parejas*G163)+('PLANTILLA V6'!x_equipo_4* H163)+('PLANTILLA V6'!Grupal*I163))*E163</f>
        <v>#REF!</v>
      </c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spans="1:26" ht="16.5" x14ac:dyDescent="0.45">
      <c r="A164" s="51" t="str">
        <f>'PLANTILLA V6'!A164</f>
        <v>In</v>
      </c>
      <c r="B164" s="51" t="str">
        <f>'PLANTILLA V6'!B164</f>
        <v>Sacapuntas</v>
      </c>
      <c r="C164" s="22">
        <f>'PLANTILLA V6'!C164</f>
        <v>1</v>
      </c>
      <c r="D164" s="54" t="str">
        <f>'PLANTILLA V6'!D164</f>
        <v>pza</v>
      </c>
      <c r="E164" s="22">
        <v>0</v>
      </c>
      <c r="F164" s="54" t="b">
        <v>1</v>
      </c>
      <c r="G164" s="54" t="b">
        <v>0</v>
      </c>
      <c r="H164" s="54" t="b">
        <v>0</v>
      </c>
      <c r="I164" s="54" t="b">
        <v>0</v>
      </c>
      <c r="J164" s="72" t="e">
        <f>(('PLANTILLA V6'!Tot_alumnos*F164)+('PLANTILLA V6'!X_parejas*G164)+('PLANTILLA V6'!x_equipo_4* H164)+('PLANTILLA V6'!Grupal*I164))*E164</f>
        <v>#REF!</v>
      </c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spans="1:26" ht="16.5" x14ac:dyDescent="0.45">
      <c r="A165" s="51" t="str">
        <f>'PLANTILLA V6'!A165</f>
        <v>In</v>
      </c>
      <c r="B165" s="51" t="str">
        <f>'PLANTILLA V6'!B165</f>
        <v>Bolígrafo</v>
      </c>
      <c r="C165" s="22">
        <f>'PLANTILLA V6'!C165</f>
        <v>1</v>
      </c>
      <c r="D165" s="54" t="str">
        <f>'PLANTILLA V6'!D165</f>
        <v>pza</v>
      </c>
      <c r="E165" s="22">
        <v>0</v>
      </c>
      <c r="F165" s="54" t="b">
        <v>1</v>
      </c>
      <c r="G165" s="54" t="b">
        <v>0</v>
      </c>
      <c r="H165" s="54" t="b">
        <v>0</v>
      </c>
      <c r="I165" s="54" t="b">
        <v>0</v>
      </c>
      <c r="J165" s="72" t="e">
        <f>(('PLANTILLA V6'!Tot_alumnos*F165)+('PLANTILLA V6'!X_parejas*G165)+('PLANTILLA V6'!x_equipo_4* H165)+('PLANTILLA V6'!Grupal*I165))*E165</f>
        <v>#REF!</v>
      </c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spans="1:26" ht="16.5" x14ac:dyDescent="0.45">
      <c r="A166" s="51" t="str">
        <f>'PLANTILLA V6'!A166</f>
        <v>In</v>
      </c>
      <c r="B166" s="51" t="str">
        <f>'PLANTILLA V6'!B166</f>
        <v>Tijeras</v>
      </c>
      <c r="C166" s="22">
        <f>'PLANTILLA V6'!C166</f>
        <v>1</v>
      </c>
      <c r="D166" s="54" t="str">
        <f>'PLANTILLA V6'!D166</f>
        <v>pza</v>
      </c>
      <c r="E166" s="22">
        <v>0</v>
      </c>
      <c r="F166" s="54" t="b">
        <v>1</v>
      </c>
      <c r="G166" s="54" t="b">
        <v>0</v>
      </c>
      <c r="H166" s="54" t="b">
        <v>0</v>
      </c>
      <c r="I166" s="54" t="b">
        <v>0</v>
      </c>
      <c r="J166" s="72" t="e">
        <f>(('PLANTILLA V6'!Tot_alumnos*F166)+('PLANTILLA V6'!X_parejas*G166)+('PLANTILLA V6'!x_equipo_4* H166)+('PLANTILLA V6'!Grupal*I166))*E166</f>
        <v>#REF!</v>
      </c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spans="1:26" ht="16.5" x14ac:dyDescent="0.45">
      <c r="A167" s="51" t="str">
        <f>'PLANTILLA V6'!A167</f>
        <v>In</v>
      </c>
      <c r="B167" s="51" t="str">
        <f>'PLANTILLA V6'!B167</f>
        <v>Pegamento en barra (Pritt) de 8 g</v>
      </c>
      <c r="C167" s="22">
        <f>'PLANTILLA V6'!C167</f>
        <v>1</v>
      </c>
      <c r="D167" s="54" t="str">
        <f>'PLANTILLA V6'!D167</f>
        <v>pza</v>
      </c>
      <c r="E167" s="22">
        <v>0</v>
      </c>
      <c r="F167" s="54" t="b">
        <v>1</v>
      </c>
      <c r="G167" s="54" t="b">
        <v>0</v>
      </c>
      <c r="H167" s="54" t="b">
        <v>0</v>
      </c>
      <c r="I167" s="54" t="b">
        <v>0</v>
      </c>
      <c r="J167" s="72" t="e">
        <f>(('PLANTILLA V6'!Tot_alumnos*F167)+('PLANTILLA V6'!X_parejas*G167)+('PLANTILLA V6'!x_equipo_4* H167)+('PLANTILLA V6'!Grupal*I167))*E167</f>
        <v>#REF!</v>
      </c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16.5" x14ac:dyDescent="0.45">
      <c r="A168" s="51" t="str">
        <f>'PLANTILLA V6'!A168</f>
        <v>In</v>
      </c>
      <c r="B168" s="51" t="str">
        <f>'PLANTILLA V6'!B168</f>
        <v>Caja de 12 colores de madera</v>
      </c>
      <c r="C168" s="22">
        <f>'PLANTILLA V6'!C168</f>
        <v>1</v>
      </c>
      <c r="D168" s="54" t="str">
        <f>'PLANTILLA V6'!D168</f>
        <v>caja</v>
      </c>
      <c r="E168" s="22">
        <v>0</v>
      </c>
      <c r="F168" s="54" t="b">
        <v>1</v>
      </c>
      <c r="G168" s="54" t="b">
        <v>0</v>
      </c>
      <c r="H168" s="54" t="b">
        <v>0</v>
      </c>
      <c r="I168" s="54" t="b">
        <v>0</v>
      </c>
      <c r="J168" s="72" t="e">
        <f>(('PLANTILLA V6'!Tot_alumnos*F168)+('PLANTILLA V6'!X_parejas*G168)+('PLANTILLA V6'!x_equipo_4* H168)+('PLANTILLA V6'!Grupal*I168))*E168</f>
        <v>#REF!</v>
      </c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16.5" x14ac:dyDescent="0.45">
      <c r="A169" s="51" t="str">
        <f>'PLANTILLA V6'!A169</f>
        <v>In</v>
      </c>
      <c r="B169" s="51" t="str">
        <f>'PLANTILLA V6'!B169</f>
        <v>Plumón marcador permanente punto fino (Sharpie)</v>
      </c>
      <c r="C169" s="22">
        <f>'PLANTILLA V6'!C169</f>
        <v>1</v>
      </c>
      <c r="D169" s="54" t="str">
        <f>'PLANTILLA V6'!D169</f>
        <v>pza</v>
      </c>
      <c r="E169" s="22">
        <v>0</v>
      </c>
      <c r="F169" s="54" t="b">
        <v>1</v>
      </c>
      <c r="G169" s="54" t="b">
        <v>0</v>
      </c>
      <c r="H169" s="54" t="b">
        <v>0</v>
      </c>
      <c r="I169" s="54" t="b">
        <v>0</v>
      </c>
      <c r="J169" s="72" t="e">
        <f>(('PLANTILLA V6'!Tot_alumnos*F169)+('PLANTILLA V6'!X_parejas*G169)+('PLANTILLA V6'!x_equipo_4* H169)+('PLANTILLA V6'!Grupal*I169))*E169</f>
        <v>#REF!</v>
      </c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spans="1:26" ht="16.5" x14ac:dyDescent="0.45">
      <c r="A170" s="51" t="str">
        <f>'PLANTILLA V6'!A170</f>
        <v>In</v>
      </c>
      <c r="B170" s="51" t="str">
        <f>'PLANTILLA V6'!B170</f>
        <v xml:space="preserve">Juego de geometría (regla, escuadra 45°,  escuadra 60°, 1 compás, transportador) </v>
      </c>
      <c r="C170" s="22">
        <f>'PLANTILLA V6'!C170</f>
        <v>1</v>
      </c>
      <c r="D170" s="54" t="str">
        <f>'PLANTILLA V6'!D170</f>
        <v>juego</v>
      </c>
      <c r="E170" s="22">
        <v>0</v>
      </c>
      <c r="F170" s="54" t="b">
        <v>1</v>
      </c>
      <c r="G170" s="54" t="b">
        <v>0</v>
      </c>
      <c r="H170" s="54" t="b">
        <v>0</v>
      </c>
      <c r="I170" s="54" t="b">
        <v>0</v>
      </c>
      <c r="J170" s="72" t="e">
        <f>(('PLANTILLA V6'!Tot_alumnos*F170)+('PLANTILLA V6'!X_parejas*G170)+('PLANTILLA V6'!x_equipo_4* H170)+('PLANTILLA V6'!Grupal*I170))*E170</f>
        <v>#REF!</v>
      </c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spans="1:26" ht="16.5" x14ac:dyDescent="0.45">
      <c r="A171" s="51" t="str">
        <f>'PLANTILLA V6'!A171</f>
        <v>In</v>
      </c>
      <c r="B171" s="51" t="str">
        <f>'PLANTILLA V6'!B171</f>
        <v xml:space="preserve">Paquete de plumones de color </v>
      </c>
      <c r="C171" s="22">
        <f>'PLANTILLA V6'!C171</f>
        <v>1</v>
      </c>
      <c r="D171" s="54" t="str">
        <f>'PLANTILLA V6'!D171</f>
        <v>pza</v>
      </c>
      <c r="E171" s="22">
        <v>0</v>
      </c>
      <c r="F171" s="54" t="b">
        <v>0</v>
      </c>
      <c r="G171" s="54" t="b">
        <v>0</v>
      </c>
      <c r="H171" s="54" t="b">
        <v>0</v>
      </c>
      <c r="I171" s="54" t="b">
        <v>0</v>
      </c>
      <c r="J171" s="72" t="e">
        <f>(('PLANTILLA V6'!Tot_alumnos*F171)+('PLANTILLA V6'!X_parejas*G171)+('PLANTILLA V6'!x_equipo_4* H171)+('PLANTILLA V6'!Grupal*I171))*E171</f>
        <v>#REF!</v>
      </c>
      <c r="K171" s="75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16.5" x14ac:dyDescent="0.45">
      <c r="A172" s="51" t="str">
        <f>'PLANTILLA V6'!A172</f>
        <v>In</v>
      </c>
      <c r="B172" s="51">
        <f>'PLANTILLA V6'!B172</f>
        <v>0</v>
      </c>
      <c r="C172" s="22">
        <f>'PLANTILLA V6'!C172</f>
        <v>1</v>
      </c>
      <c r="D172" s="54" t="str">
        <f>'PLANTILLA V6'!D172</f>
        <v>pza</v>
      </c>
      <c r="E172" s="22">
        <v>0</v>
      </c>
      <c r="F172" s="54" t="b">
        <v>0</v>
      </c>
      <c r="G172" s="54" t="b">
        <v>0</v>
      </c>
      <c r="H172" s="54" t="b">
        <v>0</v>
      </c>
      <c r="I172" s="54" t="b">
        <v>0</v>
      </c>
      <c r="J172" s="72" t="e">
        <f>(('PLANTILLA V6'!Tot_alumnos*F172)+('PLANTILLA V6'!X_parejas*G172)+('PLANTILLA V6'!x_equipo_4* H172)+('PLANTILLA V6'!Grupal*I172))*E172</f>
        <v>#REF!</v>
      </c>
      <c r="K172" s="75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spans="1:26" ht="16.5" x14ac:dyDescent="0.45">
      <c r="A173" s="51">
        <f>'PLANTILLA V6'!A173</f>
        <v>0</v>
      </c>
      <c r="B173" s="51">
        <f>'PLANTILLA V6'!B173</f>
        <v>0</v>
      </c>
      <c r="C173" s="22">
        <f>'PLANTILLA V6'!C173</f>
        <v>1</v>
      </c>
      <c r="D173" s="54" t="str">
        <f>'PLANTILLA V6'!D173</f>
        <v>pza</v>
      </c>
      <c r="E173" s="22">
        <v>0</v>
      </c>
      <c r="F173" s="54" t="b">
        <v>0</v>
      </c>
      <c r="G173" s="54" t="b">
        <v>0</v>
      </c>
      <c r="H173" s="54" t="b">
        <v>0</v>
      </c>
      <c r="I173" s="54" t="b">
        <v>0</v>
      </c>
      <c r="J173" s="72" t="e">
        <f>(('PLANTILLA V6'!Tot_alumnos*F173)+('PLANTILLA V6'!X_parejas*G173)+('PLANTILLA V6'!x_equipo_4* H173)+('PLANTILLA V6'!Grupal*I173))*E173</f>
        <v>#REF!</v>
      </c>
      <c r="K173" s="75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spans="1:26" ht="16.5" x14ac:dyDescent="0.45">
      <c r="A174" s="51">
        <f>'PLANTILLA V6'!A174</f>
        <v>0</v>
      </c>
      <c r="B174" s="51">
        <f>'PLANTILLA V6'!B174</f>
        <v>0</v>
      </c>
      <c r="C174" s="22">
        <f>'PLANTILLA V6'!C174</f>
        <v>1</v>
      </c>
      <c r="D174" s="54" t="str">
        <f>'PLANTILLA V6'!D174</f>
        <v>pza</v>
      </c>
      <c r="E174" s="22">
        <v>0</v>
      </c>
      <c r="F174" s="54" t="b">
        <v>0</v>
      </c>
      <c r="G174" s="54" t="b">
        <v>0</v>
      </c>
      <c r="H174" s="54" t="b">
        <v>0</v>
      </c>
      <c r="I174" s="54" t="b">
        <v>0</v>
      </c>
      <c r="J174" s="72" t="e">
        <f>(('PLANTILLA V6'!Tot_alumnos*F174)+('PLANTILLA V6'!X_parejas*G174)+('PLANTILLA V6'!x_equipo_4* H174)+('PLANTILLA V6'!Grupal*I174))*E174</f>
        <v>#REF!</v>
      </c>
      <c r="K174" s="75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spans="1:26" ht="16.5" x14ac:dyDescent="0.45">
      <c r="A175" s="51">
        <f>'PLANTILLA V6'!A175</f>
        <v>0</v>
      </c>
      <c r="B175" s="51">
        <f>'PLANTILLA V6'!B175</f>
        <v>0</v>
      </c>
      <c r="C175" s="22">
        <f>'PLANTILLA V6'!C175</f>
        <v>1</v>
      </c>
      <c r="D175" s="54" t="str">
        <f>'PLANTILLA V6'!D175</f>
        <v>pza</v>
      </c>
      <c r="E175" s="22">
        <v>0</v>
      </c>
      <c r="F175" s="54" t="b">
        <v>0</v>
      </c>
      <c r="G175" s="54" t="b">
        <v>0</v>
      </c>
      <c r="H175" s="54" t="b">
        <v>0</v>
      </c>
      <c r="I175" s="54" t="b">
        <v>0</v>
      </c>
      <c r="J175" s="72" t="e">
        <f>(('PLANTILLA V6'!Tot_alumnos*F175)+('PLANTILLA V6'!X_parejas*G175)+('PLANTILLA V6'!x_equipo_4* H175)+('PLANTILLA V6'!Grupal*I175))*E175</f>
        <v>#REF!</v>
      </c>
      <c r="K175" s="75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spans="1:26" ht="16.5" x14ac:dyDescent="0.45">
      <c r="A176" s="51">
        <f>'PLANTILLA V6'!A176</f>
        <v>0</v>
      </c>
      <c r="B176" s="51">
        <f>'PLANTILLA V6'!B176</f>
        <v>0</v>
      </c>
      <c r="C176" s="22">
        <f>'PLANTILLA V6'!C176</f>
        <v>1</v>
      </c>
      <c r="D176" s="54" t="str">
        <f>'PLANTILLA V6'!D176</f>
        <v>pza</v>
      </c>
      <c r="E176" s="22">
        <v>0</v>
      </c>
      <c r="F176" s="54" t="b">
        <v>0</v>
      </c>
      <c r="G176" s="54" t="b">
        <v>0</v>
      </c>
      <c r="H176" s="54" t="b">
        <v>0</v>
      </c>
      <c r="I176" s="54" t="b">
        <v>0</v>
      </c>
      <c r="J176" s="72" t="e">
        <f>(('PLANTILLA V6'!Tot_alumnos*F176)+('PLANTILLA V6'!X_parejas*G176)+('PLANTILLA V6'!x_equipo_4* H176)+('PLANTILLA V6'!Grupal*I176))*E176</f>
        <v>#REF!</v>
      </c>
      <c r="K176" s="75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spans="1:26" ht="16.5" x14ac:dyDescent="0.45">
      <c r="A177" s="51">
        <f>'PLANTILLA V6'!A177</f>
        <v>0</v>
      </c>
      <c r="B177" s="51">
        <f>'PLANTILLA V6'!B177</f>
        <v>0</v>
      </c>
      <c r="C177" s="22">
        <f>'PLANTILLA V6'!C177</f>
        <v>1</v>
      </c>
      <c r="D177" s="54" t="str">
        <f>'PLANTILLA V6'!D177</f>
        <v>pza</v>
      </c>
      <c r="E177" s="22">
        <v>0</v>
      </c>
      <c r="F177" s="54" t="b">
        <v>0</v>
      </c>
      <c r="G177" s="54" t="b">
        <v>0</v>
      </c>
      <c r="H177" s="54" t="b">
        <v>0</v>
      </c>
      <c r="I177" s="54" t="b">
        <v>0</v>
      </c>
      <c r="J177" s="72" t="e">
        <f>(('PLANTILLA V6'!Tot_alumnos*F177)+('PLANTILLA V6'!X_parejas*G177)+('PLANTILLA V6'!x_equipo_4* H177)+('PLANTILLA V6'!Grupal*I177))*E177</f>
        <v>#REF!</v>
      </c>
      <c r="K177" s="75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spans="1:26" ht="16.5" x14ac:dyDescent="0.45">
      <c r="A178" s="51">
        <f>'PLANTILLA V6'!A178</f>
        <v>0</v>
      </c>
      <c r="B178" s="51">
        <f>'PLANTILLA V6'!B178</f>
        <v>0</v>
      </c>
      <c r="C178" s="22">
        <f>'PLANTILLA V6'!C178</f>
        <v>1</v>
      </c>
      <c r="D178" s="54" t="str">
        <f>'PLANTILLA V6'!D178</f>
        <v>pza</v>
      </c>
      <c r="E178" s="22">
        <v>0</v>
      </c>
      <c r="F178" s="54" t="b">
        <v>0</v>
      </c>
      <c r="G178" s="54" t="b">
        <v>0</v>
      </c>
      <c r="H178" s="54" t="b">
        <v>0</v>
      </c>
      <c r="I178" s="54" t="b">
        <v>0</v>
      </c>
      <c r="J178" s="72" t="e">
        <f>(('PLANTILLA V6'!Tot_alumnos*F178)+('PLANTILLA V6'!X_parejas*G178)+('PLANTILLA V6'!x_equipo_4* H178)+('PLANTILLA V6'!Grupal*I178))*E178</f>
        <v>#REF!</v>
      </c>
      <c r="K178" s="75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spans="1:26" ht="16.5" x14ac:dyDescent="0.45">
      <c r="A179" s="51">
        <f>'PLANTILLA V6'!A179</f>
        <v>0</v>
      </c>
      <c r="B179" s="51">
        <f>'PLANTILLA V6'!B179</f>
        <v>0</v>
      </c>
      <c r="C179" s="22">
        <f>'PLANTILLA V6'!C179</f>
        <v>1</v>
      </c>
      <c r="D179" s="54" t="str">
        <f>'PLANTILLA V6'!D179</f>
        <v>pza</v>
      </c>
      <c r="E179" s="22">
        <v>0</v>
      </c>
      <c r="F179" s="54" t="b">
        <v>0</v>
      </c>
      <c r="G179" s="54" t="b">
        <v>0</v>
      </c>
      <c r="H179" s="54" t="b">
        <v>0</v>
      </c>
      <c r="I179" s="54" t="b">
        <v>0</v>
      </c>
      <c r="J179" s="72" t="e">
        <f>(('PLANTILLA V6'!Tot_alumnos*F179)+('PLANTILLA V6'!X_parejas*G179)+('PLANTILLA V6'!x_equipo_4* H179)+('PLANTILLA V6'!Grupal*I179))*E179</f>
        <v>#REF!</v>
      </c>
      <c r="K179" s="75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spans="1:26" ht="16.5" x14ac:dyDescent="0.45">
      <c r="A180" s="51">
        <f>'PLANTILLA V6'!A180</f>
        <v>0</v>
      </c>
      <c r="B180" s="51">
        <f>'PLANTILLA V6'!B180</f>
        <v>0</v>
      </c>
      <c r="C180" s="22">
        <f>'PLANTILLA V6'!C180</f>
        <v>1</v>
      </c>
      <c r="D180" s="54" t="str">
        <f>'PLANTILLA V6'!D180</f>
        <v>pza</v>
      </c>
      <c r="E180" s="22">
        <v>0</v>
      </c>
      <c r="F180" s="54" t="b">
        <v>0</v>
      </c>
      <c r="G180" s="54" t="b">
        <v>0</v>
      </c>
      <c r="H180" s="54" t="b">
        <v>0</v>
      </c>
      <c r="I180" s="54" t="b">
        <v>0</v>
      </c>
      <c r="J180" s="72" t="e">
        <f>(('PLANTILLA V6'!Tot_alumnos*F180)+('PLANTILLA V6'!X_parejas*G180)+('PLANTILLA V6'!x_equipo_4* H180)+('PLANTILLA V6'!Grupal*I180))*E180</f>
        <v>#REF!</v>
      </c>
      <c r="K180" s="75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spans="1:26" ht="16.5" x14ac:dyDescent="0.45">
      <c r="A181" s="51">
        <f>'PLANTILLA V6'!A181</f>
        <v>0</v>
      </c>
      <c r="B181" s="51">
        <f>'PLANTILLA V6'!B181</f>
        <v>0</v>
      </c>
      <c r="C181" s="22">
        <f>'PLANTILLA V6'!C181</f>
        <v>1</v>
      </c>
      <c r="D181" s="54" t="str">
        <f>'PLANTILLA V6'!D181</f>
        <v>pza</v>
      </c>
      <c r="E181" s="22">
        <v>0</v>
      </c>
      <c r="F181" s="54" t="b">
        <v>0</v>
      </c>
      <c r="G181" s="54" t="b">
        <v>0</v>
      </c>
      <c r="H181" s="54" t="b">
        <v>0</v>
      </c>
      <c r="I181" s="54" t="b">
        <v>0</v>
      </c>
      <c r="J181" s="72" t="e">
        <f>(('PLANTILLA V6'!Tot_alumnos*F181)+('PLANTILLA V6'!X_parejas*G181)+('PLANTILLA V6'!x_equipo_4* H181)+('PLANTILLA V6'!Grupal*I181))*E181</f>
        <v>#REF!</v>
      </c>
      <c r="K181" s="75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spans="1:26" ht="16.5" x14ac:dyDescent="0.45">
      <c r="A182" s="51">
        <f>'PLANTILLA V6'!A182</f>
        <v>0</v>
      </c>
      <c r="B182" s="51">
        <f>'PLANTILLA V6'!B182</f>
        <v>0</v>
      </c>
      <c r="C182" s="22">
        <f>'PLANTILLA V6'!C182</f>
        <v>1</v>
      </c>
      <c r="D182" s="54" t="str">
        <f>'PLANTILLA V6'!D182</f>
        <v>pza</v>
      </c>
      <c r="E182" s="22">
        <v>0</v>
      </c>
      <c r="F182" s="54" t="b">
        <v>0</v>
      </c>
      <c r="G182" s="54" t="b">
        <v>0</v>
      </c>
      <c r="H182" s="54" t="b">
        <v>0</v>
      </c>
      <c r="I182" s="54" t="b">
        <v>0</v>
      </c>
      <c r="J182" s="72" t="e">
        <f>(('PLANTILLA V6'!Tot_alumnos*F182)+('PLANTILLA V6'!X_parejas*G182)+('PLANTILLA V6'!x_equipo_4* H182)+('PLANTILLA V6'!Grupal*I182))*E182</f>
        <v>#REF!</v>
      </c>
      <c r="K182" s="75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spans="1:26" ht="16.5" x14ac:dyDescent="0.45">
      <c r="A183" s="65">
        <f>'PLANTILLA V6'!A183</f>
        <v>0</v>
      </c>
      <c r="B183" s="51">
        <f>'PLANTILLA V6'!B183</f>
        <v>0</v>
      </c>
      <c r="C183" s="22">
        <f>'PLANTILLA V6'!C183</f>
        <v>1</v>
      </c>
      <c r="D183" s="54" t="str">
        <f>'PLANTILLA V6'!D183</f>
        <v>pza</v>
      </c>
      <c r="E183" s="22">
        <v>0</v>
      </c>
      <c r="F183" s="54" t="b">
        <v>0</v>
      </c>
      <c r="G183" s="54" t="b">
        <v>0</v>
      </c>
      <c r="H183" s="54" t="b">
        <v>0</v>
      </c>
      <c r="I183" s="54" t="b">
        <v>0</v>
      </c>
      <c r="J183" s="72" t="e">
        <f>(('PLANTILLA V6'!Tot_alumnos*F183)+('PLANTILLA V6'!X_parejas*G183)+('PLANTILLA V6'!x_equipo_4* H183)+('PLANTILLA V6'!Grupal*I183))*E183</f>
        <v>#REF!</v>
      </c>
      <c r="K183" s="75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spans="1:26" ht="16.5" x14ac:dyDescent="0.45">
      <c r="A184" s="65">
        <f>'PLANTILLA V6'!A184</f>
        <v>0</v>
      </c>
      <c r="B184" s="51">
        <f>'PLANTILLA V6'!B184</f>
        <v>0</v>
      </c>
      <c r="C184" s="22">
        <f>'PLANTILLA V6'!C184</f>
        <v>1</v>
      </c>
      <c r="D184" s="54" t="str">
        <f>'PLANTILLA V6'!D184</f>
        <v>pza</v>
      </c>
      <c r="E184" s="22">
        <v>0</v>
      </c>
      <c r="F184" s="54" t="b">
        <v>0</v>
      </c>
      <c r="G184" s="54" t="b">
        <v>0</v>
      </c>
      <c r="H184" s="54" t="b">
        <v>0</v>
      </c>
      <c r="I184" s="54" t="b">
        <v>0</v>
      </c>
      <c r="J184" s="72" t="e">
        <f>(('PLANTILLA V6'!Tot_alumnos*F184)+('PLANTILLA V6'!X_parejas*G184)+('PLANTILLA V6'!x_equipo_4* H184)+('PLANTILLA V6'!Grupal*I184))*E184</f>
        <v>#REF!</v>
      </c>
      <c r="K184" s="75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spans="1:26" ht="16.5" x14ac:dyDescent="0.45">
      <c r="A185" s="187" t="str">
        <f>'PLANTILLA V6'!A185</f>
        <v>Materiales Consumibles</v>
      </c>
      <c r="B185" s="167"/>
      <c r="C185" s="22">
        <f>'PLANTILLA V6'!C185</f>
        <v>0</v>
      </c>
      <c r="D185" s="54"/>
      <c r="E185" s="22"/>
      <c r="F185" s="54"/>
      <c r="G185" s="54"/>
      <c r="H185" s="54"/>
      <c r="I185" s="54"/>
      <c r="J185" s="72"/>
      <c r="K185" s="75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spans="1:26" ht="16.5" x14ac:dyDescent="0.45">
      <c r="A186" s="51" t="str">
        <f>'PLANTILLA V6'!A186</f>
        <v>Co</v>
      </c>
      <c r="B186" s="51" t="str">
        <f>'PLANTILLA V6'!B186</f>
        <v>MDF 3 mm de espesor de 30 x 30 cm</v>
      </c>
      <c r="C186" s="22">
        <f>'PLANTILLA V6'!C186</f>
        <v>1</v>
      </c>
      <c r="D186" s="54" t="str">
        <f>'PLANTILLA V6'!D186</f>
        <v>pza</v>
      </c>
      <c r="E186" s="22">
        <v>0</v>
      </c>
      <c r="F186" s="54" t="b">
        <v>0</v>
      </c>
      <c r="G186" s="54" t="b">
        <v>0</v>
      </c>
      <c r="H186" s="54" t="b">
        <v>0</v>
      </c>
      <c r="I186" s="54" t="b">
        <v>0</v>
      </c>
      <c r="J186" s="72" t="e">
        <f>(('PLANTILLA V6'!Tot_alumnos*F186)+('PLANTILLA V6'!X_parejas*G186)+('PLANTILLA V6'!x_equipo_4* H186)+('PLANTILLA V6'!Grupal*I186))*E186</f>
        <v>#REF!</v>
      </c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spans="1:26" ht="16.5" x14ac:dyDescent="0.45">
      <c r="A187" s="51" t="str">
        <f>'PLANTILLA V6'!A187</f>
        <v>Co</v>
      </c>
      <c r="B187" s="51" t="str">
        <f>'PLANTILLA V6'!B187</f>
        <v>Cartulina blanca</v>
      </c>
      <c r="C187" s="22">
        <f>'PLANTILLA V6'!C187</f>
        <v>1</v>
      </c>
      <c r="D187" s="54" t="str">
        <f>'PLANTILLA V6'!D187</f>
        <v>pza</v>
      </c>
      <c r="E187" s="22">
        <v>0</v>
      </c>
      <c r="F187" s="54" t="b">
        <v>0</v>
      </c>
      <c r="G187" s="54" t="b">
        <v>0</v>
      </c>
      <c r="H187" s="54" t="b">
        <v>0</v>
      </c>
      <c r="I187" s="54" t="b">
        <v>0</v>
      </c>
      <c r="J187" s="72" t="e">
        <f>(('PLANTILLA V6'!Tot_alumnos*F187)+('PLANTILLA V6'!X_parejas*G187)+('PLANTILLA V6'!x_equipo_4* H187)+('PLANTILLA V6'!Grupal*I187))*E187</f>
        <v>#REF!</v>
      </c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spans="1:26" ht="16.5" x14ac:dyDescent="0.45">
      <c r="A188" s="51" t="str">
        <f>'PLANTILLA V6'!A188</f>
        <v>Co</v>
      </c>
      <c r="B188" s="51" t="str">
        <f>'PLANTILLA V6'!B188</f>
        <v>Hojas blancas tamaño carta</v>
      </c>
      <c r="C188" s="22">
        <f>'PLANTILLA V6'!C188</f>
        <v>1</v>
      </c>
      <c r="D188" s="54" t="str">
        <f>'PLANTILLA V6'!D188</f>
        <v>hoja</v>
      </c>
      <c r="E188" s="22">
        <v>0</v>
      </c>
      <c r="F188" s="54" t="b">
        <v>0</v>
      </c>
      <c r="G188" s="54" t="b">
        <v>0</v>
      </c>
      <c r="H188" s="54" t="b">
        <v>0</v>
      </c>
      <c r="I188" s="54" t="b">
        <v>0</v>
      </c>
      <c r="J188" s="72" t="e">
        <f>(('PLANTILLA V6'!Tot_alumnos*F188)+('PLANTILLA V6'!X_parejas*G188)+('PLANTILLA V6'!x_equipo_4* H188)+('PLANTILLA V6'!Grupal*I188))*E188</f>
        <v>#REF!</v>
      </c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16.5" x14ac:dyDescent="0.45">
      <c r="A189" s="51" t="str">
        <f>'PLANTILLA V6'!A189</f>
        <v>Co</v>
      </c>
      <c r="B189" s="51" t="str">
        <f>'PLANTILLA V6'!B189</f>
        <v>Hojas de colores (varios) tamaño carta</v>
      </c>
      <c r="C189" s="22">
        <f>'PLANTILLA V6'!C189</f>
        <v>1</v>
      </c>
      <c r="D189" s="54" t="str">
        <f>'PLANTILLA V6'!D189</f>
        <v>hoja</v>
      </c>
      <c r="E189" s="22">
        <v>0</v>
      </c>
      <c r="F189" s="54" t="b">
        <v>0</v>
      </c>
      <c r="G189" s="54" t="b">
        <v>0</v>
      </c>
      <c r="H189" s="54" t="b">
        <v>0</v>
      </c>
      <c r="I189" s="54" t="b">
        <v>0</v>
      </c>
      <c r="J189" s="72" t="e">
        <f>(('PLANTILLA V6'!Tot_alumnos*F189)+('PLANTILLA V6'!X_parejas*G189)+('PLANTILLA V6'!x_equipo_4* H189)+('PLANTILLA V6'!Grupal*I189))*E189</f>
        <v>#REF!</v>
      </c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spans="1:26" ht="16.5" x14ac:dyDescent="0.45">
      <c r="A190" s="51" t="str">
        <f>'PLANTILLA V6'!A190</f>
        <v>Co</v>
      </c>
      <c r="B190" s="51" t="str">
        <f>'PLANTILLA V6'!B190</f>
        <v>Post-it</v>
      </c>
      <c r="C190" s="22">
        <f>'PLANTILLA V6'!C190</f>
        <v>1</v>
      </c>
      <c r="D190" s="54" t="str">
        <f>'PLANTILLA V6'!D190</f>
        <v>bloc de 100 hojas</v>
      </c>
      <c r="E190" s="22">
        <v>0</v>
      </c>
      <c r="F190" s="54" t="b">
        <v>0</v>
      </c>
      <c r="G190" s="54" t="b">
        <v>0</v>
      </c>
      <c r="H190" s="54" t="b">
        <v>0</v>
      </c>
      <c r="I190" s="54" t="b">
        <v>0</v>
      </c>
      <c r="J190" s="72" t="e">
        <f>(('PLANTILLA V6'!Tot_alumnos*F190)+('PLANTILLA V6'!X_parejas*G190)+('PLANTILLA V6'!x_equipo_4* H190)+('PLANTILLA V6'!Grupal*I190))*E190</f>
        <v>#REF!</v>
      </c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spans="1:26" ht="16.5" x14ac:dyDescent="0.45">
      <c r="A191" s="51" t="str">
        <f>'PLANTILLA V6'!A191</f>
        <v>Co</v>
      </c>
      <c r="B191" s="51" t="str">
        <f>'PLANTILLA V6'!B191</f>
        <v>Fomi tamaño carta</v>
      </c>
      <c r="C191" s="22">
        <f>'PLANTILLA V6'!C191</f>
        <v>1</v>
      </c>
      <c r="D191" s="54" t="str">
        <f>'PLANTILLA V6'!D191</f>
        <v>hoja</v>
      </c>
      <c r="E191" s="22">
        <v>0</v>
      </c>
      <c r="F191" s="54" t="b">
        <v>0</v>
      </c>
      <c r="G191" s="54" t="b">
        <v>0</v>
      </c>
      <c r="H191" s="54" t="b">
        <v>0</v>
      </c>
      <c r="I191" s="54" t="b">
        <v>0</v>
      </c>
      <c r="J191" s="72" t="e">
        <f>(('PLANTILLA V6'!Tot_alumnos*F191)+('PLANTILLA V6'!X_parejas*G191)+('PLANTILLA V6'!x_equipo_4* H191)+('PLANTILLA V6'!Grupal*I191))*E191</f>
        <v>#REF!</v>
      </c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spans="1:26" ht="16.5" x14ac:dyDescent="0.45">
      <c r="A192" s="51" t="str">
        <f>'PLANTILLA V6'!A192</f>
        <v>Co</v>
      </c>
      <c r="B192" s="51" t="str">
        <f>'PLANTILLA V6'!B192</f>
        <v>Papel aluminio</v>
      </c>
      <c r="C192" s="22">
        <f>'PLANTILLA V6'!C192</f>
        <v>1</v>
      </c>
      <c r="D192" s="54" t="str">
        <f>'PLANTILLA V6'!D192</f>
        <v>rollo</v>
      </c>
      <c r="E192" s="22">
        <v>0</v>
      </c>
      <c r="F192" s="54" t="b">
        <v>0</v>
      </c>
      <c r="G192" s="54" t="b">
        <v>0</v>
      </c>
      <c r="H192" s="54" t="b">
        <v>0</v>
      </c>
      <c r="I192" s="54" t="b">
        <v>0</v>
      </c>
      <c r="J192" s="72" t="e">
        <f>(('PLANTILLA V6'!Tot_alumnos*F192)+('PLANTILLA V6'!X_parejas*G192)+('PLANTILLA V6'!x_equipo_4* H192)+('PLANTILLA V6'!Grupal*I192))*E192</f>
        <v>#REF!</v>
      </c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spans="1:26" ht="16.5" x14ac:dyDescent="0.45">
      <c r="A193" s="51" t="str">
        <f>'PLANTILLA V6'!A193</f>
        <v>Co</v>
      </c>
      <c r="B193" s="51" t="str">
        <f>'PLANTILLA V6'!B193</f>
        <v>Abatelenguas (palitos planos) 15 cm largo x 18 mm ancho</v>
      </c>
      <c r="C193" s="22">
        <f>'PLANTILLA V6'!C193</f>
        <v>1</v>
      </c>
      <c r="D193" s="54" t="str">
        <f>'PLANTILLA V6'!D193</f>
        <v>pza</v>
      </c>
      <c r="E193" s="22">
        <v>0</v>
      </c>
      <c r="F193" s="54" t="b">
        <v>0</v>
      </c>
      <c r="G193" s="54" t="b">
        <v>0</v>
      </c>
      <c r="H193" s="54" t="b">
        <v>0</v>
      </c>
      <c r="I193" s="54" t="b">
        <v>0</v>
      </c>
      <c r="J193" s="72" t="e">
        <f>(('PLANTILLA V6'!Tot_alumnos*F193)+('PLANTILLA V6'!X_parejas*G193)+('PLANTILLA V6'!x_equipo_4* H193)+('PLANTILLA V6'!Grupal*I193))*E193</f>
        <v>#REF!</v>
      </c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spans="1:26" ht="16.5" x14ac:dyDescent="0.45">
      <c r="A194" s="51" t="str">
        <f>'PLANTILLA V6'!A194</f>
        <v>Co</v>
      </c>
      <c r="B194" s="51" t="str">
        <f>'PLANTILLA V6'!B194</f>
        <v xml:space="preserve">Palito de madera redondo 60 largo x 1 cm de diámetro </v>
      </c>
      <c r="C194" s="22">
        <f>'PLANTILLA V6'!C194</f>
        <v>1</v>
      </c>
      <c r="D194" s="54" t="str">
        <f>'PLANTILLA V6'!D194</f>
        <v>pza</v>
      </c>
      <c r="E194" s="22">
        <v>0</v>
      </c>
      <c r="F194" s="54" t="b">
        <v>0</v>
      </c>
      <c r="G194" s="54" t="b">
        <v>0</v>
      </c>
      <c r="H194" s="54" t="b">
        <v>0</v>
      </c>
      <c r="I194" s="54" t="b">
        <v>0</v>
      </c>
      <c r="J194" s="72" t="e">
        <f>(('PLANTILLA V6'!Tot_alumnos*F194)+('PLANTILLA V6'!X_parejas*G194)+('PLANTILLA V6'!x_equipo_4* H194)+('PLANTILLA V6'!Grupal*I194))*E194</f>
        <v>#REF!</v>
      </c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spans="1:26" ht="16.5" x14ac:dyDescent="0.45">
      <c r="A195" s="51" t="str">
        <f>'PLANTILLA V6'!A195</f>
        <v>Co</v>
      </c>
      <c r="B195" s="51" t="str">
        <f>'PLANTILLA V6'!B195</f>
        <v xml:space="preserve">Palito de madera redondo 30 largo x 1 cm de diámetro  </v>
      </c>
      <c r="C195" s="22">
        <f>'PLANTILLA V6'!C195</f>
        <v>1</v>
      </c>
      <c r="D195" s="54" t="str">
        <f>'PLANTILLA V6'!D195</f>
        <v>pza</v>
      </c>
      <c r="E195" s="22">
        <v>0</v>
      </c>
      <c r="F195" s="54" t="b">
        <v>0</v>
      </c>
      <c r="G195" s="54" t="b">
        <v>0</v>
      </c>
      <c r="H195" s="54" t="b">
        <v>0</v>
      </c>
      <c r="I195" s="54" t="b">
        <v>0</v>
      </c>
      <c r="J195" s="72" t="e">
        <f>(('PLANTILLA V6'!Tot_alumnos*F195)+('PLANTILLA V6'!X_parejas*G195)+('PLANTILLA V6'!x_equipo_4* H195)+('PLANTILLA V6'!Grupal*I195))*E195</f>
        <v>#REF!</v>
      </c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spans="1:26" ht="16.5" x14ac:dyDescent="0.45">
      <c r="A196" s="51" t="str">
        <f>'PLANTILLA V6'!A196</f>
        <v>Co</v>
      </c>
      <c r="B196" s="81" t="str">
        <f>'PLANTILLA V6'!B196</f>
        <v>Cuerda</v>
      </c>
      <c r="C196" s="22">
        <f>'PLANTILLA V6'!C196</f>
        <v>1</v>
      </c>
      <c r="D196" s="54" t="str">
        <f>'PLANTILLA V6'!D196</f>
        <v>metro</v>
      </c>
      <c r="E196" s="22">
        <v>0</v>
      </c>
      <c r="F196" s="54" t="b">
        <v>0</v>
      </c>
      <c r="G196" s="54" t="b">
        <v>0</v>
      </c>
      <c r="H196" s="54" t="b">
        <v>0</v>
      </c>
      <c r="I196" s="54" t="b">
        <v>0</v>
      </c>
      <c r="J196" s="72" t="e">
        <f>(('PLANTILLA V6'!Tot_alumnos*F196)+('PLANTILLA V6'!X_parejas*G196)+('PLANTILLA V6'!x_equipo_4* H196)+('PLANTILLA V6'!Grupal*I196))*E196</f>
        <v>#REF!</v>
      </c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spans="1:26" ht="16.5" x14ac:dyDescent="0.45">
      <c r="A197" s="51" t="str">
        <f>'PLANTILLA V6'!A197</f>
        <v>Co</v>
      </c>
      <c r="B197" s="81" t="str">
        <f>'PLANTILLA V6'!B197</f>
        <v>Hilo de coser</v>
      </c>
      <c r="C197" s="22">
        <f>'PLANTILLA V6'!C197</f>
        <v>1</v>
      </c>
      <c r="D197" s="54" t="str">
        <f>'PLANTILLA V6'!D197</f>
        <v>carrete</v>
      </c>
      <c r="E197" s="22">
        <v>0</v>
      </c>
      <c r="F197" s="54" t="b">
        <v>0</v>
      </c>
      <c r="G197" s="54" t="b">
        <v>0</v>
      </c>
      <c r="H197" s="54" t="b">
        <v>0</v>
      </c>
      <c r="I197" s="54" t="b">
        <v>0</v>
      </c>
      <c r="J197" s="72" t="e">
        <f>(('PLANTILLA V6'!Tot_alumnos*F197)+('PLANTILLA V6'!X_parejas*G197)+('PLANTILLA V6'!x_equipo_4* H197)+('PLANTILLA V6'!Grupal*I197))*E197</f>
        <v>#REF!</v>
      </c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spans="1:26" ht="16.5" x14ac:dyDescent="0.45">
      <c r="A198" s="51" t="str">
        <f>'PLANTILLA V6'!A198</f>
        <v>Co</v>
      </c>
      <c r="B198" s="81" t="str">
        <f>'PLANTILLA V6'!B198</f>
        <v>Estambre</v>
      </c>
      <c r="C198" s="22">
        <f>'PLANTILLA V6'!C198</f>
        <v>1</v>
      </c>
      <c r="D198" s="54" t="str">
        <f>'PLANTILLA V6'!D198</f>
        <v>metro</v>
      </c>
      <c r="E198" s="22">
        <v>0</v>
      </c>
      <c r="F198" s="54" t="b">
        <v>0</v>
      </c>
      <c r="G198" s="54" t="b">
        <v>0</v>
      </c>
      <c r="H198" s="54" t="b">
        <v>0</v>
      </c>
      <c r="I198" s="54" t="b">
        <v>0</v>
      </c>
      <c r="J198" s="72" t="e">
        <f>(('PLANTILLA V6'!Tot_alumnos*F198)+('PLANTILLA V6'!X_parejas*G198)+('PLANTILLA V6'!x_equipo_4* H198)+('PLANTILLA V6'!Grupal*I198))*E198</f>
        <v>#REF!</v>
      </c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spans="1:26" ht="16.5" x14ac:dyDescent="0.45">
      <c r="A199" s="51" t="str">
        <f>'PLANTILLA V6'!A199</f>
        <v>Co</v>
      </c>
      <c r="B199" s="51" t="str">
        <f>'PLANTILLA V6'!B199</f>
        <v>Globos de tamaño # 9</v>
      </c>
      <c r="C199" s="22">
        <f>'PLANTILLA V6'!C199</f>
        <v>1</v>
      </c>
      <c r="D199" s="54" t="str">
        <f>'PLANTILLA V6'!D199</f>
        <v>pza</v>
      </c>
      <c r="E199" s="22">
        <v>0</v>
      </c>
      <c r="F199" s="54" t="b">
        <v>0</v>
      </c>
      <c r="G199" s="54" t="b">
        <v>0</v>
      </c>
      <c r="H199" s="54" t="b">
        <v>0</v>
      </c>
      <c r="I199" s="54" t="b">
        <v>0</v>
      </c>
      <c r="J199" s="72" t="e">
        <f>(('PLANTILLA V6'!Tot_alumnos*F199)+('PLANTILLA V6'!X_parejas*G199)+('PLANTILLA V6'!x_equipo_4* H199)+('PLANTILLA V6'!Grupal*I199))*E199</f>
        <v>#REF!</v>
      </c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spans="1:26" ht="16.5" x14ac:dyDescent="0.45">
      <c r="A200" s="51" t="str">
        <f>'PLANTILLA V6'!A200</f>
        <v>Co</v>
      </c>
      <c r="B200" s="51" t="str">
        <f>'PLANTILLA V6'!B200</f>
        <v>Limpiapipas</v>
      </c>
      <c r="C200" s="22">
        <f>'PLANTILLA V6'!C200</f>
        <v>1</v>
      </c>
      <c r="D200" s="54" t="str">
        <f>'PLANTILLA V6'!D200</f>
        <v>pza</v>
      </c>
      <c r="E200" s="22">
        <v>0</v>
      </c>
      <c r="F200" s="54" t="b">
        <v>0</v>
      </c>
      <c r="G200" s="54" t="b">
        <v>0</v>
      </c>
      <c r="H200" s="54" t="b">
        <v>0</v>
      </c>
      <c r="I200" s="54" t="b">
        <v>0</v>
      </c>
      <c r="J200" s="72" t="e">
        <f>(('PLANTILLA V6'!Tot_alumnos*F200)+('PLANTILLA V6'!X_parejas*G200)+('PLANTILLA V6'!x_equipo_4* H200)+('PLANTILLA V6'!Grupal*I200))*E200</f>
        <v>#REF!</v>
      </c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spans="1:26" ht="16.5" x14ac:dyDescent="0.45">
      <c r="A201" s="51" t="str">
        <f>'PLANTILLA V6'!A201</f>
        <v>Co</v>
      </c>
      <c r="B201" s="51" t="str">
        <f>'PLANTILLA V6'!B201</f>
        <v>Barra de plastilina 180 g</v>
      </c>
      <c r="C201" s="22">
        <f>'PLANTILLA V6'!C201</f>
        <v>1</v>
      </c>
      <c r="D201" s="54" t="str">
        <f>'PLANTILLA V6'!D201</f>
        <v>pza</v>
      </c>
      <c r="E201" s="22">
        <v>0</v>
      </c>
      <c r="F201" s="54" t="b">
        <v>0</v>
      </c>
      <c r="G201" s="54" t="b">
        <v>0</v>
      </c>
      <c r="H201" s="54" t="b">
        <v>0</v>
      </c>
      <c r="I201" s="54" t="b">
        <v>0</v>
      </c>
      <c r="J201" s="72" t="e">
        <f>(('PLANTILLA V6'!Tot_alumnos*F201)+('PLANTILLA V6'!X_parejas*G201)+('PLANTILLA V6'!x_equipo_4* H201)+('PLANTILLA V6'!Grupal*I201))*E201</f>
        <v>#REF!</v>
      </c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16.5" x14ac:dyDescent="0.45">
      <c r="A202" s="51" t="str">
        <f>'PLANTILLA V6'!A202</f>
        <v>Co</v>
      </c>
      <c r="B202" s="51" t="str">
        <f>'PLANTILLA V6'!B202</f>
        <v>Paquete de 10 barritas de plastilina de colores</v>
      </c>
      <c r="C202" s="22">
        <f>'PLANTILLA V6'!C202</f>
        <v>1</v>
      </c>
      <c r="D202" s="54" t="str">
        <f>'PLANTILLA V6'!D202</f>
        <v>pza</v>
      </c>
      <c r="E202" s="22">
        <v>0</v>
      </c>
      <c r="F202" s="54" t="b">
        <v>0</v>
      </c>
      <c r="G202" s="54" t="b">
        <v>0</v>
      </c>
      <c r="H202" s="54" t="b">
        <v>0</v>
      </c>
      <c r="I202" s="54" t="b">
        <v>0</v>
      </c>
      <c r="J202" s="72" t="e">
        <f>(('PLANTILLA V6'!Tot_alumnos*F202)+('PLANTILLA V6'!X_parejas*G202)+('PLANTILLA V6'!x_equipo_4* H202)+('PLANTILLA V6'!Grupal*I202))*E202</f>
        <v>#REF!</v>
      </c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spans="1:26" ht="16.5" x14ac:dyDescent="0.45">
      <c r="A203" s="51" t="str">
        <f>'PLANTILLA V6'!A203</f>
        <v>Co</v>
      </c>
      <c r="B203" s="51" t="str">
        <f>'PLANTILLA V6'!B203</f>
        <v>Fomi moldeable</v>
      </c>
      <c r="C203" s="22">
        <f>'PLANTILLA V6'!C203</f>
        <v>1</v>
      </c>
      <c r="D203" s="54" t="str">
        <f>'PLANTILLA V6'!D203</f>
        <v>bolsa</v>
      </c>
      <c r="E203" s="22">
        <v>0</v>
      </c>
      <c r="F203" s="54" t="b">
        <v>0</v>
      </c>
      <c r="G203" s="54" t="b">
        <v>0</v>
      </c>
      <c r="H203" s="54" t="b">
        <v>0</v>
      </c>
      <c r="I203" s="54" t="b">
        <v>0</v>
      </c>
      <c r="J203" s="72" t="e">
        <f>(('PLANTILLA V6'!Tot_alumnos*F203)+('PLANTILLA V6'!X_parejas*G203)+('PLANTILLA V6'!x_equipo_4* H203)+('PLANTILLA V6'!Grupal*I203))*E203</f>
        <v>#REF!</v>
      </c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spans="1:26" ht="16.5" x14ac:dyDescent="0.45">
      <c r="A204" s="51" t="str">
        <f>'PLANTILLA V6'!A204</f>
        <v>Co</v>
      </c>
      <c r="B204" s="36" t="str">
        <f>'PLANTILLA V6'!B204</f>
        <v>Pasta para modelar</v>
      </c>
      <c r="C204" s="22">
        <f>'PLANTILLA V6'!C204</f>
        <v>1</v>
      </c>
      <c r="D204" s="54" t="str">
        <f>'PLANTILLA V6'!D204</f>
        <v>pza</v>
      </c>
      <c r="E204" s="22">
        <v>0</v>
      </c>
      <c r="F204" s="54" t="b">
        <v>0</v>
      </c>
      <c r="G204" s="54" t="b">
        <v>0</v>
      </c>
      <c r="H204" s="54" t="b">
        <v>0</v>
      </c>
      <c r="I204" s="54" t="b">
        <v>0</v>
      </c>
      <c r="J204" s="72" t="e">
        <f>(('PLANTILLA V6'!Tot_alumnos*F204)+('PLANTILLA V6'!X_parejas*G204)+('PLANTILLA V6'!x_equipo_4* H204)+('PLANTILLA V6'!Grupal*I204))*E204</f>
        <v>#REF!</v>
      </c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spans="1:26" ht="16.5" x14ac:dyDescent="0.45">
      <c r="A205" s="51" t="str">
        <f>'PLANTILLA V6'!A205</f>
        <v>Co</v>
      </c>
      <c r="B205" s="51" t="str">
        <f>'PLANTILLA V6'!B205</f>
        <v>Silicón frío (bote de 250 ml)</v>
      </c>
      <c r="C205" s="22">
        <f>'PLANTILLA V6'!C205</f>
        <v>1</v>
      </c>
      <c r="D205" s="54" t="str">
        <f>'PLANTILLA V6'!D205</f>
        <v>pza</v>
      </c>
      <c r="E205" s="22">
        <v>0</v>
      </c>
      <c r="F205" s="54" t="b">
        <v>0</v>
      </c>
      <c r="G205" s="54" t="b">
        <v>0</v>
      </c>
      <c r="H205" s="54" t="b">
        <v>0</v>
      </c>
      <c r="I205" s="54" t="b">
        <v>0</v>
      </c>
      <c r="J205" s="72" t="e">
        <f>(('PLANTILLA V6'!Tot_alumnos*F205)+('PLANTILLA V6'!X_parejas*G205)+('PLANTILLA V6'!x_equipo_4* H205)+('PLANTILLA V6'!Grupal*I205))*E205</f>
        <v>#REF!</v>
      </c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spans="1:26" ht="16.5" x14ac:dyDescent="0.45">
      <c r="A206" s="51" t="str">
        <f>'PLANTILLA V6'!A206</f>
        <v>Co</v>
      </c>
      <c r="B206" s="51" t="str">
        <f>'PLANTILLA V6'!B206</f>
        <v>Barra de silicón (tubito del diámetro de la pistola de silicón)</v>
      </c>
      <c r="C206" s="22">
        <f>'PLANTILLA V6'!C206</f>
        <v>1</v>
      </c>
      <c r="D206" s="54" t="str">
        <f>'PLANTILLA V6'!D206</f>
        <v>pza</v>
      </c>
      <c r="E206" s="22">
        <v>0</v>
      </c>
      <c r="F206" s="54" t="b">
        <v>0</v>
      </c>
      <c r="G206" s="54" t="b">
        <v>0</v>
      </c>
      <c r="H206" s="54" t="b">
        <v>0</v>
      </c>
      <c r="I206" s="54" t="b">
        <v>0</v>
      </c>
      <c r="J206" s="72" t="e">
        <f>(('PLANTILLA V6'!Tot_alumnos*F206)+('PLANTILLA V6'!X_parejas*G206)+('PLANTILLA V6'!x_equipo_4* H206)+('PLANTILLA V6'!Grupal*I206))*E206</f>
        <v>#REF!</v>
      </c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spans="1:26" ht="16.5" x14ac:dyDescent="0.45">
      <c r="A207" s="51" t="str">
        <f>'PLANTILLA V6'!A207</f>
        <v>Co</v>
      </c>
      <c r="B207" s="51" t="str">
        <f>'PLANTILLA V6'!B207</f>
        <v>Pegamento blanco (Resistol) bote de 250 ml</v>
      </c>
      <c r="C207" s="22">
        <f>'PLANTILLA V6'!C207</f>
        <v>1</v>
      </c>
      <c r="D207" s="54" t="str">
        <f>'PLANTILLA V6'!D207</f>
        <v>pza</v>
      </c>
      <c r="E207" s="22">
        <v>0</v>
      </c>
      <c r="F207" s="54" t="b">
        <v>0</v>
      </c>
      <c r="G207" s="54" t="b">
        <v>0</v>
      </c>
      <c r="H207" s="54" t="b">
        <v>0</v>
      </c>
      <c r="I207" s="54" t="b">
        <v>0</v>
      </c>
      <c r="J207" s="72" t="e">
        <f>(('PLANTILLA V6'!Tot_alumnos*F207)+('PLANTILLA V6'!X_parejas*G207)+('PLANTILLA V6'!x_equipo_4* H207)+('PLANTILLA V6'!Grupal*I207))*E207</f>
        <v>#REF!</v>
      </c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spans="1:26" ht="16.5" x14ac:dyDescent="0.45">
      <c r="A208" s="51" t="str">
        <f>'PLANTILLA V6'!A208</f>
        <v>Co</v>
      </c>
      <c r="B208" s="51" t="str">
        <f>'PLANTILLA V6'!B208</f>
        <v>Cinta adhesiva (masking tape 110 o cinta azul de pintor) 12 mm ancho x 50 m o similar</v>
      </c>
      <c r="C208" s="22">
        <f>'PLANTILLA V6'!C208</f>
        <v>1</v>
      </c>
      <c r="D208" s="54" t="str">
        <f>'PLANTILLA V6'!D208</f>
        <v>pza</v>
      </c>
      <c r="E208" s="22">
        <v>0</v>
      </c>
      <c r="F208" s="54" t="b">
        <v>0</v>
      </c>
      <c r="G208" s="54" t="b">
        <v>0</v>
      </c>
      <c r="H208" s="54" t="b">
        <v>0</v>
      </c>
      <c r="I208" s="54" t="b">
        <v>0</v>
      </c>
      <c r="J208" s="72" t="e">
        <f>(('PLANTILLA V6'!Tot_alumnos*F208)+('PLANTILLA V6'!X_parejas*G208)+('PLANTILLA V6'!x_equipo_4* H208)+('PLANTILLA V6'!Grupal*I208))*E208</f>
        <v>#REF!</v>
      </c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16.5" x14ac:dyDescent="0.45">
      <c r="A209" s="51" t="str">
        <f>'PLANTILLA V6'!A209</f>
        <v>Co</v>
      </c>
      <c r="B209" s="51" t="str">
        <f>'PLANTILLA V6'!B209</f>
        <v>Cinta adhesiva transparente (diurex) 18 mm ancho x 33 m o similar</v>
      </c>
      <c r="C209" s="22">
        <f>'PLANTILLA V6'!C209</f>
        <v>1</v>
      </c>
      <c r="D209" s="54" t="str">
        <f>'PLANTILLA V6'!D209</f>
        <v>pza</v>
      </c>
      <c r="E209" s="22">
        <v>0</v>
      </c>
      <c r="F209" s="54" t="b">
        <v>0</v>
      </c>
      <c r="G209" s="54" t="b">
        <v>0</v>
      </c>
      <c r="H209" s="54" t="b">
        <v>0</v>
      </c>
      <c r="I209" s="54" t="b">
        <v>0</v>
      </c>
      <c r="J209" s="72" t="e">
        <f>(('PLANTILLA V6'!Tot_alumnos*F209)+('PLANTILLA V6'!X_parejas*G209)+('PLANTILLA V6'!x_equipo_4* H209)+('PLANTILLA V6'!Grupal*I209))*E209</f>
        <v>#REF!</v>
      </c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spans="1:26" ht="16.5" x14ac:dyDescent="0.45">
      <c r="A210" s="51" t="str">
        <f>'PLANTILLA V6'!A210</f>
        <v>Co</v>
      </c>
      <c r="B210" s="51" t="str">
        <f>'PLANTILLA V6'!B210</f>
        <v>Liga grande #18 (8 cm largo aproximadamente)</v>
      </c>
      <c r="C210" s="22">
        <f>'PLANTILLA V6'!C210</f>
        <v>1</v>
      </c>
      <c r="D210" s="54" t="str">
        <f>'PLANTILLA V6'!D210</f>
        <v>pza</v>
      </c>
      <c r="E210" s="22">
        <v>0</v>
      </c>
      <c r="F210" s="54" t="b">
        <v>0</v>
      </c>
      <c r="G210" s="54" t="b">
        <v>0</v>
      </c>
      <c r="H210" s="54" t="b">
        <v>0</v>
      </c>
      <c r="I210" s="54" t="b">
        <v>0</v>
      </c>
      <c r="J210" s="72" t="e">
        <f>(('PLANTILLA V6'!Tot_alumnos*F210)+('PLANTILLA V6'!X_parejas*G210)+('PLANTILLA V6'!x_equipo_4* H210)+('PLANTILLA V6'!Grupal*I210))*E210</f>
        <v>#REF!</v>
      </c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spans="1:26" ht="16.5" x14ac:dyDescent="0.45">
      <c r="A211" s="51" t="str">
        <f>'PLANTILLA V6'!A211</f>
        <v>Co</v>
      </c>
      <c r="B211" s="51" t="str">
        <f>'PLANTILLA V6'!B211</f>
        <v>Caja de 100 clips</v>
      </c>
      <c r="C211" s="22">
        <f>'PLANTILLA V6'!C211</f>
        <v>1</v>
      </c>
      <c r="D211" s="54" t="str">
        <f>'PLANTILLA V6'!D211</f>
        <v>pza</v>
      </c>
      <c r="E211" s="22">
        <v>0</v>
      </c>
      <c r="F211" s="54" t="b">
        <v>0</v>
      </c>
      <c r="G211" s="54" t="b">
        <v>0</v>
      </c>
      <c r="H211" s="54" t="b">
        <v>0</v>
      </c>
      <c r="I211" s="54" t="b">
        <v>0</v>
      </c>
      <c r="J211" s="72" t="e">
        <f>(('PLANTILLA V6'!Tot_alumnos*F211)+('PLANTILLA V6'!X_parejas*G211)+('PLANTILLA V6'!x_equipo_4* H211)+('PLANTILLA V6'!Grupal*I211))*E211</f>
        <v>#REF!</v>
      </c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spans="1:26" ht="16.5" x14ac:dyDescent="0.45">
      <c r="A212" s="51" t="str">
        <f>'PLANTILLA V6'!A212</f>
        <v>Co</v>
      </c>
      <c r="B212" s="51" t="str">
        <f>'PLANTILLA V6'!B212</f>
        <v>Caja de 100 chinchetas</v>
      </c>
      <c r="C212" s="22">
        <f>'PLANTILLA V6'!C212</f>
        <v>1</v>
      </c>
      <c r="D212" s="54" t="str">
        <f>'PLANTILLA V6'!D212</f>
        <v>pza</v>
      </c>
      <c r="E212" s="22">
        <v>0</v>
      </c>
      <c r="F212" s="54" t="b">
        <v>0</v>
      </c>
      <c r="G212" s="54" t="b">
        <v>0</v>
      </c>
      <c r="H212" s="54" t="b">
        <v>0</v>
      </c>
      <c r="I212" s="54" t="b">
        <v>0</v>
      </c>
      <c r="J212" s="72" t="e">
        <f>(('PLANTILLA V6'!Tot_alumnos*F212)+('PLANTILLA V6'!X_parejas*G212)+('PLANTILLA V6'!x_equipo_4* H212)+('PLANTILLA V6'!Grupal*I212))*E212</f>
        <v>#REF!</v>
      </c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spans="1:26" ht="16.5" x14ac:dyDescent="0.45">
      <c r="A213" s="51" t="str">
        <f>'PLANTILLA V6'!A213</f>
        <v>Co</v>
      </c>
      <c r="B213" s="51" t="str">
        <f>'PLANTILLA V6'!B213</f>
        <v>Caja de 12 crayolas de diferentes colores</v>
      </c>
      <c r="C213" s="22">
        <f>'PLANTILLA V6'!C213</f>
        <v>1</v>
      </c>
      <c r="D213" s="54" t="str">
        <f>'PLANTILLA V6'!D213</f>
        <v>pza</v>
      </c>
      <c r="E213" s="22">
        <v>0</v>
      </c>
      <c r="F213" s="54" t="b">
        <v>0</v>
      </c>
      <c r="G213" s="54" t="b">
        <v>0</v>
      </c>
      <c r="H213" s="54" t="b">
        <v>0</v>
      </c>
      <c r="I213" s="54" t="b">
        <v>0</v>
      </c>
      <c r="J213" s="72" t="e">
        <f>(('PLANTILLA V6'!Tot_alumnos*F213)+('PLANTILLA V6'!X_parejas*G213)+('PLANTILLA V6'!x_equipo_4* H213)+('PLANTILLA V6'!Grupal*I213))*E213</f>
        <v>#REF!</v>
      </c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spans="1:26" ht="16.5" x14ac:dyDescent="0.45">
      <c r="A214" s="51" t="str">
        <f>'PLANTILLA V6'!A214</f>
        <v>Co</v>
      </c>
      <c r="B214" s="51" t="str">
        <f>'PLANTILLA V6'!B214</f>
        <v>Paquete de pinturas acrílicas 20 ml (blanco, negro, rojo, azul, amarillo)</v>
      </c>
      <c r="C214" s="22">
        <f>'PLANTILLA V6'!C214</f>
        <v>1</v>
      </c>
      <c r="D214" s="54" t="str">
        <f>'PLANTILLA V6'!D214</f>
        <v>pza</v>
      </c>
      <c r="E214" s="22">
        <v>0</v>
      </c>
      <c r="F214" s="54" t="b">
        <v>0</v>
      </c>
      <c r="G214" s="54" t="b">
        <v>0</v>
      </c>
      <c r="H214" s="54" t="b">
        <v>0</v>
      </c>
      <c r="I214" s="54" t="b">
        <v>0</v>
      </c>
      <c r="J214" s="72" t="e">
        <f>(('PLANTILLA V6'!Tot_alumnos*F214)+('PLANTILLA V6'!X_parejas*G214)+('PLANTILLA V6'!x_equipo_4* H214)+('PLANTILLA V6'!Grupal*I214))*E214</f>
        <v>#REF!</v>
      </c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spans="1:26" ht="16.5" x14ac:dyDescent="0.45">
      <c r="A215" s="51" t="str">
        <f>'PLANTILLA V6'!A215</f>
        <v>Co</v>
      </c>
      <c r="B215" s="51" t="str">
        <f>'PLANTILLA V6'!B215</f>
        <v xml:space="preserve">1 paquete de 100 mondadientes </v>
      </c>
      <c r="C215" s="22">
        <f>'PLANTILLA V6'!C215</f>
        <v>1</v>
      </c>
      <c r="D215" s="54" t="str">
        <f>'PLANTILLA V6'!D215</f>
        <v>pza</v>
      </c>
      <c r="E215" s="22">
        <v>0</v>
      </c>
      <c r="F215" s="54" t="b">
        <v>0</v>
      </c>
      <c r="G215" s="54" t="b">
        <v>0</v>
      </c>
      <c r="H215" s="54" t="b">
        <v>0</v>
      </c>
      <c r="I215" s="54" t="b">
        <v>0</v>
      </c>
      <c r="J215" s="72" t="e">
        <f>(('PLANTILLA V6'!Tot_alumnos*F215)+('PLANTILLA V6'!X_parejas*G215)+('PLANTILLA V6'!x_equipo_4* H215)+('PLANTILLA V6'!Grupal*I215))*E215</f>
        <v>#REF!</v>
      </c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spans="1:26" ht="16.5" x14ac:dyDescent="0.45">
      <c r="A216" s="51" t="str">
        <f>'PLANTILLA V6'!A216</f>
        <v>Co</v>
      </c>
      <c r="B216" s="51" t="str">
        <f>'PLANTILLA V6'!B216</f>
        <v>Sal de mesa</v>
      </c>
      <c r="C216" s="22">
        <f>'PLANTILLA V6'!C216</f>
        <v>1</v>
      </c>
      <c r="D216" s="54" t="str">
        <f>'PLANTILLA V6'!D216</f>
        <v>bolsita</v>
      </c>
      <c r="E216" s="22">
        <v>0</v>
      </c>
      <c r="F216" s="54" t="b">
        <v>0</v>
      </c>
      <c r="G216" s="54" t="b">
        <v>0</v>
      </c>
      <c r="H216" s="54" t="b">
        <v>0</v>
      </c>
      <c r="I216" s="54" t="b">
        <v>0</v>
      </c>
      <c r="J216" s="72" t="e">
        <f>(('PLANTILLA V6'!Tot_alumnos*F216)+('PLANTILLA V6'!X_parejas*G216)+('PLANTILLA V6'!x_equipo_4* H216)+('PLANTILLA V6'!Grupal*I216))*E216</f>
        <v>#REF!</v>
      </c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spans="1:26" ht="16.5" x14ac:dyDescent="0.45">
      <c r="A217" s="51" t="str">
        <f>'PLANTILLA V6'!A217</f>
        <v>Co</v>
      </c>
      <c r="B217" s="51" t="str">
        <f>'PLANTILLA V6'!B217</f>
        <v>Hojas tamaño carta cuadriculadas</v>
      </c>
      <c r="C217" s="22">
        <f>'PLANTILLA V6'!C217</f>
        <v>1</v>
      </c>
      <c r="D217" s="54" t="str">
        <f>'PLANTILLA V6'!D217</f>
        <v>pza</v>
      </c>
      <c r="E217" s="22">
        <v>0</v>
      </c>
      <c r="F217" s="54" t="b">
        <v>0</v>
      </c>
      <c r="G217" s="54" t="b">
        <v>0</v>
      </c>
      <c r="H217" s="54" t="b">
        <v>0</v>
      </c>
      <c r="I217" s="54" t="b">
        <v>0</v>
      </c>
      <c r="J217" s="72" t="e">
        <f>(('PLANTILLA V6'!Tot_alumnos*F217)+('PLANTILLA V6'!X_parejas*G217)+('PLANTILLA V6'!x_equipo_4* H217)+('PLANTILLA V6'!Grupal*I217))*E217</f>
        <v>#REF!</v>
      </c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spans="1:26" ht="16.5" x14ac:dyDescent="0.45">
      <c r="A218" s="51" t="str">
        <f>'PLANTILLA V6'!A218</f>
        <v>Co</v>
      </c>
      <c r="B218" s="54" t="str">
        <f>'PLANTILLA V6'!B218</f>
        <v>Tabla de madera de 3" de espesor de 30 cm x 30 cm (tabla de sacrificio)</v>
      </c>
      <c r="C218" s="22">
        <f>'PLANTILLA V6'!C218</f>
        <v>1</v>
      </c>
      <c r="D218" s="54" t="str">
        <f>'PLANTILLA V6'!D218</f>
        <v>pza</v>
      </c>
      <c r="E218" s="22">
        <v>0</v>
      </c>
      <c r="F218" s="54" t="b">
        <v>0</v>
      </c>
      <c r="G218" s="54" t="b">
        <v>0</v>
      </c>
      <c r="H218" s="54" t="b">
        <v>0</v>
      </c>
      <c r="I218" s="54" t="b">
        <v>0</v>
      </c>
      <c r="J218" s="72" t="e">
        <f>(('PLANTILLA V6'!Tot_alumnos*F218)+('PLANTILLA V6'!X_parejas*G218)+('PLANTILLA V6'!x_equipo_4* H218)+('PLANTILLA V6'!Grupal*I218))*E218</f>
        <v>#REF!</v>
      </c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spans="1:26" ht="16.5" x14ac:dyDescent="0.45">
      <c r="A219" s="51" t="str">
        <f>'PLANTILLA V6'!A219</f>
        <v>Co</v>
      </c>
      <c r="B219" s="54" t="str">
        <f>'PLANTILLA V6'!B219</f>
        <v>Tabla salvacortes de 45 x 30 cm (recomendado opcional)</v>
      </c>
      <c r="C219" s="22">
        <f>'PLANTILLA V6'!C219</f>
        <v>1</v>
      </c>
      <c r="D219" s="54" t="str">
        <f>'PLANTILLA V6'!D219</f>
        <v>pza</v>
      </c>
      <c r="E219" s="22">
        <v>0</v>
      </c>
      <c r="F219" s="54" t="b">
        <v>0</v>
      </c>
      <c r="G219" s="54" t="b">
        <v>0</v>
      </c>
      <c r="H219" s="54" t="b">
        <v>0</v>
      </c>
      <c r="I219" s="54" t="b">
        <v>0</v>
      </c>
      <c r="J219" s="72" t="e">
        <f>(('PLANTILLA V6'!Tot_alumnos*F219)+('PLANTILLA V6'!X_parejas*G219)+('PLANTILLA V6'!x_equipo_4* H219)+('PLANTILLA V6'!Grupal*I219))*E219</f>
        <v>#REF!</v>
      </c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spans="1:26" ht="16.5" x14ac:dyDescent="0.45">
      <c r="A220" s="51" t="str">
        <f>'PLANTILLA V6'!A220</f>
        <v>Co</v>
      </c>
      <c r="B220" s="54" t="str">
        <f>'PLANTILLA V6'!B220</f>
        <v>Cronómetro</v>
      </c>
      <c r="C220" s="22">
        <f>'PLANTILLA V6'!C220</f>
        <v>1</v>
      </c>
      <c r="D220" s="54" t="str">
        <f>'PLANTILLA V6'!D220</f>
        <v>pza</v>
      </c>
      <c r="E220" s="22">
        <v>0</v>
      </c>
      <c r="F220" s="54" t="b">
        <v>0</v>
      </c>
      <c r="G220" s="54" t="b">
        <v>0</v>
      </c>
      <c r="H220" s="54" t="b">
        <v>0</v>
      </c>
      <c r="I220" s="54" t="b">
        <v>0</v>
      </c>
      <c r="J220" s="72" t="e">
        <f>(('PLANTILLA V6'!Tot_alumnos*F220)+('PLANTILLA V6'!X_parejas*G220)+('PLANTILLA V6'!x_equipo_4* H220)+('PLANTILLA V6'!Grupal*I220))*E220</f>
        <v>#REF!</v>
      </c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spans="1:26" ht="16.5" x14ac:dyDescent="0.45">
      <c r="A221" s="51" t="str">
        <f>'PLANTILLA V6'!A221</f>
        <v>Co</v>
      </c>
      <c r="B221" s="54" t="str">
        <f>'PLANTILLA V6'!B221</f>
        <v>Pliego de papel bond</v>
      </c>
      <c r="C221" s="22">
        <f>'PLANTILLA V6'!C221</f>
        <v>1</v>
      </c>
      <c r="D221" s="54" t="str">
        <f>'PLANTILLA V6'!D221</f>
        <v>pza</v>
      </c>
      <c r="E221" s="22">
        <v>0</v>
      </c>
      <c r="F221" s="54" t="b">
        <v>0</v>
      </c>
      <c r="G221" s="54" t="b">
        <v>0</v>
      </c>
      <c r="H221" s="54" t="b">
        <v>0</v>
      </c>
      <c r="I221" s="54" t="b">
        <v>0</v>
      </c>
      <c r="J221" s="72" t="e">
        <f>(('PLANTILLA V6'!Tot_alumnos*F221)+('PLANTILLA V6'!X_parejas*G221)+('PLANTILLA V6'!x_equipo_4* H221)+('PLANTILLA V6'!Grupal*I221))*E221</f>
        <v>#REF!</v>
      </c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spans="1:26" ht="16.5" x14ac:dyDescent="0.45">
      <c r="A222" s="51" t="str">
        <f>'PLANTILLA V6'!A222</f>
        <v>Co</v>
      </c>
      <c r="B222" s="54" t="str">
        <f>'PLANTILLA V6'!B222</f>
        <v>Dado</v>
      </c>
      <c r="C222" s="22">
        <f>'PLANTILLA V6'!C222</f>
        <v>1</v>
      </c>
      <c r="D222" s="54" t="str">
        <f>'PLANTILLA V6'!D222</f>
        <v>pza</v>
      </c>
      <c r="E222" s="22">
        <v>0</v>
      </c>
      <c r="F222" s="54" t="b">
        <v>0</v>
      </c>
      <c r="G222" s="54" t="b">
        <v>0</v>
      </c>
      <c r="H222" s="54" t="b">
        <v>0</v>
      </c>
      <c r="I222" s="54" t="b">
        <v>0</v>
      </c>
      <c r="J222" s="72" t="e">
        <f>(('PLANTILLA V6'!Tot_alumnos*F222)+('PLANTILLA V6'!X_parejas*G222)+('PLANTILLA V6'!x_equipo_4* H222)+('PLANTILLA V6'!Grupal*I222))*E222</f>
        <v>#REF!</v>
      </c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spans="1:26" ht="16.5" x14ac:dyDescent="0.45">
      <c r="A223" s="51" t="str">
        <f>'PLANTILLA V6'!A223</f>
        <v>Co</v>
      </c>
      <c r="B223" s="54" t="str">
        <f>'PLANTILLA V6'!B223</f>
        <v>Coples de cobre de 1/2" de diámetro y 3 o 4 cm de altura</v>
      </c>
      <c r="C223" s="22">
        <f>'PLANTILLA V6'!C223</f>
        <v>1</v>
      </c>
      <c r="D223" s="54" t="str">
        <f>'PLANTILLA V6'!D223</f>
        <v>pza</v>
      </c>
      <c r="E223" s="22">
        <v>0</v>
      </c>
      <c r="F223" s="54" t="b">
        <v>0</v>
      </c>
      <c r="G223" s="54" t="b">
        <v>0</v>
      </c>
      <c r="H223" s="54" t="b">
        <v>0</v>
      </c>
      <c r="I223" s="54" t="b">
        <v>0</v>
      </c>
      <c r="J223" s="72" t="e">
        <f>(('PLANTILLA V6'!Tot_alumnos*F223)+('PLANTILLA V6'!X_parejas*G223)+('PLANTILLA V6'!x_equipo_4* H223)+('PLANTILLA V6'!Grupal*I223))*E223</f>
        <v>#REF!</v>
      </c>
      <c r="K223" s="75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spans="1:26" ht="16.5" x14ac:dyDescent="0.45">
      <c r="A224" s="51" t="str">
        <f>'PLANTILLA V6'!A224</f>
        <v>Co</v>
      </c>
      <c r="B224" s="54" t="str">
        <f>'PLANTILLA V6'!B224</f>
        <v>Alambre galvanizado</v>
      </c>
      <c r="C224" s="22">
        <f>'PLANTILLA V6'!C224</f>
        <v>1</v>
      </c>
      <c r="D224" s="54" t="str">
        <f>'PLANTILLA V6'!D224</f>
        <v>metro</v>
      </c>
      <c r="E224" s="22">
        <v>0</v>
      </c>
      <c r="F224" s="54" t="b">
        <v>0</v>
      </c>
      <c r="G224" s="54" t="b">
        <v>0</v>
      </c>
      <c r="H224" s="54" t="b">
        <v>0</v>
      </c>
      <c r="I224" s="54" t="b">
        <v>0</v>
      </c>
      <c r="J224" s="72" t="e">
        <f>(('PLANTILLA V6'!Tot_alumnos*F224)+('PLANTILLA V6'!X_parejas*G224)+('PLANTILLA V6'!x_equipo_4* H224)+('PLANTILLA V6'!Grupal*I224))*E224</f>
        <v>#REF!</v>
      </c>
      <c r="K224" s="75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spans="1:26" ht="16.5" x14ac:dyDescent="0.45">
      <c r="A225" s="51" t="str">
        <f>'PLANTILLA V6'!A225</f>
        <v>Co</v>
      </c>
      <c r="B225" s="54" t="str">
        <f>'PLANTILLA V6'!B225</f>
        <v>Toallitas humedas (tipo desmaquillantes o para bebe)</v>
      </c>
      <c r="C225" s="22">
        <f>'PLANTILLA V6'!C225</f>
        <v>1</v>
      </c>
      <c r="D225" s="54" t="str">
        <f>'PLANTILLA V6'!D225</f>
        <v>paquete</v>
      </c>
      <c r="E225" s="22">
        <v>0</v>
      </c>
      <c r="F225" s="54" t="b">
        <v>0</v>
      </c>
      <c r="G225" s="54" t="b">
        <v>0</v>
      </c>
      <c r="H225" s="54" t="b">
        <v>0</v>
      </c>
      <c r="I225" s="54" t="b">
        <v>0</v>
      </c>
      <c r="J225" s="72" t="e">
        <f>(('PLANTILLA V6'!Tot_alumnos*F225)+('PLANTILLA V6'!X_parejas*G225)+('PLANTILLA V6'!x_equipo_4* H225)+('PLANTILLA V6'!Grupal*I225))*E225</f>
        <v>#REF!</v>
      </c>
      <c r="K225" s="75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spans="1:26" ht="16.5" x14ac:dyDescent="0.45">
      <c r="A226" s="51" t="str">
        <f>'PLANTILLA V6'!A226</f>
        <v>Co</v>
      </c>
      <c r="B226" s="54" t="str">
        <f>'PLANTILLA V6'!B226</f>
        <v>Bote de vinagre blanco de 500 ml.</v>
      </c>
      <c r="C226" s="22">
        <f>'PLANTILLA V6'!C226</f>
        <v>1</v>
      </c>
      <c r="D226" s="54" t="str">
        <f>'PLANTILLA V6'!D226</f>
        <v>pza</v>
      </c>
      <c r="E226" s="22">
        <v>0</v>
      </c>
      <c r="F226" s="54" t="b">
        <v>0</v>
      </c>
      <c r="G226" s="54" t="b">
        <v>0</v>
      </c>
      <c r="H226" s="54" t="b">
        <v>0</v>
      </c>
      <c r="I226" s="54" t="b">
        <v>0</v>
      </c>
      <c r="J226" s="72" t="e">
        <f>(('PLANTILLA V6'!Tot_alumnos*F226)+('PLANTILLA V6'!X_parejas*G226)+('PLANTILLA V6'!x_equipo_4* H226)+('PLANTILLA V6'!Grupal*I226))*E226</f>
        <v>#REF!</v>
      </c>
      <c r="K226" s="75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spans="1:26" ht="16.5" x14ac:dyDescent="0.45">
      <c r="A227" s="51" t="str">
        <f>'PLANTILLA V6'!A227</f>
        <v>Co</v>
      </c>
      <c r="B227" s="54" t="str">
        <f>'PLANTILLA V6'!B227</f>
        <v>Cinta adhesiva doble cara delgada de 12mm X 50m</v>
      </c>
      <c r="C227" s="22">
        <f>'PLANTILLA V6'!C227</f>
        <v>1</v>
      </c>
      <c r="D227" s="54" t="str">
        <f>'PLANTILLA V6'!D227</f>
        <v>rollo</v>
      </c>
      <c r="E227" s="22">
        <v>0</v>
      </c>
      <c r="F227" s="54" t="b">
        <v>0</v>
      </c>
      <c r="G227" s="54" t="b">
        <v>0</v>
      </c>
      <c r="H227" s="54" t="b">
        <v>0</v>
      </c>
      <c r="I227" s="54" t="b">
        <v>0</v>
      </c>
      <c r="J227" s="72" t="e">
        <f>(('PLANTILLA V6'!Tot_alumnos*F227)+('PLANTILLA V6'!X_parejas*G227)+('PLANTILLA V6'!x_equipo_4* H227)+('PLANTILLA V6'!Grupal*I227))*E227</f>
        <v>#REF!</v>
      </c>
      <c r="K227" s="75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spans="1:26" ht="16.5" x14ac:dyDescent="0.45">
      <c r="A228" s="51" t="str">
        <f>'PLANTILLA V6'!A228</f>
        <v>Co</v>
      </c>
      <c r="B228" s="54" t="str">
        <f>'PLANTILLA V6'!B228</f>
        <v>Tornillo y tuerca de 1/8"</v>
      </c>
      <c r="C228" s="22">
        <f>'PLANTILLA V6'!C228</f>
        <v>1</v>
      </c>
      <c r="D228" s="54" t="str">
        <f>'PLANTILLA V6'!D228</f>
        <v>pza</v>
      </c>
      <c r="E228" s="22">
        <v>0</v>
      </c>
      <c r="F228" s="54" t="b">
        <v>0</v>
      </c>
      <c r="G228" s="54" t="b">
        <v>0</v>
      </c>
      <c r="H228" s="54" t="b">
        <v>0</v>
      </c>
      <c r="I228" s="54" t="b">
        <v>0</v>
      </c>
      <c r="J228" s="72" t="e">
        <f>(('PLANTILLA V6'!Tot_alumnos*F228)+('PLANTILLA V6'!X_parejas*G228)+('PLANTILLA V6'!x_equipo_4* H228)+('PLANTILLA V6'!Grupal*I228))*E228</f>
        <v>#REF!</v>
      </c>
      <c r="K228" s="75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spans="1:26" ht="16.5" x14ac:dyDescent="0.45">
      <c r="A229" s="51" t="str">
        <f>'PLANTILLA V6'!A229</f>
        <v>Co</v>
      </c>
      <c r="B229" s="54" t="str">
        <f>'PLANTILLA V6'!B229</f>
        <v>Tornillo y tuerca de 3/16"</v>
      </c>
      <c r="C229" s="22">
        <f>'PLANTILLA V6'!C229</f>
        <v>1</v>
      </c>
      <c r="D229" s="54" t="str">
        <f>'PLANTILLA V6'!D229</f>
        <v>pza</v>
      </c>
      <c r="E229" s="22">
        <v>0</v>
      </c>
      <c r="F229" s="54" t="b">
        <v>0</v>
      </c>
      <c r="G229" s="54" t="b">
        <v>0</v>
      </c>
      <c r="H229" s="54" t="b">
        <v>0</v>
      </c>
      <c r="I229" s="54" t="b">
        <v>0</v>
      </c>
      <c r="J229" s="72" t="e">
        <f>(('PLANTILLA V6'!Tot_alumnos*F229)+('PLANTILLA V6'!X_parejas*G229)+('PLANTILLA V6'!x_equipo_4* H229)+('PLANTILLA V6'!Grupal*I229))*E229</f>
        <v>#REF!</v>
      </c>
      <c r="K229" s="75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spans="1:26" ht="16.5" x14ac:dyDescent="0.45">
      <c r="A230" s="51" t="str">
        <f>'PLANTILLA V6'!A230</f>
        <v>Co</v>
      </c>
      <c r="B230" s="54" t="str">
        <f>'PLANTILLA V6'!B230</f>
        <v>Tornillo y tuerca de 1/4"</v>
      </c>
      <c r="C230" s="22">
        <f>'PLANTILLA V6'!C230</f>
        <v>1</v>
      </c>
      <c r="D230" s="54" t="str">
        <f>'PLANTILLA V6'!D230</f>
        <v>pza</v>
      </c>
      <c r="E230" s="22">
        <v>0</v>
      </c>
      <c r="F230" s="54" t="b">
        <v>0</v>
      </c>
      <c r="G230" s="54" t="b">
        <v>0</v>
      </c>
      <c r="H230" s="54" t="b">
        <v>0</v>
      </c>
      <c r="I230" s="54" t="b">
        <v>0</v>
      </c>
      <c r="J230" s="72" t="e">
        <f>(('PLANTILLA V6'!Tot_alumnos*F230)+('PLANTILLA V6'!X_parejas*G230)+('PLANTILLA V6'!x_equipo_4* H230)+('PLANTILLA V6'!Grupal*I230))*E230</f>
        <v>#REF!</v>
      </c>
      <c r="K230" s="75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spans="1:26" ht="16.5" x14ac:dyDescent="0.45">
      <c r="A231" s="51" t="str">
        <f>'PLANTILLA V6'!A231</f>
        <v>Co</v>
      </c>
      <c r="B231" s="54" t="str">
        <f>'PLANTILLA V6'!B231</f>
        <v>Paquete de 1 Kg de semillas(arroz, frijol, lentejas o similar)</v>
      </c>
      <c r="C231" s="22">
        <f>'PLANTILLA V6'!C231</f>
        <v>1</v>
      </c>
      <c r="D231" s="54" t="str">
        <f>'PLANTILLA V6'!D231</f>
        <v>pza</v>
      </c>
      <c r="E231" s="22">
        <v>0</v>
      </c>
      <c r="F231" s="54" t="b">
        <v>0</v>
      </c>
      <c r="G231" s="54" t="b">
        <v>0</v>
      </c>
      <c r="H231" s="54" t="b">
        <v>0</v>
      </c>
      <c r="I231" s="54" t="b">
        <v>0</v>
      </c>
      <c r="J231" s="72" t="e">
        <f>(('PLANTILLA V6'!Tot_alumnos*F231)+('PLANTILLA V6'!X_parejas*G231)+('PLANTILLA V6'!x_equipo_4* H231)+('PLANTILLA V6'!Grupal*I231))*E231</f>
        <v>#REF!</v>
      </c>
      <c r="K231" s="75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spans="1:26" ht="16.5" x14ac:dyDescent="0.45">
      <c r="A232" s="51" t="str">
        <f>'PLANTILLA V6'!A232</f>
        <v>Co</v>
      </c>
      <c r="B232" s="54" t="str">
        <f>'PLANTILLA V6'!B232</f>
        <v>Contenedor de agua grande tipo palangana (50 cm de diametro aprox)</v>
      </c>
      <c r="C232" s="22">
        <f>'PLANTILLA V6'!C232</f>
        <v>1</v>
      </c>
      <c r="D232" s="54" t="str">
        <f>'PLANTILLA V6'!D232</f>
        <v>pza</v>
      </c>
      <c r="E232" s="22">
        <v>0</v>
      </c>
      <c r="F232" s="54" t="b">
        <v>0</v>
      </c>
      <c r="G232" s="54" t="b">
        <v>0</v>
      </c>
      <c r="H232" s="54" t="b">
        <v>0</v>
      </c>
      <c r="I232" s="54" t="b">
        <v>0</v>
      </c>
      <c r="J232" s="72" t="e">
        <f>(('PLANTILLA V6'!Tot_alumnos*F232)+('PLANTILLA V6'!X_parejas*G232)+('PLANTILLA V6'!x_equipo_4* H232)+('PLANTILLA V6'!Grupal*I232))*E232</f>
        <v>#REF!</v>
      </c>
      <c r="K232" s="75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spans="1:26" ht="16.5" x14ac:dyDescent="0.45">
      <c r="A233" s="51" t="str">
        <f>'PLANTILLA V6'!A233</f>
        <v>Co</v>
      </c>
      <c r="B233" s="54" t="str">
        <f>'PLANTILLA V6'!B233</f>
        <v>Hoja tamaño carta de foami o hule eva color liso</v>
      </c>
      <c r="C233" s="22">
        <f>'PLANTILLA V6'!C233</f>
        <v>1</v>
      </c>
      <c r="D233" s="54" t="str">
        <f>'PLANTILLA V6'!D233</f>
        <v>pza</v>
      </c>
      <c r="E233" s="22">
        <v>0</v>
      </c>
      <c r="F233" s="54" t="b">
        <v>0</v>
      </c>
      <c r="G233" s="54" t="b">
        <v>0</v>
      </c>
      <c r="H233" s="54" t="b">
        <v>0</v>
      </c>
      <c r="I233" s="54" t="b">
        <v>0</v>
      </c>
      <c r="J233" s="72" t="e">
        <f>(('PLANTILLA V6'!Tot_alumnos*F233)+('PLANTILLA V6'!X_parejas*G233)+('PLANTILLA V6'!x_equipo_4* H233)+('PLANTILLA V6'!Grupal*I233))*E233</f>
        <v>#REF!</v>
      </c>
      <c r="K233" s="75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spans="1:26" ht="16.5" x14ac:dyDescent="0.45">
      <c r="A234" s="51" t="str">
        <f>'PLANTILLA V6'!A234</f>
        <v>Co</v>
      </c>
      <c r="B234" s="54" t="str">
        <f>'PLANTILLA V6'!B234</f>
        <v>Hoja tamaño carta de foami o hule eva con brillantina</v>
      </c>
      <c r="C234" s="22">
        <f>'PLANTILLA V6'!C234</f>
        <v>1</v>
      </c>
      <c r="D234" s="54" t="str">
        <f>'PLANTILLA V6'!D234</f>
        <v>pza</v>
      </c>
      <c r="E234" s="22">
        <v>0</v>
      </c>
      <c r="F234" s="54" t="b">
        <v>0</v>
      </c>
      <c r="G234" s="54" t="b">
        <v>0</v>
      </c>
      <c r="H234" s="54" t="b">
        <v>0</v>
      </c>
      <c r="I234" s="54" t="b">
        <v>0</v>
      </c>
      <c r="J234" s="72" t="e">
        <f>(('PLANTILLA V6'!Tot_alumnos*F234)+('PLANTILLA V6'!X_parejas*G234)+('PLANTILLA V6'!x_equipo_4* H234)+('PLANTILLA V6'!Grupal*I234))*E234</f>
        <v>#REF!</v>
      </c>
      <c r="K234" s="75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spans="1:26" ht="16.5" x14ac:dyDescent="0.45">
      <c r="A235" s="51">
        <f>'PLANTILLA V6'!A235</f>
        <v>0</v>
      </c>
      <c r="B235" s="54">
        <f>'PLANTILLA V6'!B235</f>
        <v>0</v>
      </c>
      <c r="C235" s="22">
        <f>'PLANTILLA V6'!C235</f>
        <v>1</v>
      </c>
      <c r="D235" s="54" t="str">
        <f>'PLANTILLA V6'!D235</f>
        <v>pza</v>
      </c>
      <c r="E235" s="22">
        <v>0</v>
      </c>
      <c r="F235" s="54" t="b">
        <v>0</v>
      </c>
      <c r="G235" s="54" t="b">
        <v>0</v>
      </c>
      <c r="H235" s="54" t="b">
        <v>0</v>
      </c>
      <c r="I235" s="54" t="b">
        <v>0</v>
      </c>
      <c r="J235" s="72" t="e">
        <f>(('PLANTILLA V6'!Tot_alumnos*F235)+('PLANTILLA V6'!X_parejas*G235)+('PLANTILLA V6'!x_equipo_4* H235)+('PLANTILLA V6'!Grupal*I235))*E235</f>
        <v>#REF!</v>
      </c>
      <c r="K235" s="75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spans="1:26" ht="16.5" x14ac:dyDescent="0.45">
      <c r="A236" s="51">
        <f>'PLANTILLA V6'!A236</f>
        <v>0</v>
      </c>
      <c r="B236" s="54">
        <f>'PLANTILLA V6'!B236</f>
        <v>0</v>
      </c>
      <c r="C236" s="22">
        <f>'PLANTILLA V6'!C236</f>
        <v>1</v>
      </c>
      <c r="D236" s="54" t="str">
        <f>'PLANTILLA V6'!D236</f>
        <v>pza</v>
      </c>
      <c r="E236" s="22">
        <v>0</v>
      </c>
      <c r="F236" s="54" t="b">
        <v>0</v>
      </c>
      <c r="G236" s="54" t="b">
        <v>0</v>
      </c>
      <c r="H236" s="54" t="b">
        <v>0</v>
      </c>
      <c r="I236" s="54" t="b">
        <v>0</v>
      </c>
      <c r="J236" s="72" t="e">
        <f>(('PLANTILLA V6'!Tot_alumnos*F236)+('PLANTILLA V6'!X_parejas*G236)+('PLANTILLA V6'!x_equipo_4* H236)+('PLANTILLA V6'!Grupal*I236))*E236</f>
        <v>#REF!</v>
      </c>
      <c r="K236" s="75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spans="1:26" ht="16.5" x14ac:dyDescent="0.45">
      <c r="A237" s="51">
        <f>'PLANTILLA V6'!A237</f>
        <v>0</v>
      </c>
      <c r="B237" s="54">
        <f>'PLANTILLA V6'!B237</f>
        <v>0</v>
      </c>
      <c r="C237" s="22">
        <f>'PLANTILLA V6'!C237</f>
        <v>1</v>
      </c>
      <c r="D237" s="54" t="str">
        <f>'PLANTILLA V6'!D237</f>
        <v>pza</v>
      </c>
      <c r="E237" s="22">
        <v>0</v>
      </c>
      <c r="F237" s="54" t="b">
        <v>0</v>
      </c>
      <c r="G237" s="54" t="b">
        <v>0</v>
      </c>
      <c r="H237" s="54" t="b">
        <v>0</v>
      </c>
      <c r="I237" s="54" t="b">
        <v>0</v>
      </c>
      <c r="J237" s="72" t="e">
        <f>(('PLANTILLA V6'!Tot_alumnos*F237)+('PLANTILLA V6'!X_parejas*G237)+('PLANTILLA V6'!x_equipo_4* H237)+('PLANTILLA V6'!Grupal*I237))*E237</f>
        <v>#REF!</v>
      </c>
      <c r="K237" s="75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spans="1:26" ht="16.5" x14ac:dyDescent="0.45">
      <c r="A238" s="51">
        <f>'PLANTILLA V6'!A238</f>
        <v>0</v>
      </c>
      <c r="B238" s="54">
        <f>'PLANTILLA V6'!B238</f>
        <v>0</v>
      </c>
      <c r="C238" s="22">
        <f>'PLANTILLA V6'!C238</f>
        <v>1</v>
      </c>
      <c r="D238" s="54" t="str">
        <f>'PLANTILLA V6'!D238</f>
        <v>pza</v>
      </c>
      <c r="E238" s="22">
        <v>0</v>
      </c>
      <c r="F238" s="54" t="b">
        <v>0</v>
      </c>
      <c r="G238" s="54" t="b">
        <v>0</v>
      </c>
      <c r="H238" s="54" t="b">
        <v>0</v>
      </c>
      <c r="I238" s="54" t="b">
        <v>0</v>
      </c>
      <c r="J238" s="72" t="e">
        <f>(('PLANTILLA V6'!Tot_alumnos*F238)+('PLANTILLA V6'!X_parejas*G238)+('PLANTILLA V6'!x_equipo_4* H238)+('PLANTILLA V6'!Grupal*I238))*E238</f>
        <v>#REF!</v>
      </c>
      <c r="K238" s="75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spans="1:26" ht="16.5" x14ac:dyDescent="0.45">
      <c r="A239" s="51">
        <f>'PLANTILLA V6'!A239</f>
        <v>0</v>
      </c>
      <c r="B239" s="54">
        <f>'PLANTILLA V6'!B239</f>
        <v>0</v>
      </c>
      <c r="C239" s="22">
        <f>'PLANTILLA V6'!C239</f>
        <v>1</v>
      </c>
      <c r="D239" s="54" t="str">
        <f>'PLANTILLA V6'!D239</f>
        <v>pza</v>
      </c>
      <c r="E239" s="22">
        <v>0</v>
      </c>
      <c r="F239" s="54" t="b">
        <v>0</v>
      </c>
      <c r="G239" s="54" t="b">
        <v>0</v>
      </c>
      <c r="H239" s="54" t="b">
        <v>0</v>
      </c>
      <c r="I239" s="54" t="b">
        <v>0</v>
      </c>
      <c r="J239" s="72" t="e">
        <f>(('PLANTILLA V6'!Tot_alumnos*F239)+('PLANTILLA V6'!X_parejas*G239)+('PLANTILLA V6'!x_equipo_4* H239)+('PLANTILLA V6'!Grupal*I239))*E239</f>
        <v>#REF!</v>
      </c>
      <c r="K239" s="75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spans="1:26" ht="16.5" x14ac:dyDescent="0.45">
      <c r="A240" s="51">
        <f>'PLANTILLA V6'!A240</f>
        <v>0</v>
      </c>
      <c r="B240" s="54">
        <f>'PLANTILLA V6'!B240</f>
        <v>0</v>
      </c>
      <c r="C240" s="22">
        <f>'PLANTILLA V6'!C240</f>
        <v>1</v>
      </c>
      <c r="D240" s="54" t="str">
        <f>'PLANTILLA V6'!D240</f>
        <v>pza</v>
      </c>
      <c r="E240" s="22">
        <v>0</v>
      </c>
      <c r="F240" s="54" t="b">
        <v>0</v>
      </c>
      <c r="G240" s="54" t="b">
        <v>0</v>
      </c>
      <c r="H240" s="54" t="b">
        <v>0</v>
      </c>
      <c r="I240" s="54" t="b">
        <v>0</v>
      </c>
      <c r="J240" s="72" t="e">
        <f>(('PLANTILLA V6'!Tot_alumnos*F240)+('PLANTILLA V6'!X_parejas*G240)+('PLANTILLA V6'!x_equipo_4* H240)+('PLANTILLA V6'!Grupal*I240))*E240</f>
        <v>#REF!</v>
      </c>
      <c r="K240" s="75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spans="1:26" ht="16.5" x14ac:dyDescent="0.45">
      <c r="A241" s="51">
        <f>'PLANTILLA V6'!A241</f>
        <v>0</v>
      </c>
      <c r="B241" s="54">
        <f>'PLANTILLA V6'!B241</f>
        <v>0</v>
      </c>
      <c r="C241" s="22">
        <f>'PLANTILLA V6'!C241</f>
        <v>1</v>
      </c>
      <c r="D241" s="54" t="str">
        <f>'PLANTILLA V6'!D241</f>
        <v>pza</v>
      </c>
      <c r="E241" s="22">
        <v>0</v>
      </c>
      <c r="F241" s="54" t="b">
        <v>0</v>
      </c>
      <c r="G241" s="54" t="b">
        <v>0</v>
      </c>
      <c r="H241" s="54" t="b">
        <v>0</v>
      </c>
      <c r="I241" s="54" t="b">
        <v>0</v>
      </c>
      <c r="J241" s="72" t="e">
        <f>(('PLANTILLA V6'!Tot_alumnos*F241)+('PLANTILLA V6'!X_parejas*G241)+('PLANTILLA V6'!x_equipo_4* H241)+('PLANTILLA V6'!Grupal*I241))*E241</f>
        <v>#REF!</v>
      </c>
      <c r="K241" s="75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spans="1:26" ht="16.5" x14ac:dyDescent="0.45">
      <c r="A242" s="65">
        <f>'PLANTILLA V6'!A242</f>
        <v>0</v>
      </c>
      <c r="B242" s="65">
        <f>'PLANTILLA V6'!B242</f>
        <v>0</v>
      </c>
      <c r="C242" s="22">
        <f>'PLANTILLA V6'!C242</f>
        <v>1</v>
      </c>
      <c r="D242" s="54" t="str">
        <f>'PLANTILLA V6'!D242</f>
        <v>pza</v>
      </c>
      <c r="E242" s="22">
        <v>0</v>
      </c>
      <c r="F242" s="54" t="b">
        <v>0</v>
      </c>
      <c r="G242" s="54" t="b">
        <v>0</v>
      </c>
      <c r="H242" s="54" t="b">
        <v>0</v>
      </c>
      <c r="I242" s="54" t="b">
        <v>0</v>
      </c>
      <c r="J242" s="72" t="e">
        <f>(('PLANTILLA V6'!Tot_alumnos*F242)+('PLANTILLA V6'!X_parejas*G242)+('PLANTILLA V6'!x_equipo_4* H242)+('PLANTILLA V6'!Grupal*I242))*E242</f>
        <v>#REF!</v>
      </c>
      <c r="K242" s="75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spans="1:26" ht="16.5" x14ac:dyDescent="0.45">
      <c r="A243" s="65">
        <f>'PLANTILLA V6'!A243</f>
        <v>0</v>
      </c>
      <c r="B243" s="65">
        <f>'PLANTILLA V6'!B243</f>
        <v>0</v>
      </c>
      <c r="C243" s="22">
        <f>'PLANTILLA V6'!C243</f>
        <v>1</v>
      </c>
      <c r="D243" s="54" t="str">
        <f>'PLANTILLA V6'!D243</f>
        <v>pza</v>
      </c>
      <c r="E243" s="22">
        <v>0</v>
      </c>
      <c r="F243" s="54" t="b">
        <v>0</v>
      </c>
      <c r="G243" s="54" t="b">
        <v>0</v>
      </c>
      <c r="H243" s="54" t="b">
        <v>0</v>
      </c>
      <c r="I243" s="54" t="b">
        <v>0</v>
      </c>
      <c r="J243" s="72" t="e">
        <f>(('PLANTILLA V6'!Tot_alumnos*F243)+('PLANTILLA V6'!X_parejas*G243)+('PLANTILLA V6'!x_equipo_4* H243)+('PLANTILLA V6'!Grupal*I243))*E243</f>
        <v>#REF!</v>
      </c>
      <c r="K243" s="75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spans="1:26" ht="16.5" x14ac:dyDescent="0.45">
      <c r="A244" s="65">
        <f>'PLANTILLA V6'!A244</f>
        <v>0</v>
      </c>
      <c r="B244" s="65">
        <f>'PLANTILLA V6'!B244</f>
        <v>0</v>
      </c>
      <c r="C244" s="22">
        <f>'PLANTILLA V6'!C244</f>
        <v>1</v>
      </c>
      <c r="D244" s="54" t="str">
        <f>'PLANTILLA V6'!D244</f>
        <v>pza</v>
      </c>
      <c r="E244" s="22">
        <v>0</v>
      </c>
      <c r="F244" s="54" t="b">
        <v>0</v>
      </c>
      <c r="G244" s="54" t="b">
        <v>0</v>
      </c>
      <c r="H244" s="54" t="b">
        <v>0</v>
      </c>
      <c r="I244" s="54" t="b">
        <v>0</v>
      </c>
      <c r="J244" s="72" t="e">
        <f>(('PLANTILLA V6'!Tot_alumnos*F244)+('PLANTILLA V6'!X_parejas*G244)+('PLANTILLA V6'!x_equipo_4* H244)+('PLANTILLA V6'!Grupal*I244))*E244</f>
        <v>#REF!</v>
      </c>
      <c r="K244" s="75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spans="1:26" ht="16.5" x14ac:dyDescent="0.45">
      <c r="A245" s="65">
        <f>'PLANTILLA V6'!A245</f>
        <v>0</v>
      </c>
      <c r="B245" s="65">
        <f>'PLANTILLA V6'!B245</f>
        <v>0</v>
      </c>
      <c r="C245" s="22">
        <f>'PLANTILLA V6'!C245</f>
        <v>1</v>
      </c>
      <c r="D245" s="54" t="str">
        <f>'PLANTILLA V6'!D245</f>
        <v>pza</v>
      </c>
      <c r="E245" s="22">
        <v>0</v>
      </c>
      <c r="F245" s="54" t="b">
        <v>0</v>
      </c>
      <c r="G245" s="54" t="b">
        <v>0</v>
      </c>
      <c r="H245" s="54" t="b">
        <v>0</v>
      </c>
      <c r="I245" s="54" t="b">
        <v>0</v>
      </c>
      <c r="J245" s="72" t="e">
        <f>(('PLANTILLA V6'!Tot_alumnos*F245)+('PLANTILLA V6'!X_parejas*G245)+('PLANTILLA V6'!x_equipo_4* H245)+('PLANTILLA V6'!Grupal*I245))*E245</f>
        <v>#REF!</v>
      </c>
      <c r="K245" s="75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spans="1:26" ht="16.5" x14ac:dyDescent="0.45">
      <c r="A246" s="65">
        <f>'PLANTILLA V6'!A246</f>
        <v>0</v>
      </c>
      <c r="B246" s="65">
        <f>'PLANTILLA V6'!B246</f>
        <v>0</v>
      </c>
      <c r="C246" s="22">
        <f>'PLANTILLA V6'!C246</f>
        <v>1</v>
      </c>
      <c r="D246" s="54" t="str">
        <f>'PLANTILLA V6'!D246</f>
        <v>pza</v>
      </c>
      <c r="E246" s="22">
        <v>0</v>
      </c>
      <c r="F246" s="54" t="b">
        <v>0</v>
      </c>
      <c r="G246" s="54" t="b">
        <v>0</v>
      </c>
      <c r="H246" s="54" t="b">
        <v>0</v>
      </c>
      <c r="I246" s="54" t="b">
        <v>0</v>
      </c>
      <c r="J246" s="72" t="e">
        <f>(('PLANTILLA V6'!Tot_alumnos*F246)+('PLANTILLA V6'!X_parejas*G246)+('PLANTILLA V6'!x_equipo_4* H246)+('PLANTILLA V6'!Grupal*I246))*E246</f>
        <v>#REF!</v>
      </c>
      <c r="K246" s="75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spans="1:26" ht="16.5" x14ac:dyDescent="0.45">
      <c r="A247" s="65">
        <f>'PLANTILLA V6'!A247</f>
        <v>0</v>
      </c>
      <c r="B247" s="65">
        <f>'PLANTILLA V6'!B247</f>
        <v>0</v>
      </c>
      <c r="C247" s="22">
        <f>'PLANTILLA V6'!C247</f>
        <v>1</v>
      </c>
      <c r="D247" s="54" t="str">
        <f>'PLANTILLA V6'!D247</f>
        <v>pza</v>
      </c>
      <c r="E247" s="22">
        <v>0</v>
      </c>
      <c r="F247" s="54" t="b">
        <v>0</v>
      </c>
      <c r="G247" s="54" t="b">
        <v>0</v>
      </c>
      <c r="H247" s="54" t="b">
        <v>0</v>
      </c>
      <c r="I247" s="54" t="b">
        <v>0</v>
      </c>
      <c r="J247" s="72" t="e">
        <f>(('PLANTILLA V6'!Tot_alumnos*F247)+('PLANTILLA V6'!X_parejas*G247)+('PLANTILLA V6'!x_equipo_4* H247)+('PLANTILLA V6'!Grupal*I247))*E247</f>
        <v>#REF!</v>
      </c>
      <c r="K247" s="75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spans="1:26" ht="16.5" x14ac:dyDescent="0.45">
      <c r="A248" s="65">
        <f>'PLANTILLA V6'!A248</f>
        <v>0</v>
      </c>
      <c r="B248" s="65">
        <f>'PLANTILLA V6'!B248</f>
        <v>0</v>
      </c>
      <c r="C248" s="22">
        <f>'PLANTILLA V6'!C248</f>
        <v>1</v>
      </c>
      <c r="D248" s="54" t="str">
        <f>'PLANTILLA V6'!D248</f>
        <v>pza</v>
      </c>
      <c r="E248" s="22">
        <v>0</v>
      </c>
      <c r="F248" s="54" t="b">
        <v>0</v>
      </c>
      <c r="G248" s="54" t="b">
        <v>0</v>
      </c>
      <c r="H248" s="54" t="b">
        <v>0</v>
      </c>
      <c r="I248" s="54" t="b">
        <v>0</v>
      </c>
      <c r="J248" s="72" t="e">
        <f>(('PLANTILLA V6'!Tot_alumnos*F248)+('PLANTILLA V6'!X_parejas*G248)+('PLANTILLA V6'!x_equipo_4* H248)+('PLANTILLA V6'!Grupal*I248))*E248</f>
        <v>#REF!</v>
      </c>
      <c r="K248" s="75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spans="1:26" ht="16.5" x14ac:dyDescent="0.45">
      <c r="A249" s="65">
        <f>'PLANTILLA V6'!A249</f>
        <v>0</v>
      </c>
      <c r="B249" s="65">
        <f>'PLANTILLA V6'!B249</f>
        <v>0</v>
      </c>
      <c r="C249" s="22">
        <f>'PLANTILLA V6'!C249</f>
        <v>1</v>
      </c>
      <c r="D249" s="54" t="str">
        <f>'PLANTILLA V6'!D249</f>
        <v>pza</v>
      </c>
      <c r="E249" s="22">
        <v>0</v>
      </c>
      <c r="F249" s="54" t="b">
        <v>0</v>
      </c>
      <c r="G249" s="54" t="b">
        <v>0</v>
      </c>
      <c r="H249" s="54" t="b">
        <v>0</v>
      </c>
      <c r="I249" s="54" t="b">
        <v>0</v>
      </c>
      <c r="J249" s="72" t="e">
        <f>(('PLANTILLA V6'!Tot_alumnos*F249)+('PLANTILLA V6'!X_parejas*G249)+('PLANTILLA V6'!x_equipo_4* H249)+('PLANTILLA V6'!Grupal*I249))*E249</f>
        <v>#REF!</v>
      </c>
      <c r="K249" s="75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spans="1:26" ht="16.5" x14ac:dyDescent="0.45">
      <c r="A250" s="65">
        <f>'PLANTILLA V6'!A250</f>
        <v>0</v>
      </c>
      <c r="B250" s="65">
        <f>'PLANTILLA V6'!B250</f>
        <v>0</v>
      </c>
      <c r="C250" s="22">
        <f>'PLANTILLA V6'!C250</f>
        <v>1</v>
      </c>
      <c r="D250" s="54" t="str">
        <f>'PLANTILLA V6'!D250</f>
        <v>pza</v>
      </c>
      <c r="E250" s="22">
        <v>0</v>
      </c>
      <c r="F250" s="54" t="b">
        <v>0</v>
      </c>
      <c r="G250" s="54" t="b">
        <v>0</v>
      </c>
      <c r="H250" s="54" t="b">
        <v>0</v>
      </c>
      <c r="I250" s="54" t="b">
        <v>0</v>
      </c>
      <c r="J250" s="72" t="e">
        <f>(('PLANTILLA V6'!Tot_alumnos*F250)+('PLANTILLA V6'!X_parejas*G250)+('PLANTILLA V6'!x_equipo_4* H250)+('PLANTILLA V6'!Grupal*I250))*E250</f>
        <v>#REF!</v>
      </c>
      <c r="K250" s="75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spans="1:26" ht="16.5" x14ac:dyDescent="0.45">
      <c r="A251" s="65">
        <f>'PLANTILLA V6'!A251</f>
        <v>0</v>
      </c>
      <c r="B251" s="65">
        <f>'PLANTILLA V6'!B251</f>
        <v>0</v>
      </c>
      <c r="C251" s="22">
        <f>'PLANTILLA V6'!C251</f>
        <v>1</v>
      </c>
      <c r="D251" s="54" t="str">
        <f>'PLANTILLA V6'!D251</f>
        <v>pza</v>
      </c>
      <c r="E251" s="22">
        <v>0</v>
      </c>
      <c r="F251" s="54" t="b">
        <v>0</v>
      </c>
      <c r="G251" s="54" t="b">
        <v>0</v>
      </c>
      <c r="H251" s="54" t="b">
        <v>0</v>
      </c>
      <c r="I251" s="54" t="b">
        <v>0</v>
      </c>
      <c r="J251" s="72" t="e">
        <f>(('PLANTILLA V6'!Tot_alumnos*F251)+('PLANTILLA V6'!X_parejas*G251)+('PLANTILLA V6'!x_equipo_4* H251)+('PLANTILLA V6'!Grupal*I251))*E251</f>
        <v>#REF!</v>
      </c>
      <c r="K251" s="75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spans="1:26" ht="16.5" x14ac:dyDescent="0.45">
      <c r="A252" s="65">
        <f>'PLANTILLA V6'!A252</f>
        <v>0</v>
      </c>
      <c r="B252" s="65">
        <f>'PLANTILLA V6'!B252</f>
        <v>0</v>
      </c>
      <c r="C252" s="22">
        <f>'PLANTILLA V6'!C252</f>
        <v>1</v>
      </c>
      <c r="D252" s="54" t="str">
        <f>'PLANTILLA V6'!D252</f>
        <v>pza</v>
      </c>
      <c r="E252" s="22">
        <v>0</v>
      </c>
      <c r="F252" s="54" t="b">
        <v>0</v>
      </c>
      <c r="G252" s="54" t="b">
        <v>0</v>
      </c>
      <c r="H252" s="54" t="b">
        <v>0</v>
      </c>
      <c r="I252" s="54" t="b">
        <v>0</v>
      </c>
      <c r="J252" s="72" t="e">
        <f>(('PLANTILLA V6'!Tot_alumnos*F252)+('PLANTILLA V6'!X_parejas*G252)+('PLANTILLA V6'!x_equipo_4* H252)+('PLANTILLA V6'!Grupal*I252))*E252</f>
        <v>#REF!</v>
      </c>
      <c r="K252" s="75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spans="1:26" ht="16.5" x14ac:dyDescent="0.45">
      <c r="A253" s="65">
        <f>'PLANTILLA V6'!A253</f>
        <v>0</v>
      </c>
      <c r="B253" s="65">
        <f>'PLANTILLA V6'!B253</f>
        <v>0</v>
      </c>
      <c r="C253" s="22">
        <f>'PLANTILLA V6'!C253</f>
        <v>1</v>
      </c>
      <c r="D253" s="54" t="str">
        <f>'PLANTILLA V6'!D253</f>
        <v>pza</v>
      </c>
      <c r="E253" s="22">
        <v>0</v>
      </c>
      <c r="F253" s="54" t="b">
        <v>0</v>
      </c>
      <c r="G253" s="54" t="b">
        <v>0</v>
      </c>
      <c r="H253" s="54" t="b">
        <v>0</v>
      </c>
      <c r="I253" s="54" t="b">
        <v>0</v>
      </c>
      <c r="J253" s="72" t="e">
        <f>(('PLANTILLA V6'!Tot_alumnos*F253)+('PLANTILLA V6'!X_parejas*G253)+('PLANTILLA V6'!x_equipo_4* H253)+('PLANTILLA V6'!Grupal*I253))*E253</f>
        <v>#REF!</v>
      </c>
      <c r="K253" s="75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spans="1:26" ht="16.5" x14ac:dyDescent="0.45">
      <c r="A254" s="65">
        <f>'PLANTILLA V6'!A254</f>
        <v>0</v>
      </c>
      <c r="B254" s="65">
        <f>'PLANTILLA V6'!B254</f>
        <v>0</v>
      </c>
      <c r="C254" s="22">
        <f>'PLANTILLA V6'!C254</f>
        <v>1</v>
      </c>
      <c r="D254" s="54" t="str">
        <f>'PLANTILLA V6'!D254</f>
        <v>pza</v>
      </c>
      <c r="E254" s="22">
        <v>0</v>
      </c>
      <c r="F254" s="54" t="b">
        <v>0</v>
      </c>
      <c r="G254" s="54" t="b">
        <v>0</v>
      </c>
      <c r="H254" s="54" t="b">
        <v>0</v>
      </c>
      <c r="I254" s="54" t="b">
        <v>0</v>
      </c>
      <c r="J254" s="72" t="e">
        <f>(('PLANTILLA V6'!Tot_alumnos*F254)+('PLANTILLA V6'!X_parejas*G254)+('PLANTILLA V6'!x_equipo_4* H254)+('PLANTILLA V6'!Grupal*I254))*E254</f>
        <v>#REF!</v>
      </c>
      <c r="K254" s="75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spans="1:26" ht="16.5" x14ac:dyDescent="0.45">
      <c r="A255" s="65">
        <f>'PLANTILLA V6'!A255</f>
        <v>0</v>
      </c>
      <c r="B255" s="65">
        <f>'PLANTILLA V6'!B255</f>
        <v>0</v>
      </c>
      <c r="C255" s="22">
        <f>'PLANTILLA V6'!C255</f>
        <v>1</v>
      </c>
      <c r="D255" s="54" t="str">
        <f>'PLANTILLA V6'!D255</f>
        <v>pza</v>
      </c>
      <c r="E255" s="22">
        <v>0</v>
      </c>
      <c r="F255" s="54" t="b">
        <v>0</v>
      </c>
      <c r="G255" s="54" t="b">
        <v>0</v>
      </c>
      <c r="H255" s="54" t="b">
        <v>0</v>
      </c>
      <c r="I255" s="54" t="b">
        <v>0</v>
      </c>
      <c r="J255" s="72" t="e">
        <f>(('PLANTILLA V6'!Tot_alumnos*F255)+('PLANTILLA V6'!X_parejas*G255)+('PLANTILLA V6'!x_equipo_4* H255)+('PLANTILLA V6'!Grupal*I255))*E255</f>
        <v>#REF!</v>
      </c>
      <c r="K255" s="75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spans="1:26" ht="16.5" x14ac:dyDescent="0.45">
      <c r="A256" s="65">
        <f>'PLANTILLA V6'!A256</f>
        <v>0</v>
      </c>
      <c r="B256" s="65">
        <f>'PLANTILLA V6'!B256</f>
        <v>0</v>
      </c>
      <c r="C256" s="22">
        <f>'PLANTILLA V6'!C256</f>
        <v>1</v>
      </c>
      <c r="D256" s="54" t="str">
        <f>'PLANTILLA V6'!D256</f>
        <v>pza</v>
      </c>
      <c r="E256" s="22">
        <v>0</v>
      </c>
      <c r="F256" s="54" t="b">
        <v>0</v>
      </c>
      <c r="G256" s="54" t="b">
        <v>0</v>
      </c>
      <c r="H256" s="54" t="b">
        <v>0</v>
      </c>
      <c r="I256" s="54" t="b">
        <v>0</v>
      </c>
      <c r="J256" s="72" t="e">
        <f>(('PLANTILLA V6'!Tot_alumnos*F256)+('PLANTILLA V6'!X_parejas*G256)+('PLANTILLA V6'!x_equipo_4* H256)+('PLANTILLA V6'!Grupal*I256))*E256</f>
        <v>#REF!</v>
      </c>
      <c r="K256" s="75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spans="1:26" ht="16.5" x14ac:dyDescent="0.45">
      <c r="A257" s="65">
        <f>'PLANTILLA V6'!A257</f>
        <v>0</v>
      </c>
      <c r="B257" s="65">
        <f>'PLANTILLA V6'!B257</f>
        <v>0</v>
      </c>
      <c r="C257" s="22">
        <f>'PLANTILLA V6'!C257</f>
        <v>1</v>
      </c>
      <c r="D257" s="54" t="str">
        <f>'PLANTILLA V6'!D257</f>
        <v>pza</v>
      </c>
      <c r="E257" s="22">
        <v>0</v>
      </c>
      <c r="F257" s="54" t="b">
        <v>0</v>
      </c>
      <c r="G257" s="54" t="b">
        <v>0</v>
      </c>
      <c r="H257" s="54" t="b">
        <v>0</v>
      </c>
      <c r="I257" s="54" t="b">
        <v>0</v>
      </c>
      <c r="J257" s="72" t="e">
        <f>(('PLANTILLA V6'!Tot_alumnos*F257)+('PLANTILLA V6'!X_parejas*G257)+('PLANTILLA V6'!x_equipo_4* H257)+('PLANTILLA V6'!Grupal*I257))*E257</f>
        <v>#REF!</v>
      </c>
      <c r="K257" s="75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spans="1:26" ht="16.5" x14ac:dyDescent="0.45">
      <c r="A258" s="65">
        <f>'PLANTILLA V6'!A258</f>
        <v>0</v>
      </c>
      <c r="B258" s="65">
        <f>'PLANTILLA V6'!B258</f>
        <v>0</v>
      </c>
      <c r="C258" s="22">
        <f>'PLANTILLA V6'!C258</f>
        <v>1</v>
      </c>
      <c r="D258" s="54" t="str">
        <f>'PLANTILLA V6'!D258</f>
        <v>pza</v>
      </c>
      <c r="E258" s="22">
        <v>0</v>
      </c>
      <c r="F258" s="54" t="b">
        <v>0</v>
      </c>
      <c r="G258" s="54" t="b">
        <v>0</v>
      </c>
      <c r="H258" s="54" t="b">
        <v>0</v>
      </c>
      <c r="I258" s="54" t="b">
        <v>0</v>
      </c>
      <c r="J258" s="72" t="e">
        <f>(('PLANTILLA V6'!Tot_alumnos*F258)+('PLANTILLA V6'!X_parejas*G258)+('PLANTILLA V6'!x_equipo_4* H258)+('PLANTILLA V6'!Grupal*I258))*E258</f>
        <v>#REF!</v>
      </c>
      <c r="K258" s="75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spans="1:26" ht="16.5" x14ac:dyDescent="0.45">
      <c r="A259" s="65">
        <f>'PLANTILLA V6'!A259</f>
        <v>0</v>
      </c>
      <c r="B259" s="65">
        <f>'PLANTILLA V6'!B259</f>
        <v>0</v>
      </c>
      <c r="C259" s="22">
        <f>'PLANTILLA V6'!C259</f>
        <v>1</v>
      </c>
      <c r="D259" s="54" t="str">
        <f>'PLANTILLA V6'!D259</f>
        <v>pza</v>
      </c>
      <c r="E259" s="22">
        <v>0</v>
      </c>
      <c r="F259" s="54" t="b">
        <v>0</v>
      </c>
      <c r="G259" s="54" t="b">
        <v>0</v>
      </c>
      <c r="H259" s="54" t="b">
        <v>0</v>
      </c>
      <c r="I259" s="54" t="b">
        <v>0</v>
      </c>
      <c r="J259" s="72" t="e">
        <f>(('PLANTILLA V6'!Tot_alumnos*F259)+('PLANTILLA V6'!X_parejas*G259)+('PLANTILLA V6'!x_equipo_4* H259)+('PLANTILLA V6'!Grupal*I259))*E259</f>
        <v>#REF!</v>
      </c>
      <c r="K259" s="75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spans="1:26" ht="16.5" x14ac:dyDescent="0.45">
      <c r="A260" s="65">
        <f>'PLANTILLA V6'!A260</f>
        <v>0</v>
      </c>
      <c r="B260" s="65">
        <f>'PLANTILLA V6'!B260</f>
        <v>0</v>
      </c>
      <c r="C260" s="22">
        <f>'PLANTILLA V6'!C260</f>
        <v>1</v>
      </c>
      <c r="D260" s="54" t="str">
        <f>'PLANTILLA V6'!D260</f>
        <v>pza</v>
      </c>
      <c r="E260" s="22">
        <v>0</v>
      </c>
      <c r="F260" s="54" t="b">
        <v>0</v>
      </c>
      <c r="G260" s="54" t="b">
        <v>0</v>
      </c>
      <c r="H260" s="54" t="b">
        <v>0</v>
      </c>
      <c r="I260" s="54" t="b">
        <v>0</v>
      </c>
      <c r="J260" s="72" t="e">
        <f>(('PLANTILLA V6'!Tot_alumnos*F260)+('PLANTILLA V6'!X_parejas*G260)+('PLANTILLA V6'!x_equipo_4* H260)+('PLANTILLA V6'!Grupal*I260))*E260</f>
        <v>#REF!</v>
      </c>
      <c r="K260" s="75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spans="1:26" ht="16.5" x14ac:dyDescent="0.45">
      <c r="A261" s="65">
        <f>'PLANTILLA V6'!A261</f>
        <v>0</v>
      </c>
      <c r="B261" s="65">
        <f>'PLANTILLA V6'!B261</f>
        <v>0</v>
      </c>
      <c r="C261" s="22">
        <f>'PLANTILLA V6'!C261</f>
        <v>1</v>
      </c>
      <c r="D261" s="54" t="str">
        <f>'PLANTILLA V6'!D261</f>
        <v>pza</v>
      </c>
      <c r="E261" s="22">
        <v>0</v>
      </c>
      <c r="F261" s="54" t="b">
        <v>0</v>
      </c>
      <c r="G261" s="54" t="b">
        <v>0</v>
      </c>
      <c r="H261" s="54" t="b">
        <v>0</v>
      </c>
      <c r="I261" s="54" t="b">
        <v>0</v>
      </c>
      <c r="J261" s="72" t="e">
        <f>(('PLANTILLA V6'!Tot_alumnos*F261)+('PLANTILLA V6'!X_parejas*G261)+('PLANTILLA V6'!x_equipo_4* H261)+('PLANTILLA V6'!Grupal*I261))*E261</f>
        <v>#REF!</v>
      </c>
      <c r="K261" s="75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spans="1:26" ht="16.5" x14ac:dyDescent="0.45">
      <c r="A262" s="65">
        <f>'PLANTILLA V6'!A262</f>
        <v>0</v>
      </c>
      <c r="B262" s="65">
        <f>'PLANTILLA V6'!B262</f>
        <v>0</v>
      </c>
      <c r="C262" s="22">
        <f>'PLANTILLA V6'!C262</f>
        <v>1</v>
      </c>
      <c r="D262" s="54" t="str">
        <f>'PLANTILLA V6'!D262</f>
        <v>pza</v>
      </c>
      <c r="E262" s="22">
        <v>0</v>
      </c>
      <c r="F262" s="54" t="b">
        <v>0</v>
      </c>
      <c r="G262" s="54" t="b">
        <v>0</v>
      </c>
      <c r="H262" s="54" t="b">
        <v>0</v>
      </c>
      <c r="I262" s="54" t="b">
        <v>0</v>
      </c>
      <c r="J262" s="72" t="e">
        <f>(('PLANTILLA V6'!Tot_alumnos*F262)+('PLANTILLA V6'!X_parejas*G262)+('PLANTILLA V6'!x_equipo_4* H262)+('PLANTILLA V6'!Grupal*I262))*E262</f>
        <v>#REF!</v>
      </c>
      <c r="K262" s="75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spans="1:26" ht="16.5" x14ac:dyDescent="0.45">
      <c r="A263" s="65">
        <f>'PLANTILLA V6'!A263</f>
        <v>0</v>
      </c>
      <c r="B263" s="65">
        <f>'PLANTILLA V6'!B263</f>
        <v>0</v>
      </c>
      <c r="C263" s="22">
        <f>'PLANTILLA V6'!C263</f>
        <v>1</v>
      </c>
      <c r="D263" s="54" t="str">
        <f>'PLANTILLA V6'!D263</f>
        <v>pza</v>
      </c>
      <c r="E263" s="22">
        <v>0</v>
      </c>
      <c r="F263" s="54" t="b">
        <v>0</v>
      </c>
      <c r="G263" s="54" t="b">
        <v>0</v>
      </c>
      <c r="H263" s="54" t="b">
        <v>0</v>
      </c>
      <c r="I263" s="54" t="b">
        <v>0</v>
      </c>
      <c r="J263" s="72" t="e">
        <f>(('PLANTILLA V6'!Tot_alumnos*F263)+('PLANTILLA V6'!X_parejas*G263)+('PLANTILLA V6'!x_equipo_4* H263)+('PLANTILLA V6'!Grupal*I263))*E263</f>
        <v>#REF!</v>
      </c>
      <c r="K263" s="75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spans="1:26" ht="16.5" x14ac:dyDescent="0.45">
      <c r="A264" s="65">
        <f>'PLANTILLA V6'!A264</f>
        <v>0</v>
      </c>
      <c r="B264" s="65">
        <f>'PLANTILLA V6'!B264</f>
        <v>0</v>
      </c>
      <c r="C264" s="22">
        <f>'PLANTILLA V6'!C264</f>
        <v>1</v>
      </c>
      <c r="D264" s="54" t="str">
        <f>'PLANTILLA V6'!D264</f>
        <v>pza</v>
      </c>
      <c r="E264" s="22">
        <v>0</v>
      </c>
      <c r="F264" s="54" t="b">
        <v>0</v>
      </c>
      <c r="G264" s="54" t="b">
        <v>0</v>
      </c>
      <c r="H264" s="54" t="b">
        <v>0</v>
      </c>
      <c r="I264" s="54" t="b">
        <v>0</v>
      </c>
      <c r="J264" s="72" t="e">
        <f>(('PLANTILLA V6'!Tot_alumnos*F264)+('PLANTILLA V6'!X_parejas*G264)+('PLANTILLA V6'!x_equipo_4* H264)+('PLANTILLA V6'!Grupal*I264))*E264</f>
        <v>#REF!</v>
      </c>
      <c r="K264" s="75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spans="1:26" ht="16.5" x14ac:dyDescent="0.45">
      <c r="A265" s="65">
        <f>'PLANTILLA V6'!A265</f>
        <v>0</v>
      </c>
      <c r="B265" s="65">
        <f>'PLANTILLA V6'!B265</f>
        <v>0</v>
      </c>
      <c r="C265" s="22">
        <f>'PLANTILLA V6'!C265</f>
        <v>1</v>
      </c>
      <c r="D265" s="54" t="str">
        <f>'PLANTILLA V6'!D265</f>
        <v>pza</v>
      </c>
      <c r="E265" s="22">
        <v>0</v>
      </c>
      <c r="F265" s="54" t="b">
        <v>0</v>
      </c>
      <c r="G265" s="54" t="b">
        <v>0</v>
      </c>
      <c r="H265" s="54" t="b">
        <v>0</v>
      </c>
      <c r="I265" s="54" t="b">
        <v>0</v>
      </c>
      <c r="J265" s="72" t="e">
        <f>(('PLANTILLA V6'!Tot_alumnos*F265)+('PLANTILLA V6'!X_parejas*G265)+('PLANTILLA V6'!x_equipo_4* H265)+('PLANTILLA V6'!Grupal*I265))*E265</f>
        <v>#REF!</v>
      </c>
      <c r="K265" s="75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spans="1:26" ht="16.5" x14ac:dyDescent="0.45">
      <c r="A266" s="65">
        <f>'PLANTILLA V6'!A266</f>
        <v>0</v>
      </c>
      <c r="B266" s="65">
        <f>'PLANTILLA V6'!B266</f>
        <v>0</v>
      </c>
      <c r="C266" s="22">
        <f>'PLANTILLA V6'!C266</f>
        <v>1</v>
      </c>
      <c r="D266" s="54" t="str">
        <f>'PLANTILLA V6'!D266</f>
        <v>pza</v>
      </c>
      <c r="E266" s="22">
        <v>0</v>
      </c>
      <c r="F266" s="54" t="b">
        <v>0</v>
      </c>
      <c r="G266" s="54" t="b">
        <v>0</v>
      </c>
      <c r="H266" s="54" t="b">
        <v>0</v>
      </c>
      <c r="I266" s="54" t="b">
        <v>0</v>
      </c>
      <c r="J266" s="72" t="e">
        <f>(('PLANTILLA V6'!Tot_alumnos*F266)+('PLANTILLA V6'!X_parejas*G266)+('PLANTILLA V6'!x_equipo_4* H266)+('PLANTILLA V6'!Grupal*I266))*E266</f>
        <v>#REF!</v>
      </c>
      <c r="K266" s="75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spans="1:26" ht="16.5" x14ac:dyDescent="0.45">
      <c r="A267" s="65">
        <f>'PLANTILLA V6'!A267</f>
        <v>0</v>
      </c>
      <c r="B267" s="65">
        <f>'PLANTILLA V6'!B267</f>
        <v>0</v>
      </c>
      <c r="C267" s="22">
        <f>'PLANTILLA V6'!C267</f>
        <v>1</v>
      </c>
      <c r="D267" s="54" t="str">
        <f>'PLANTILLA V6'!D267</f>
        <v>pza</v>
      </c>
      <c r="E267" s="22">
        <v>0</v>
      </c>
      <c r="F267" s="54" t="b">
        <v>0</v>
      </c>
      <c r="G267" s="54" t="b">
        <v>0</v>
      </c>
      <c r="H267" s="54" t="b">
        <v>0</v>
      </c>
      <c r="I267" s="54" t="b">
        <v>0</v>
      </c>
      <c r="J267" s="72" t="e">
        <f>(('PLANTILLA V6'!Tot_alumnos*F267)+('PLANTILLA V6'!X_parejas*G267)+('PLANTILLA V6'!x_equipo_4* H267)+('PLANTILLA V6'!Grupal*I267))*E267</f>
        <v>#REF!</v>
      </c>
      <c r="K267" s="75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spans="1:26" ht="16.5" x14ac:dyDescent="0.45">
      <c r="A268" s="65">
        <f>'PLANTILLA V6'!A268</f>
        <v>0</v>
      </c>
      <c r="B268" s="65">
        <f>'PLANTILLA V6'!B268</f>
        <v>0</v>
      </c>
      <c r="C268" s="22">
        <f>'PLANTILLA V6'!C268</f>
        <v>1</v>
      </c>
      <c r="D268" s="54" t="str">
        <f>'PLANTILLA V6'!D268</f>
        <v>pza</v>
      </c>
      <c r="E268" s="22">
        <v>0</v>
      </c>
      <c r="F268" s="54" t="b">
        <v>0</v>
      </c>
      <c r="G268" s="54" t="b">
        <v>0</v>
      </c>
      <c r="H268" s="54" t="b">
        <v>0</v>
      </c>
      <c r="I268" s="54" t="b">
        <v>0</v>
      </c>
      <c r="J268" s="72" t="e">
        <f>(('PLANTILLA V6'!Tot_alumnos*F268)+('PLANTILLA V6'!X_parejas*G268)+('PLANTILLA V6'!x_equipo_4* H268)+('PLANTILLA V6'!Grupal*I268))*E268</f>
        <v>#REF!</v>
      </c>
      <c r="K268" s="75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spans="1:26" ht="16.5" x14ac:dyDescent="0.45">
      <c r="A269" s="65">
        <f>'PLANTILLA V6'!A269</f>
        <v>0</v>
      </c>
      <c r="B269" s="65">
        <f>'PLANTILLA V6'!B269</f>
        <v>0</v>
      </c>
      <c r="C269" s="22">
        <f>'PLANTILLA V6'!C269</f>
        <v>1</v>
      </c>
      <c r="D269" s="54" t="str">
        <f>'PLANTILLA V6'!D269</f>
        <v>pza</v>
      </c>
      <c r="E269" s="22">
        <v>0</v>
      </c>
      <c r="F269" s="54" t="b">
        <v>0</v>
      </c>
      <c r="G269" s="54" t="b">
        <v>0</v>
      </c>
      <c r="H269" s="54" t="b">
        <v>0</v>
      </c>
      <c r="I269" s="54" t="b">
        <v>0</v>
      </c>
      <c r="J269" s="72" t="e">
        <f>(('PLANTILLA V6'!Tot_alumnos*F269)+('PLANTILLA V6'!X_parejas*G269)+('PLANTILLA V6'!x_equipo_4* H269)+('PLANTILLA V6'!Grupal*I269))*E269</f>
        <v>#REF!</v>
      </c>
      <c r="K269" s="75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spans="1:26" ht="16.5" x14ac:dyDescent="0.45">
      <c r="A270" s="187" t="str">
        <f>'PLANTILLA V6'!A270</f>
        <v>Materiales de Reuso</v>
      </c>
      <c r="B270" s="167"/>
      <c r="C270" s="22">
        <f>'PLANTILLA V6'!C270</f>
        <v>1</v>
      </c>
      <c r="D270" s="54" t="str">
        <f>'PLANTILLA V6'!D270</f>
        <v>pza</v>
      </c>
      <c r="E270" s="22">
        <v>0</v>
      </c>
      <c r="F270" s="54" t="b">
        <v>0</v>
      </c>
      <c r="G270" s="54" t="b">
        <v>0</v>
      </c>
      <c r="H270" s="54" t="b">
        <v>0</v>
      </c>
      <c r="I270" s="54" t="b">
        <v>0</v>
      </c>
      <c r="J270" s="72" t="e">
        <f>(('PLANTILLA V6'!Tot_alumnos*F270)+('PLANTILLA V6'!X_parejas*G270)+('PLANTILLA V6'!x_equipo_4* H270)+('PLANTILLA V6'!Grupal*I270))*E270</f>
        <v>#REF!</v>
      </c>
      <c r="K270" s="75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spans="1:26" ht="16.5" x14ac:dyDescent="0.45">
      <c r="A271" s="51" t="str">
        <f>'PLANTILLA V6'!A271</f>
        <v>Re</v>
      </c>
      <c r="B271" s="51" t="str">
        <f>'PLANTILLA V6'!B271</f>
        <v>Cartón de 3 mm de espesor de 30 x 30 cm</v>
      </c>
      <c r="C271" s="22">
        <f>'PLANTILLA V6'!C271</f>
        <v>1</v>
      </c>
      <c r="D271" s="54" t="str">
        <f>'PLANTILLA V6'!D271</f>
        <v>pza</v>
      </c>
      <c r="E271" s="22">
        <v>0</v>
      </c>
      <c r="F271" s="54" t="b">
        <v>0</v>
      </c>
      <c r="G271" s="54" t="b">
        <v>0</v>
      </c>
      <c r="H271" s="54" t="b">
        <v>0</v>
      </c>
      <c r="I271" s="54" t="b">
        <v>0</v>
      </c>
      <c r="J271" s="72" t="e">
        <f>(('PLANTILLA V6'!Tot_alumnos*F271)+('PLANTILLA V6'!X_parejas*G271)+('PLANTILLA V6'!x_equipo_4* H271)+('PLANTILLA V6'!Grupal*I271))*E271</f>
        <v>#REF!</v>
      </c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spans="1:26" ht="16.5" x14ac:dyDescent="0.45">
      <c r="A272" s="51" t="str">
        <f>'PLANTILLA V6'!A272</f>
        <v>Re</v>
      </c>
      <c r="B272" s="51" t="str">
        <f>'PLANTILLA V6'!B272</f>
        <v>Hojas de papel tamaño carta con un lado limpio</v>
      </c>
      <c r="C272" s="22">
        <f>'PLANTILLA V6'!C272</f>
        <v>1</v>
      </c>
      <c r="D272" s="54" t="str">
        <f>'PLANTILLA V6'!D272</f>
        <v>pza</v>
      </c>
      <c r="E272" s="22">
        <v>0</v>
      </c>
      <c r="F272" s="54" t="b">
        <v>0</v>
      </c>
      <c r="G272" s="54" t="b">
        <v>0</v>
      </c>
      <c r="H272" s="54" t="b">
        <v>0</v>
      </c>
      <c r="I272" s="54" t="b">
        <v>0</v>
      </c>
      <c r="J272" s="72" t="e">
        <f>(('PLANTILLA V6'!Tot_alumnos*F272)+('PLANTILLA V6'!X_parejas*G272)+('PLANTILLA V6'!x_equipo_4* H272)+('PLANTILLA V6'!Grupal*I272))*E272</f>
        <v>#REF!</v>
      </c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spans="1:26" ht="16.5" x14ac:dyDescent="0.45">
      <c r="A273" s="51" t="str">
        <f>'PLANTILLA V6'!A273</f>
        <v>Re</v>
      </c>
      <c r="B273" s="51" t="str">
        <f>'PLANTILLA V6'!B273</f>
        <v>Bolsa de plástico oscura</v>
      </c>
      <c r="C273" s="22">
        <f>'PLANTILLA V6'!C273</f>
        <v>1</v>
      </c>
      <c r="D273" s="54" t="str">
        <f>'PLANTILLA V6'!D273</f>
        <v>pza</v>
      </c>
      <c r="E273" s="22">
        <v>0</v>
      </c>
      <c r="F273" s="54" t="b">
        <v>0</v>
      </c>
      <c r="G273" s="54" t="b">
        <v>0</v>
      </c>
      <c r="H273" s="54" t="b">
        <v>0</v>
      </c>
      <c r="I273" s="54" t="b">
        <v>0</v>
      </c>
      <c r="J273" s="72" t="e">
        <f>(('PLANTILLA V6'!Tot_alumnos*F273)+('PLANTILLA V6'!X_parejas*G273)+('PLANTILLA V6'!x_equipo_4* H273)+('PLANTILLA V6'!Grupal*I273))*E273</f>
        <v>#REF!</v>
      </c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spans="1:26" ht="16.5" x14ac:dyDescent="0.45">
      <c r="A274" s="51" t="str">
        <f>'PLANTILLA V6'!A274</f>
        <v>Re</v>
      </c>
      <c r="B274" s="51" t="str">
        <f>'PLANTILLA V6'!B274</f>
        <v>Botella de PET de 250 ml</v>
      </c>
      <c r="C274" s="22">
        <f>'PLANTILLA V6'!C274</f>
        <v>1</v>
      </c>
      <c r="D274" s="54" t="str">
        <f>'PLANTILLA V6'!D274</f>
        <v>pza</v>
      </c>
      <c r="E274" s="22">
        <v>0</v>
      </c>
      <c r="F274" s="54" t="b">
        <v>0</v>
      </c>
      <c r="G274" s="54" t="b">
        <v>0</v>
      </c>
      <c r="H274" s="54" t="b">
        <v>0</v>
      </c>
      <c r="I274" s="54" t="b">
        <v>0</v>
      </c>
      <c r="J274" s="72" t="e">
        <f>(('PLANTILLA V6'!Tot_alumnos*F274)+('PLANTILLA V6'!X_parejas*G274)+('PLANTILLA V6'!x_equipo_4* H274)+('PLANTILLA V6'!Grupal*I274))*E274</f>
        <v>#REF!</v>
      </c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spans="1:26" ht="16.5" x14ac:dyDescent="0.45">
      <c r="A275" s="51" t="str">
        <f>'PLANTILLA V6'!A275</f>
        <v>Re</v>
      </c>
      <c r="B275" s="51" t="str">
        <f>'PLANTILLA V6'!B275</f>
        <v>Botella de PET de 600 ml</v>
      </c>
      <c r="C275" s="22">
        <f>'PLANTILLA V6'!C275</f>
        <v>1</v>
      </c>
      <c r="D275" s="54" t="str">
        <f>'PLANTILLA V6'!D275</f>
        <v>pza</v>
      </c>
      <c r="E275" s="22">
        <v>0</v>
      </c>
      <c r="F275" s="54" t="b">
        <v>0</v>
      </c>
      <c r="G275" s="54" t="b">
        <v>0</v>
      </c>
      <c r="H275" s="54" t="b">
        <v>0</v>
      </c>
      <c r="I275" s="54" t="b">
        <v>0</v>
      </c>
      <c r="J275" s="72" t="e">
        <f>(('PLANTILLA V6'!Tot_alumnos*F275)+('PLANTILLA V6'!X_parejas*G275)+('PLANTILLA V6'!x_equipo_4* H275)+('PLANTILLA V6'!Grupal*I275))*E275</f>
        <v>#REF!</v>
      </c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spans="1:26" ht="16.5" x14ac:dyDescent="0.45">
      <c r="A276" s="51" t="str">
        <f>'PLANTILLA V6'!A276</f>
        <v>Re</v>
      </c>
      <c r="B276" s="51" t="str">
        <f>'PLANTILLA V6'!B276</f>
        <v>Botella de PET de 1 l</v>
      </c>
      <c r="C276" s="22">
        <f>'PLANTILLA V6'!C276</f>
        <v>1</v>
      </c>
      <c r="D276" s="54" t="str">
        <f>'PLANTILLA V6'!D276</f>
        <v>pza</v>
      </c>
      <c r="E276" s="22">
        <v>0</v>
      </c>
      <c r="F276" s="54" t="b">
        <v>0</v>
      </c>
      <c r="G276" s="54" t="b">
        <v>0</v>
      </c>
      <c r="H276" s="54" t="b">
        <v>0</v>
      </c>
      <c r="I276" s="54" t="b">
        <v>0</v>
      </c>
      <c r="J276" s="72" t="e">
        <f>(('PLANTILLA V6'!Tot_alumnos*F276)+('PLANTILLA V6'!X_parejas*G276)+('PLANTILLA V6'!x_equipo_4* H276)+('PLANTILLA V6'!Grupal*I276))*E276</f>
        <v>#REF!</v>
      </c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spans="1:26" ht="16.5" x14ac:dyDescent="0.45">
      <c r="A277" s="51" t="str">
        <f>'PLANTILLA V6'!A277</f>
        <v>Re</v>
      </c>
      <c r="B277" s="83" t="str">
        <f>'PLANTILLA V6'!B277</f>
        <v>Vaso de plástico desechable (250 ml)</v>
      </c>
      <c r="C277" s="22">
        <f>'PLANTILLA V6'!C277</f>
        <v>1</v>
      </c>
      <c r="D277" s="54" t="str">
        <f>'PLANTILLA V6'!D277</f>
        <v>pza</v>
      </c>
      <c r="E277" s="22">
        <v>0</v>
      </c>
      <c r="F277" s="54" t="b">
        <v>0</v>
      </c>
      <c r="G277" s="54" t="b">
        <v>0</v>
      </c>
      <c r="H277" s="54" t="b">
        <v>0</v>
      </c>
      <c r="I277" s="54" t="b">
        <v>0</v>
      </c>
      <c r="J277" s="72" t="e">
        <f>(('PLANTILLA V6'!Tot_alumnos*F277)+('PLANTILLA V6'!X_parejas*G277)+('PLANTILLA V6'!x_equipo_4* H277)+('PLANTILLA V6'!Grupal*I277))*E277</f>
        <v>#REF!</v>
      </c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spans="1:26" ht="16.5" x14ac:dyDescent="0.45">
      <c r="A278" s="51" t="str">
        <f>'PLANTILLA V6'!A278</f>
        <v>Re</v>
      </c>
      <c r="B278" s="51" t="str">
        <f>'PLANTILLA V6'!B278</f>
        <v>Tetrapack de 250 ml</v>
      </c>
      <c r="C278" s="22">
        <f>'PLANTILLA V6'!C278</f>
        <v>1</v>
      </c>
      <c r="D278" s="54" t="str">
        <f>'PLANTILLA V6'!D278</f>
        <v>pza</v>
      </c>
      <c r="E278" s="22">
        <v>0</v>
      </c>
      <c r="F278" s="54" t="b">
        <v>0</v>
      </c>
      <c r="G278" s="54" t="b">
        <v>0</v>
      </c>
      <c r="H278" s="54" t="b">
        <v>0</v>
      </c>
      <c r="I278" s="54" t="b">
        <v>0</v>
      </c>
      <c r="J278" s="72" t="e">
        <f>(('PLANTILLA V6'!Tot_alumnos*F278)+('PLANTILLA V6'!X_parejas*G278)+('PLANTILLA V6'!x_equipo_4* H278)+('PLANTILLA V6'!Grupal*I278))*E278</f>
        <v>#REF!</v>
      </c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spans="1:26" ht="16.5" x14ac:dyDescent="0.45">
      <c r="A279" s="51" t="str">
        <f>'PLANTILLA V6'!A279</f>
        <v>Re</v>
      </c>
      <c r="B279" s="51" t="str">
        <f>'PLANTILLA V6'!B279</f>
        <v>Tetrapack de 500 ml</v>
      </c>
      <c r="C279" s="22">
        <f>'PLANTILLA V6'!C279</f>
        <v>1</v>
      </c>
      <c r="D279" s="54" t="str">
        <f>'PLANTILLA V6'!D279</f>
        <v>pza</v>
      </c>
      <c r="E279" s="22">
        <v>0</v>
      </c>
      <c r="F279" s="54" t="b">
        <v>0</v>
      </c>
      <c r="G279" s="54" t="b">
        <v>0</v>
      </c>
      <c r="H279" s="54" t="b">
        <v>0</v>
      </c>
      <c r="I279" s="54" t="b">
        <v>0</v>
      </c>
      <c r="J279" s="72" t="e">
        <f>(('PLANTILLA V6'!Tot_alumnos*F279)+('PLANTILLA V6'!X_parejas*G279)+('PLANTILLA V6'!x_equipo_4* H279)+('PLANTILLA V6'!Grupal*I279))*E279</f>
        <v>#REF!</v>
      </c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spans="1:26" ht="16.5" x14ac:dyDescent="0.45">
      <c r="A280" s="51" t="str">
        <f>'PLANTILLA V6'!A280</f>
        <v>Re</v>
      </c>
      <c r="B280" s="51" t="str">
        <f>'PLANTILLA V6'!B280</f>
        <v>Tetrapack de 1 l</v>
      </c>
      <c r="C280" s="22">
        <f>'PLANTILLA V6'!C280</f>
        <v>1</v>
      </c>
      <c r="D280" s="54" t="str">
        <f>'PLANTILLA V6'!D280</f>
        <v>pza</v>
      </c>
      <c r="E280" s="22">
        <v>0</v>
      </c>
      <c r="F280" s="54" t="b">
        <v>0</v>
      </c>
      <c r="G280" s="54" t="b">
        <v>0</v>
      </c>
      <c r="H280" s="54" t="b">
        <v>0</v>
      </c>
      <c r="I280" s="54" t="b">
        <v>0</v>
      </c>
      <c r="J280" s="72" t="e">
        <f>(('PLANTILLA V6'!Tot_alumnos*F280)+('PLANTILLA V6'!X_parejas*G280)+('PLANTILLA V6'!x_equipo_4* H280)+('PLANTILLA V6'!Grupal*I280))*E280</f>
        <v>#REF!</v>
      </c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spans="1:26" ht="16.5" x14ac:dyDescent="0.45">
      <c r="A281" s="51" t="str">
        <f>'PLANTILLA V6'!A281</f>
        <v>Re</v>
      </c>
      <c r="B281" s="51" t="str">
        <f>'PLANTILLA V6'!B281</f>
        <v>Tubo de cartón de papel de baño</v>
      </c>
      <c r="C281" s="22">
        <f>'PLANTILLA V6'!C281</f>
        <v>1</v>
      </c>
      <c r="D281" s="54" t="str">
        <f>'PLANTILLA V6'!D281</f>
        <v>pza</v>
      </c>
      <c r="E281" s="22">
        <v>0</v>
      </c>
      <c r="F281" s="54" t="b">
        <v>0</v>
      </c>
      <c r="G281" s="54" t="b">
        <v>0</v>
      </c>
      <c r="H281" s="54" t="b">
        <v>0</v>
      </c>
      <c r="I281" s="54" t="b">
        <v>0</v>
      </c>
      <c r="J281" s="72" t="e">
        <f>(('PLANTILLA V6'!Tot_alumnos*F281)+('PLANTILLA V6'!X_parejas*G281)+('PLANTILLA V6'!x_equipo_4* H281)+('PLANTILLA V6'!Grupal*I281))*E281</f>
        <v>#REF!</v>
      </c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spans="1:26" ht="16.5" x14ac:dyDescent="0.45">
      <c r="A282" s="51" t="str">
        <f>'PLANTILLA V6'!A282</f>
        <v>Re</v>
      </c>
      <c r="B282" s="51" t="str">
        <f>'PLANTILLA V6'!B282</f>
        <v>Periódico</v>
      </c>
      <c r="C282" s="22">
        <f>'PLANTILLA V6'!C282</f>
        <v>1</v>
      </c>
      <c r="D282" s="54" t="str">
        <f>'PLANTILLA V6'!D282</f>
        <v>pza</v>
      </c>
      <c r="E282" s="22">
        <v>0</v>
      </c>
      <c r="F282" s="54" t="b">
        <v>0</v>
      </c>
      <c r="G282" s="54" t="b">
        <v>0</v>
      </c>
      <c r="H282" s="54" t="b">
        <v>0</v>
      </c>
      <c r="I282" s="54" t="b">
        <v>0</v>
      </c>
      <c r="J282" s="72" t="e">
        <f>(('PLANTILLA V6'!Tot_alumnos*F282)+('PLANTILLA V6'!X_parejas*G282)+('PLANTILLA V6'!x_equipo_4* H282)+('PLANTILLA V6'!Grupal*I282))*E282</f>
        <v>#REF!</v>
      </c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spans="1:26" ht="16.5" x14ac:dyDescent="0.45">
      <c r="A283" s="51" t="str">
        <f>'PLANTILLA V6'!A283</f>
        <v>Re</v>
      </c>
      <c r="B283" s="51" t="str">
        <f>'PLANTILLA V6'!B283</f>
        <v>Tela de reúso (tamaño de 1 playera aproximadamente)</v>
      </c>
      <c r="C283" s="22">
        <f>'PLANTILLA V6'!C283</f>
        <v>1</v>
      </c>
      <c r="D283" s="54" t="str">
        <f>'PLANTILLA V6'!D283</f>
        <v>pza</v>
      </c>
      <c r="E283" s="22">
        <v>0</v>
      </c>
      <c r="F283" s="54" t="b">
        <v>0</v>
      </c>
      <c r="G283" s="54" t="b">
        <v>0</v>
      </c>
      <c r="H283" s="54" t="b">
        <v>0</v>
      </c>
      <c r="I283" s="54" t="b">
        <v>0</v>
      </c>
      <c r="J283" s="72" t="e">
        <f>(('PLANTILLA V6'!Tot_alumnos*F283)+('PLANTILLA V6'!X_parejas*G283)+('PLANTILLA V6'!x_equipo_4* H283)+('PLANTILLA V6'!Grupal*I283))*E283</f>
        <v>#REF!</v>
      </c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spans="1:26" ht="16.5" x14ac:dyDescent="0.45">
      <c r="A284" s="51" t="str">
        <f>'PLANTILLA V6'!A284</f>
        <v>Re</v>
      </c>
      <c r="B284" s="51" t="str">
        <f>'PLANTILLA V6'!B284</f>
        <v>Caja de cereal o cartón delgado (caja de 300 g) aproximadamente</v>
      </c>
      <c r="C284" s="22">
        <f>'PLANTILLA V6'!C284</f>
        <v>1</v>
      </c>
      <c r="D284" s="54" t="str">
        <f>'PLANTILLA V6'!D284</f>
        <v>pza</v>
      </c>
      <c r="E284" s="22">
        <v>0</v>
      </c>
      <c r="F284" s="54" t="b">
        <v>0</v>
      </c>
      <c r="G284" s="54" t="b">
        <v>0</v>
      </c>
      <c r="H284" s="54" t="b">
        <v>0</v>
      </c>
      <c r="I284" s="54" t="b">
        <v>0</v>
      </c>
      <c r="J284" s="72" t="e">
        <f>(('PLANTILLA V6'!Tot_alumnos*F284)+('PLANTILLA V6'!X_parejas*G284)+('PLANTILLA V6'!x_equipo_4* H284)+('PLANTILLA V6'!Grupal*I284))*E284</f>
        <v>#REF!</v>
      </c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spans="1:26" ht="16.5" x14ac:dyDescent="0.45">
      <c r="A285" s="51" t="str">
        <f>'PLANTILLA V6'!A285</f>
        <v>Re</v>
      </c>
      <c r="B285" s="51" t="str">
        <f>'PLANTILLA V6'!B285</f>
        <v xml:space="preserve">Taparrosca de botella de PET 3 cm de diámetro </v>
      </c>
      <c r="C285" s="22">
        <f>'PLANTILLA V6'!C285</f>
        <v>1</v>
      </c>
      <c r="D285" s="54" t="str">
        <f>'PLANTILLA V6'!D285</f>
        <v>pza</v>
      </c>
      <c r="E285" s="22">
        <v>0</v>
      </c>
      <c r="F285" s="54" t="b">
        <v>0</v>
      </c>
      <c r="G285" s="54" t="b">
        <v>0</v>
      </c>
      <c r="H285" s="54" t="b">
        <v>0</v>
      </c>
      <c r="I285" s="54" t="b">
        <v>0</v>
      </c>
      <c r="J285" s="72" t="e">
        <f>(('PLANTILLA V6'!Tot_alumnos*F285)+('PLANTILLA V6'!X_parejas*G285)+('PLANTILLA V6'!x_equipo_4* H285)+('PLANTILLA V6'!Grupal*I285))*E285</f>
        <v>#REF!</v>
      </c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spans="1:26" ht="16.5" x14ac:dyDescent="0.45">
      <c r="A286" s="51" t="str">
        <f>'PLANTILLA V6'!A286</f>
        <v>Re</v>
      </c>
      <c r="B286" s="51" t="str">
        <f>'PLANTILLA V6'!B286</f>
        <v>Taparrosca de 5 cm de diámetro aproximadamente</v>
      </c>
      <c r="C286" s="22">
        <f>'PLANTILLA V6'!C286</f>
        <v>1</v>
      </c>
      <c r="D286" s="54" t="str">
        <f>'PLANTILLA V6'!D286</f>
        <v>pza</v>
      </c>
      <c r="E286" s="22">
        <v>0</v>
      </c>
      <c r="F286" s="54" t="b">
        <v>0</v>
      </c>
      <c r="G286" s="54" t="b">
        <v>0</v>
      </c>
      <c r="H286" s="54" t="b">
        <v>0</v>
      </c>
      <c r="I286" s="54" t="b">
        <v>0</v>
      </c>
      <c r="J286" s="72" t="e">
        <f>(('PLANTILLA V6'!Tot_alumnos*F286)+('PLANTILLA V6'!X_parejas*G286)+('PLANTILLA V6'!x_equipo_4* H286)+('PLANTILLA V6'!Grupal*I286))*E286</f>
        <v>#REF!</v>
      </c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spans="1:26" ht="16.5" x14ac:dyDescent="0.45">
      <c r="A287" s="51" t="str">
        <f>'PLANTILLA V6'!A287</f>
        <v>Re</v>
      </c>
      <c r="B287" s="51" t="str">
        <f>'PLANTILLA V6'!B287</f>
        <v>Tapa de 10 cm de diámetro  aproximadamente</v>
      </c>
      <c r="C287" s="22">
        <f>'PLANTILLA V6'!C287</f>
        <v>1</v>
      </c>
      <c r="D287" s="54" t="str">
        <f>'PLANTILLA V6'!D287</f>
        <v>pza</v>
      </c>
      <c r="E287" s="22">
        <v>0</v>
      </c>
      <c r="F287" s="54" t="b">
        <v>0</v>
      </c>
      <c r="G287" s="54" t="b">
        <v>0</v>
      </c>
      <c r="H287" s="54" t="b">
        <v>0</v>
      </c>
      <c r="I287" s="54" t="b">
        <v>0</v>
      </c>
      <c r="J287" s="72" t="e">
        <f>(('PLANTILLA V6'!Tot_alumnos*F287)+('PLANTILLA V6'!X_parejas*G287)+('PLANTILLA V6'!x_equipo_4* H287)+('PLANTILLA V6'!Grupal*I287))*E287</f>
        <v>#REF!</v>
      </c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spans="1:26" ht="16.5" x14ac:dyDescent="0.45">
      <c r="A288" s="51" t="str">
        <f>'PLANTILLA V6'!A288</f>
        <v>Re</v>
      </c>
      <c r="B288" s="51" t="str">
        <f>'PLANTILLA V6'!B288</f>
        <v>Lija para madera grado 60</v>
      </c>
      <c r="C288" s="22">
        <f>'PLANTILLA V6'!C288</f>
        <v>1</v>
      </c>
      <c r="D288" s="54" t="str">
        <f>'PLANTILLA V6'!D288</f>
        <v>pza</v>
      </c>
      <c r="E288" s="22">
        <v>0</v>
      </c>
      <c r="F288" s="54" t="b">
        <v>0</v>
      </c>
      <c r="G288" s="54" t="b">
        <v>0</v>
      </c>
      <c r="H288" s="54" t="b">
        <v>0</v>
      </c>
      <c r="I288" s="54" t="b">
        <v>0</v>
      </c>
      <c r="J288" s="72" t="e">
        <f>(('PLANTILLA V6'!Tot_alumnos*F288)+('PLANTILLA V6'!X_parejas*G288)+('PLANTILLA V6'!x_equipo_4* H288)+('PLANTILLA V6'!Grupal*I288))*E288</f>
        <v>#REF!</v>
      </c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spans="1:26" ht="16.5" x14ac:dyDescent="0.45">
      <c r="A289" s="51" t="str">
        <f>'PLANTILLA V6'!A289</f>
        <v>Re</v>
      </c>
      <c r="B289" s="51" t="str">
        <f>'PLANTILLA V6'!B289</f>
        <v>Pieza de tela reciclado (Pieza de ropa en desuso)</v>
      </c>
      <c r="C289" s="22">
        <f>'PLANTILLA V6'!C289</f>
        <v>1</v>
      </c>
      <c r="D289" s="54" t="str">
        <f>'PLANTILLA V6'!D289</f>
        <v>pza</v>
      </c>
      <c r="E289" s="22">
        <v>0</v>
      </c>
      <c r="F289" s="54" t="b">
        <v>0</v>
      </c>
      <c r="G289" s="54" t="b">
        <v>0</v>
      </c>
      <c r="H289" s="54" t="b">
        <v>0</v>
      </c>
      <c r="I289" s="54" t="b">
        <v>0</v>
      </c>
      <c r="J289" s="72" t="e">
        <f>(('PLANTILLA V6'!Tot_alumnos*F289)+('PLANTILLA V6'!X_parejas*G289)+('PLANTILLA V6'!x_equipo_4* H289)+('PLANTILLA V6'!Grupal*I289))*E289</f>
        <v>#REF!</v>
      </c>
      <c r="K289" s="75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16.5" x14ac:dyDescent="0.45">
      <c r="A290" s="51" t="str">
        <f>'PLANTILLA V6'!A290</f>
        <v>Re</v>
      </c>
      <c r="B290" s="51" t="str">
        <f>'PLANTILLA V6'!B290</f>
        <v>Planta o cultivo pequeño</v>
      </c>
      <c r="C290" s="22">
        <f>'PLANTILLA V6'!C290</f>
        <v>1</v>
      </c>
      <c r="D290" s="54" t="str">
        <f>'PLANTILLA V6'!D290</f>
        <v>pza</v>
      </c>
      <c r="E290" s="22">
        <v>0</v>
      </c>
      <c r="F290" s="54" t="b">
        <v>0</v>
      </c>
      <c r="G290" s="54" t="b">
        <v>0</v>
      </c>
      <c r="H290" s="54" t="b">
        <v>0</v>
      </c>
      <c r="I290" s="54" t="b">
        <v>0</v>
      </c>
      <c r="J290" s="72" t="e">
        <f>(('PLANTILLA V6'!Tot_alumnos*F290)+('PLANTILLA V6'!X_parejas*G290)+('PLANTILLA V6'!x_equipo_4* H290)+('PLANTILLA V6'!Grupal*I290))*E290</f>
        <v>#REF!</v>
      </c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16.5" x14ac:dyDescent="0.45">
      <c r="A291" s="51" t="str">
        <f>'PLANTILLA V6'!A291</f>
        <v>Re</v>
      </c>
      <c r="B291" s="51">
        <f>'PLANTILLA V6'!B291</f>
        <v>0</v>
      </c>
      <c r="C291" s="22">
        <f>'PLANTILLA V6'!C291</f>
        <v>1</v>
      </c>
      <c r="D291" s="54" t="str">
        <f>'PLANTILLA V6'!D291</f>
        <v>pza</v>
      </c>
      <c r="E291" s="22">
        <v>0</v>
      </c>
      <c r="F291" s="54" t="b">
        <v>0</v>
      </c>
      <c r="G291" s="54" t="b">
        <v>0</v>
      </c>
      <c r="H291" s="54" t="b">
        <v>0</v>
      </c>
      <c r="I291" s="54" t="b">
        <v>0</v>
      </c>
      <c r="J291" s="72" t="e">
        <f>(('PLANTILLA V6'!Tot_alumnos*F291)+('PLANTILLA V6'!X_parejas*G291)+('PLANTILLA V6'!x_equipo_4* H291)+('PLANTILLA V6'!Grupal*I291))*E291</f>
        <v>#REF!</v>
      </c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spans="1:26" ht="16.5" x14ac:dyDescent="0.45">
      <c r="A292" s="51">
        <f>'PLANTILLA V6'!A292</f>
        <v>0</v>
      </c>
      <c r="B292" s="51">
        <f>'PLANTILLA V6'!B292</f>
        <v>0</v>
      </c>
      <c r="C292" s="22">
        <f>'PLANTILLA V6'!C292</f>
        <v>1</v>
      </c>
      <c r="D292" s="54" t="str">
        <f>'PLANTILLA V6'!D292</f>
        <v>pza</v>
      </c>
      <c r="E292" s="22">
        <v>0</v>
      </c>
      <c r="F292" s="54" t="b">
        <v>0</v>
      </c>
      <c r="G292" s="54" t="b">
        <v>0</v>
      </c>
      <c r="H292" s="54" t="b">
        <v>0</v>
      </c>
      <c r="I292" s="54" t="b">
        <v>0</v>
      </c>
      <c r="J292" s="72" t="e">
        <f>(('PLANTILLA V6'!Tot_alumnos*F292)+('PLANTILLA V6'!X_parejas*G292)+('PLANTILLA V6'!x_equipo_4* H292)+('PLANTILLA V6'!Grupal*I292))*E292</f>
        <v>#REF!</v>
      </c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spans="1:26" ht="16.5" x14ac:dyDescent="0.45">
      <c r="A293" s="51">
        <f>'PLANTILLA V6'!A293</f>
        <v>0</v>
      </c>
      <c r="B293" s="51">
        <f>'PLANTILLA V6'!B293</f>
        <v>0</v>
      </c>
      <c r="C293" s="22">
        <f>'PLANTILLA V6'!C293</f>
        <v>1</v>
      </c>
      <c r="D293" s="54" t="str">
        <f>'PLANTILLA V6'!D293</f>
        <v>pza</v>
      </c>
      <c r="E293" s="22">
        <v>0</v>
      </c>
      <c r="F293" s="54" t="b">
        <v>0</v>
      </c>
      <c r="G293" s="54" t="b">
        <v>0</v>
      </c>
      <c r="H293" s="54" t="b">
        <v>0</v>
      </c>
      <c r="I293" s="54" t="b">
        <v>0</v>
      </c>
      <c r="J293" s="72" t="e">
        <f>(('PLANTILLA V6'!Tot_alumnos*F293)+('PLANTILLA V6'!X_parejas*G293)+('PLANTILLA V6'!x_equipo_4* H293)+('PLANTILLA V6'!Grupal*I293))*E293</f>
        <v>#REF!</v>
      </c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spans="1:26" ht="16.5" x14ac:dyDescent="0.45">
      <c r="A294" s="51">
        <f>'PLANTILLA V6'!A294</f>
        <v>0</v>
      </c>
      <c r="B294" s="51">
        <f>'PLANTILLA V6'!B294</f>
        <v>0</v>
      </c>
      <c r="C294" s="22">
        <f>'PLANTILLA V6'!C294</f>
        <v>1</v>
      </c>
      <c r="D294" s="54" t="str">
        <f>'PLANTILLA V6'!D294</f>
        <v>pza</v>
      </c>
      <c r="E294" s="22">
        <v>0</v>
      </c>
      <c r="F294" s="54" t="b">
        <v>0</v>
      </c>
      <c r="G294" s="54" t="b">
        <v>0</v>
      </c>
      <c r="H294" s="54" t="b">
        <v>0</v>
      </c>
      <c r="I294" s="54" t="b">
        <v>0</v>
      </c>
      <c r="J294" s="72" t="e">
        <f>(('PLANTILLA V6'!Tot_alumnos*F294)+('PLANTILLA V6'!X_parejas*G294)+('PLANTILLA V6'!x_equipo_4* H294)+('PLANTILLA V6'!Grupal*I294))*E294</f>
        <v>#REF!</v>
      </c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spans="1:26" ht="16.5" x14ac:dyDescent="0.45">
      <c r="A295" s="51">
        <f>'PLANTILLA V6'!A295</f>
        <v>0</v>
      </c>
      <c r="B295" s="51">
        <f>'PLANTILLA V6'!B295</f>
        <v>0</v>
      </c>
      <c r="C295" s="22">
        <f>'PLANTILLA V6'!C295</f>
        <v>1</v>
      </c>
      <c r="D295" s="54" t="str">
        <f>'PLANTILLA V6'!D295</f>
        <v>pza</v>
      </c>
      <c r="E295" s="22">
        <v>0</v>
      </c>
      <c r="F295" s="54" t="b">
        <v>0</v>
      </c>
      <c r="G295" s="54" t="b">
        <v>0</v>
      </c>
      <c r="H295" s="54" t="b">
        <v>0</v>
      </c>
      <c r="I295" s="54" t="b">
        <v>0</v>
      </c>
      <c r="J295" s="72" t="e">
        <f>(('PLANTILLA V6'!Tot_alumnos*F295)+('PLANTILLA V6'!X_parejas*G295)+('PLANTILLA V6'!x_equipo_4* H295)+('PLANTILLA V6'!Grupal*I295))*E295</f>
        <v>#REF!</v>
      </c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spans="1:26" ht="16.5" x14ac:dyDescent="0.45">
      <c r="A296" s="51">
        <f>'PLANTILLA V6'!A296</f>
        <v>0</v>
      </c>
      <c r="B296" s="51">
        <f>'PLANTILLA V6'!B296</f>
        <v>0</v>
      </c>
      <c r="C296" s="22">
        <f>'PLANTILLA V6'!C296</f>
        <v>1</v>
      </c>
      <c r="D296" s="54" t="str">
        <f>'PLANTILLA V6'!D296</f>
        <v>pza</v>
      </c>
      <c r="E296" s="22">
        <v>0</v>
      </c>
      <c r="F296" s="54" t="b">
        <v>0</v>
      </c>
      <c r="G296" s="54" t="b">
        <v>0</v>
      </c>
      <c r="H296" s="54" t="b">
        <v>0</v>
      </c>
      <c r="I296" s="54" t="b">
        <v>0</v>
      </c>
      <c r="J296" s="72" t="e">
        <f>(('PLANTILLA V6'!Tot_alumnos*F296)+('PLANTILLA V6'!X_parejas*G296)+('PLANTILLA V6'!x_equipo_4* H296)+('PLANTILLA V6'!Grupal*I296))*E296</f>
        <v>#REF!</v>
      </c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spans="1:26" ht="16.5" x14ac:dyDescent="0.45">
      <c r="A297" s="51">
        <f>'PLANTILLA V6'!A297</f>
        <v>0</v>
      </c>
      <c r="B297" s="51">
        <f>'PLANTILLA V6'!B297</f>
        <v>0</v>
      </c>
      <c r="C297" s="22">
        <f>'PLANTILLA V6'!C297</f>
        <v>1</v>
      </c>
      <c r="D297" s="54" t="str">
        <f>'PLANTILLA V6'!D297</f>
        <v>pza</v>
      </c>
      <c r="E297" s="22">
        <v>0</v>
      </c>
      <c r="F297" s="54" t="b">
        <v>0</v>
      </c>
      <c r="G297" s="54" t="b">
        <v>0</v>
      </c>
      <c r="H297" s="54" t="b">
        <v>0</v>
      </c>
      <c r="I297" s="54" t="b">
        <v>0</v>
      </c>
      <c r="J297" s="72" t="e">
        <f>(('PLANTILLA V6'!Tot_alumnos*F297)+('PLANTILLA V6'!X_parejas*G297)+('PLANTILLA V6'!x_equipo_4* H297)+('PLANTILLA V6'!Grupal*I297))*E297</f>
        <v>#REF!</v>
      </c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spans="1:26" ht="16.5" x14ac:dyDescent="0.45">
      <c r="A298" s="51">
        <f>'PLANTILLA V6'!A298</f>
        <v>0</v>
      </c>
      <c r="B298" s="51">
        <f>'PLANTILLA V6'!B298</f>
        <v>0</v>
      </c>
      <c r="C298" s="22">
        <f>'PLANTILLA V6'!C298</f>
        <v>1</v>
      </c>
      <c r="D298" s="54" t="str">
        <f>'PLANTILLA V6'!D298</f>
        <v>pza</v>
      </c>
      <c r="E298" s="22">
        <v>0</v>
      </c>
      <c r="F298" s="54" t="b">
        <v>0</v>
      </c>
      <c r="G298" s="54" t="b">
        <v>0</v>
      </c>
      <c r="H298" s="54" t="b">
        <v>0</v>
      </c>
      <c r="I298" s="54" t="b">
        <v>0</v>
      </c>
      <c r="J298" s="72" t="e">
        <f>(('PLANTILLA V6'!Tot_alumnos*F298)+('PLANTILLA V6'!X_parejas*G298)+('PLANTILLA V6'!x_equipo_4* H298)+('PLANTILLA V6'!Grupal*I298))*E298</f>
        <v>#REF!</v>
      </c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spans="1:26" ht="16.5" x14ac:dyDescent="0.45">
      <c r="A299" s="51">
        <f>'PLANTILLA V6'!A299</f>
        <v>0</v>
      </c>
      <c r="B299" s="51">
        <f>'PLANTILLA V6'!B299</f>
        <v>0</v>
      </c>
      <c r="C299" s="22">
        <f>'PLANTILLA V6'!C299</f>
        <v>1</v>
      </c>
      <c r="D299" s="54" t="str">
        <f>'PLANTILLA V6'!D299</f>
        <v>pza</v>
      </c>
      <c r="E299" s="22">
        <v>0</v>
      </c>
      <c r="F299" s="54" t="b">
        <v>0</v>
      </c>
      <c r="G299" s="54" t="b">
        <v>0</v>
      </c>
      <c r="H299" s="54" t="b">
        <v>0</v>
      </c>
      <c r="I299" s="54" t="b">
        <v>0</v>
      </c>
      <c r="J299" s="72" t="e">
        <f>(('PLANTILLA V6'!Tot_alumnos*F299)+('PLANTILLA V6'!X_parejas*G299)+('PLANTILLA V6'!x_equipo_4* H299)+('PLANTILLA V6'!Grupal*I299))*E299</f>
        <v>#REF!</v>
      </c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spans="1:26" ht="16.5" x14ac:dyDescent="0.45">
      <c r="A300" s="51">
        <f>'PLANTILLA V6'!A300</f>
        <v>0</v>
      </c>
      <c r="B300" s="51">
        <f>'PLANTILLA V6'!B300</f>
        <v>0</v>
      </c>
      <c r="C300" s="22">
        <f>'PLANTILLA V6'!C300</f>
        <v>1</v>
      </c>
      <c r="D300" s="54" t="str">
        <f>'PLANTILLA V6'!D300</f>
        <v>pza</v>
      </c>
      <c r="E300" s="22">
        <v>0</v>
      </c>
      <c r="F300" s="54" t="b">
        <v>0</v>
      </c>
      <c r="G300" s="54" t="b">
        <v>0</v>
      </c>
      <c r="H300" s="54" t="b">
        <v>0</v>
      </c>
      <c r="I300" s="54" t="b">
        <v>0</v>
      </c>
      <c r="J300" s="72" t="e">
        <f>(('PLANTILLA V6'!Tot_alumnos*F300)+('PLANTILLA V6'!X_parejas*G300)+('PLANTILLA V6'!x_equipo_4* H300)+('PLANTILLA V6'!Grupal*I300))*E300</f>
        <v>#REF!</v>
      </c>
      <c r="K300" s="75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spans="1:26" ht="16.5" x14ac:dyDescent="0.45">
      <c r="A301" s="65">
        <f>'PLANTILLA V6'!A301</f>
        <v>0</v>
      </c>
      <c r="B301" s="65">
        <f>'PLANTILLA V6'!B301</f>
        <v>0</v>
      </c>
      <c r="C301" s="22">
        <f>'PLANTILLA V6'!C301</f>
        <v>1</v>
      </c>
      <c r="D301" s="54" t="str">
        <f>'PLANTILLA V6'!D301</f>
        <v>pza</v>
      </c>
      <c r="E301" s="22">
        <v>0</v>
      </c>
      <c r="F301" s="54" t="b">
        <v>0</v>
      </c>
      <c r="G301" s="54" t="b">
        <v>0</v>
      </c>
      <c r="H301" s="54" t="b">
        <v>0</v>
      </c>
      <c r="I301" s="54" t="b">
        <v>0</v>
      </c>
      <c r="J301" s="72" t="e">
        <f>(('PLANTILLA V6'!Tot_alumnos*F301)+('PLANTILLA V6'!X_parejas*G301)+('PLANTILLA V6'!x_equipo_4* H301)+('PLANTILLA V6'!Grupal*I301))*E301</f>
        <v>#REF!</v>
      </c>
      <c r="K301" s="75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spans="1:26" ht="16.5" x14ac:dyDescent="0.45">
      <c r="A302" s="54">
        <f>'PLANTILLA V6'!A302</f>
        <v>0</v>
      </c>
      <c r="B302" s="54">
        <f>'PLANTILLA V6'!B302</f>
        <v>0</v>
      </c>
      <c r="C302" s="22">
        <f>'PLANTILLA V6'!C302</f>
        <v>1</v>
      </c>
      <c r="D302" s="54" t="str">
        <f>'PLANTILLA V6'!D302</f>
        <v>pza</v>
      </c>
      <c r="E302" s="22">
        <v>0</v>
      </c>
      <c r="F302" s="54" t="b">
        <v>0</v>
      </c>
      <c r="G302" s="54" t="b">
        <v>0</v>
      </c>
      <c r="H302" s="54" t="b">
        <v>0</v>
      </c>
      <c r="I302" s="54" t="b">
        <v>0</v>
      </c>
      <c r="J302" s="72" t="e">
        <f>(('PLANTILLA V6'!Tot_alumnos*F302)+('PLANTILLA V6'!X_parejas*G302)+('PLANTILLA V6'!x_equipo_4* H302)+('PLANTILLA V6'!Grupal*I302))*E302</f>
        <v>#REF!</v>
      </c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spans="1:26" ht="16.5" x14ac:dyDescent="0.45">
      <c r="A303" s="54">
        <f>'PLANTILLA V6'!A303</f>
        <v>0</v>
      </c>
      <c r="B303" s="54">
        <f>'PLANTILLA V6'!B303</f>
        <v>0</v>
      </c>
      <c r="C303" s="22">
        <f>'PLANTILLA V6'!C303</f>
        <v>1</v>
      </c>
      <c r="D303" s="54" t="str">
        <f>'PLANTILLA V6'!D303</f>
        <v>pza</v>
      </c>
      <c r="E303" s="22">
        <v>0</v>
      </c>
      <c r="F303" s="54" t="b">
        <v>0</v>
      </c>
      <c r="G303" s="54" t="b">
        <v>0</v>
      </c>
      <c r="H303" s="54" t="b">
        <v>0</v>
      </c>
      <c r="I303" s="54" t="b">
        <v>0</v>
      </c>
      <c r="J303" s="72" t="e">
        <f>(('PLANTILLA V6'!Tot_alumnos*F303)+('PLANTILLA V6'!X_parejas*G303)+('PLANTILLA V6'!x_equipo_4* H303)+('PLANTILLA V6'!Grupal*I303))*E303</f>
        <v>#REF!</v>
      </c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spans="1:26" ht="16.5" x14ac:dyDescent="0.45">
      <c r="A304" s="54">
        <f>'PLANTILLA V6'!A304</f>
        <v>0</v>
      </c>
      <c r="B304" s="54">
        <f>'PLANTILLA V6'!B304</f>
        <v>0</v>
      </c>
      <c r="C304" s="22">
        <f>'PLANTILLA V6'!C304</f>
        <v>1</v>
      </c>
      <c r="D304" s="54" t="str">
        <f>'PLANTILLA V6'!D304</f>
        <v>pza</v>
      </c>
      <c r="E304" s="22">
        <v>0</v>
      </c>
      <c r="F304" s="54" t="b">
        <v>0</v>
      </c>
      <c r="G304" s="54" t="b">
        <v>0</v>
      </c>
      <c r="H304" s="54" t="b">
        <v>0</v>
      </c>
      <c r="I304" s="54" t="b">
        <v>0</v>
      </c>
      <c r="J304" s="72" t="e">
        <f>(('PLANTILLA V6'!Tot_alumnos*F304)+('PLANTILLA V6'!X_parejas*G304)+('PLANTILLA V6'!x_equipo_4* H304)+('PLANTILLA V6'!Grupal*I304))*E304</f>
        <v>#REF!</v>
      </c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spans="1:26" ht="16.5" x14ac:dyDescent="0.45">
      <c r="A305" s="54">
        <f>'PLANTILLA V6'!A305</f>
        <v>0</v>
      </c>
      <c r="B305" s="54">
        <f>'PLANTILLA V6'!B305</f>
        <v>0</v>
      </c>
      <c r="C305" s="22">
        <f>'PLANTILLA V6'!C305</f>
        <v>1</v>
      </c>
      <c r="D305" s="54" t="str">
        <f>'PLANTILLA V6'!D305</f>
        <v>pza</v>
      </c>
      <c r="E305" s="22">
        <v>0</v>
      </c>
      <c r="F305" s="54" t="b">
        <v>0</v>
      </c>
      <c r="G305" s="54" t="b">
        <v>0</v>
      </c>
      <c r="H305" s="54" t="b">
        <v>0</v>
      </c>
      <c r="I305" s="54" t="b">
        <v>0</v>
      </c>
      <c r="J305" s="72" t="e">
        <f>(('PLANTILLA V6'!Tot_alumnos*F305)+('PLANTILLA V6'!X_parejas*G305)+('PLANTILLA V6'!x_equipo_4* H305)+('PLANTILLA V6'!Grupal*I305))*E305</f>
        <v>#REF!</v>
      </c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spans="1:26" ht="16.5" x14ac:dyDescent="0.45">
      <c r="A306" s="54">
        <f>'PLANTILLA V6'!A306</f>
        <v>0</v>
      </c>
      <c r="B306" s="54">
        <f>'PLANTILLA V6'!B306</f>
        <v>0</v>
      </c>
      <c r="C306" s="22">
        <f>'PLANTILLA V6'!C306</f>
        <v>1</v>
      </c>
      <c r="D306" s="54" t="str">
        <f>'PLANTILLA V6'!D306</f>
        <v>pza</v>
      </c>
      <c r="E306" s="22">
        <v>0</v>
      </c>
      <c r="F306" s="54" t="b">
        <v>0</v>
      </c>
      <c r="G306" s="54" t="b">
        <v>0</v>
      </c>
      <c r="H306" s="54" t="b">
        <v>0</v>
      </c>
      <c r="I306" s="54" t="b">
        <v>0</v>
      </c>
      <c r="J306" s="72" t="e">
        <f>(('PLANTILLA V6'!Tot_alumnos*F306)+('PLANTILLA V6'!X_parejas*G306)+('PLANTILLA V6'!x_equipo_4* H306)+('PLANTILLA V6'!Grupal*I306))*E306</f>
        <v>#REF!</v>
      </c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spans="1:26" ht="16.5" x14ac:dyDescent="0.45">
      <c r="A307" s="54">
        <f>'PLANTILLA V6'!A307</f>
        <v>0</v>
      </c>
      <c r="B307" s="54">
        <f>'PLANTILLA V6'!B307</f>
        <v>0</v>
      </c>
      <c r="C307" s="22">
        <f>'PLANTILLA V6'!C307</f>
        <v>1</v>
      </c>
      <c r="D307" s="54" t="str">
        <f>'PLANTILLA V6'!D307</f>
        <v>pza</v>
      </c>
      <c r="E307" s="22">
        <v>0</v>
      </c>
      <c r="F307" s="54" t="b">
        <v>0</v>
      </c>
      <c r="G307" s="54" t="b">
        <v>0</v>
      </c>
      <c r="H307" s="54" t="b">
        <v>0</v>
      </c>
      <c r="I307" s="54" t="b">
        <v>0</v>
      </c>
      <c r="J307" s="72" t="e">
        <f>(('PLANTILLA V6'!Tot_alumnos*F307)+('PLANTILLA V6'!X_parejas*G307)+('PLANTILLA V6'!x_equipo_4* H307)+('PLANTILLA V6'!Grupal*I307))*E307</f>
        <v>#REF!</v>
      </c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spans="1:26" ht="16.5" x14ac:dyDescent="0.45">
      <c r="A308" s="54">
        <f>'PLANTILLA V6'!A308</f>
        <v>0</v>
      </c>
      <c r="B308" s="54">
        <f>'PLANTILLA V6'!B308</f>
        <v>0</v>
      </c>
      <c r="C308" s="22">
        <f>'PLANTILLA V6'!C308</f>
        <v>1</v>
      </c>
      <c r="D308" s="54" t="str">
        <f>'PLANTILLA V6'!D308</f>
        <v>pza</v>
      </c>
      <c r="E308" s="22">
        <v>0</v>
      </c>
      <c r="F308" s="54" t="b">
        <v>0</v>
      </c>
      <c r="G308" s="54" t="b">
        <v>0</v>
      </c>
      <c r="H308" s="54" t="b">
        <v>0</v>
      </c>
      <c r="I308" s="54" t="b">
        <v>0</v>
      </c>
      <c r="J308" s="72" t="e">
        <f>(('PLANTILLA V6'!Tot_alumnos*F308)+('PLANTILLA V6'!X_parejas*G308)+('PLANTILLA V6'!x_equipo_4* H308)+('PLANTILLA V6'!Grupal*I308))*E308</f>
        <v>#REF!</v>
      </c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spans="1:26" ht="16.5" x14ac:dyDescent="0.45">
      <c r="A309" s="54">
        <f>'PLANTILLA V6'!A309</f>
        <v>0</v>
      </c>
      <c r="B309" s="54">
        <f>'PLANTILLA V6'!B309</f>
        <v>0</v>
      </c>
      <c r="C309" s="22">
        <f>'PLANTILLA V6'!C309</f>
        <v>1</v>
      </c>
      <c r="D309" s="54" t="str">
        <f>'PLANTILLA V6'!D309</f>
        <v>pza</v>
      </c>
      <c r="E309" s="22">
        <v>0</v>
      </c>
      <c r="F309" s="54" t="b">
        <v>0</v>
      </c>
      <c r="G309" s="54" t="b">
        <v>0</v>
      </c>
      <c r="H309" s="54" t="b">
        <v>0</v>
      </c>
      <c r="I309" s="54" t="b">
        <v>0</v>
      </c>
      <c r="J309" s="72" t="e">
        <f>(('PLANTILLA V6'!Tot_alumnos*F309)+('PLANTILLA V6'!X_parejas*G309)+('PLANTILLA V6'!x_equipo_4* H309)+('PLANTILLA V6'!Grupal*I309))*E309</f>
        <v>#REF!</v>
      </c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spans="1:26" ht="16.5" x14ac:dyDescent="0.45">
      <c r="A310" s="51">
        <f>'PLANTILLA V6'!A310</f>
        <v>0</v>
      </c>
      <c r="B310" s="54">
        <f>'PLANTILLA V6'!B310</f>
        <v>0</v>
      </c>
      <c r="C310" s="22">
        <f>'PLANTILLA V6'!C310</f>
        <v>1</v>
      </c>
      <c r="D310" s="54" t="str">
        <f>'PLANTILLA V6'!D310</f>
        <v>pza</v>
      </c>
      <c r="E310" s="22">
        <v>0</v>
      </c>
      <c r="F310" s="54" t="b">
        <v>0</v>
      </c>
      <c r="G310" s="54" t="b">
        <v>0</v>
      </c>
      <c r="H310" s="54" t="b">
        <v>0</v>
      </c>
      <c r="I310" s="54" t="b">
        <v>0</v>
      </c>
      <c r="J310" s="72" t="e">
        <f>(('PLANTILLA V6'!Tot_alumnos*F310)+('PLANTILLA V6'!X_parejas*G310)+('PLANTILLA V6'!x_equipo_4* H310)+('PLANTILLA V6'!Grupal*I310))*E310</f>
        <v>#REF!</v>
      </c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spans="1:26" ht="16.5" x14ac:dyDescent="0.45">
      <c r="A311" s="54">
        <f>'PLANTILLA V6'!A311</f>
        <v>0</v>
      </c>
      <c r="B311" s="54">
        <f>'PLANTILLA V6'!B311</f>
        <v>0</v>
      </c>
      <c r="C311" s="22">
        <f>'PLANTILLA V6'!C311</f>
        <v>1</v>
      </c>
      <c r="D311" s="54" t="str">
        <f>'PLANTILLA V6'!D311</f>
        <v>pza</v>
      </c>
      <c r="E311" s="22">
        <v>0</v>
      </c>
      <c r="F311" s="54" t="b">
        <v>0</v>
      </c>
      <c r="G311" s="54" t="b">
        <v>0</v>
      </c>
      <c r="H311" s="54" t="b">
        <v>0</v>
      </c>
      <c r="I311" s="54" t="b">
        <v>0</v>
      </c>
      <c r="J311" s="72" t="e">
        <f>(('PLANTILLA V6'!Tot_alumnos*F311)+('PLANTILLA V6'!X_parejas*G311)+('PLANTILLA V6'!x_equipo_4* H311)+('PLANTILLA V6'!Grupal*I311))*E311</f>
        <v>#REF!</v>
      </c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spans="1:26" ht="16.5" x14ac:dyDescent="0.45">
      <c r="A312" s="54">
        <f>'PLANTILLA V6'!A312</f>
        <v>0</v>
      </c>
      <c r="B312" s="54">
        <f>'PLANTILLA V6'!B312</f>
        <v>0</v>
      </c>
      <c r="C312" s="22">
        <f>'PLANTILLA V6'!C312</f>
        <v>1</v>
      </c>
      <c r="D312" s="54" t="str">
        <f>'PLANTILLA V6'!D312</f>
        <v>pza</v>
      </c>
      <c r="E312" s="22">
        <v>0</v>
      </c>
      <c r="F312" s="54" t="b">
        <v>0</v>
      </c>
      <c r="G312" s="54" t="b">
        <v>0</v>
      </c>
      <c r="H312" s="54" t="b">
        <v>0</v>
      </c>
      <c r="I312" s="54" t="b">
        <v>0</v>
      </c>
      <c r="J312" s="72" t="e">
        <f>(('PLANTILLA V6'!Tot_alumnos*F312)+('PLANTILLA V6'!X_parejas*G312)+('PLANTILLA V6'!x_equipo_4* H312)+('PLANTILLA V6'!Grupal*I312))*E312</f>
        <v>#REF!</v>
      </c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spans="1:26" ht="16.5" x14ac:dyDescent="0.45">
      <c r="A313" s="54">
        <f>'PLANTILLA V6'!A313</f>
        <v>0</v>
      </c>
      <c r="B313" s="54">
        <f>'PLANTILLA V6'!B313</f>
        <v>0</v>
      </c>
      <c r="C313" s="22">
        <f>'PLANTILLA V6'!C313</f>
        <v>1</v>
      </c>
      <c r="D313" s="54" t="str">
        <f>'PLANTILLA V6'!D313</f>
        <v>pza</v>
      </c>
      <c r="E313" s="22">
        <v>0</v>
      </c>
      <c r="F313" s="54" t="b">
        <v>0</v>
      </c>
      <c r="G313" s="54" t="b">
        <v>0</v>
      </c>
      <c r="H313" s="54" t="b">
        <v>0</v>
      </c>
      <c r="I313" s="54" t="b">
        <v>0</v>
      </c>
      <c r="J313" s="72" t="e">
        <f>(('PLANTILLA V6'!Tot_alumnos*F313)+('PLANTILLA V6'!X_parejas*G313)+('PLANTILLA V6'!x_equipo_4* H313)+('PLANTILLA V6'!Grupal*I313))*E313</f>
        <v>#REF!</v>
      </c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spans="1:26" ht="16.5" x14ac:dyDescent="0.45">
      <c r="A314" s="54">
        <f>'PLANTILLA V6'!A314</f>
        <v>0</v>
      </c>
      <c r="B314" s="54">
        <f>'PLANTILLA V6'!B314</f>
        <v>0</v>
      </c>
      <c r="C314" s="22">
        <f>'PLANTILLA V6'!C314</f>
        <v>1</v>
      </c>
      <c r="D314" s="54" t="str">
        <f>'PLANTILLA V6'!D314</f>
        <v>pza</v>
      </c>
      <c r="E314" s="22">
        <v>0</v>
      </c>
      <c r="F314" s="54" t="b">
        <v>0</v>
      </c>
      <c r="G314" s="54" t="b">
        <v>0</v>
      </c>
      <c r="H314" s="54" t="b">
        <v>0</v>
      </c>
      <c r="I314" s="54" t="b">
        <v>0</v>
      </c>
      <c r="J314" s="72" t="e">
        <f>(('PLANTILLA V6'!Tot_alumnos*F314)+('PLANTILLA V6'!X_parejas*G314)+('PLANTILLA V6'!x_equipo_4* H314)+('PLANTILLA V6'!Grupal*I314))*E314</f>
        <v>#REF!</v>
      </c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spans="1:26" ht="16.5" x14ac:dyDescent="0.45">
      <c r="A315" s="54">
        <f>'PLANTILLA V6'!A315</f>
        <v>0</v>
      </c>
      <c r="B315" s="54">
        <f>'PLANTILLA V6'!B315</f>
        <v>0</v>
      </c>
      <c r="C315" s="22">
        <f>'PLANTILLA V6'!C315</f>
        <v>1</v>
      </c>
      <c r="D315" s="54" t="str">
        <f>'PLANTILLA V6'!D315</f>
        <v>pza</v>
      </c>
      <c r="E315" s="22">
        <v>0</v>
      </c>
      <c r="F315" s="54" t="b">
        <v>0</v>
      </c>
      <c r="G315" s="54" t="b">
        <v>0</v>
      </c>
      <c r="H315" s="54" t="b">
        <v>0</v>
      </c>
      <c r="I315" s="54" t="b">
        <v>0</v>
      </c>
      <c r="J315" s="72" t="e">
        <f>(('PLANTILLA V6'!Tot_alumnos*F315)+('PLANTILLA V6'!X_parejas*G315)+('PLANTILLA V6'!x_equipo_4* H315)+('PLANTILLA V6'!Grupal*I315))*E315</f>
        <v>#REF!</v>
      </c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spans="1:26" ht="16.5" x14ac:dyDescent="0.45">
      <c r="A316" s="54">
        <f>'PLANTILLA V6'!A316</f>
        <v>0</v>
      </c>
      <c r="B316" s="54">
        <f>'PLANTILLA V6'!B316</f>
        <v>0</v>
      </c>
      <c r="C316" s="22">
        <f>'PLANTILLA V6'!C316</f>
        <v>1</v>
      </c>
      <c r="D316" s="54" t="str">
        <f>'PLANTILLA V6'!D316</f>
        <v>pza</v>
      </c>
      <c r="E316" s="22">
        <v>0</v>
      </c>
      <c r="F316" s="54" t="b">
        <v>0</v>
      </c>
      <c r="G316" s="54" t="b">
        <v>0</v>
      </c>
      <c r="H316" s="54" t="b">
        <v>0</v>
      </c>
      <c r="I316" s="54" t="b">
        <v>0</v>
      </c>
      <c r="J316" s="72" t="e">
        <f>(('PLANTILLA V6'!Tot_alumnos*F316)+('PLANTILLA V6'!X_parejas*G316)+('PLANTILLA V6'!x_equipo_4* H316)+('PLANTILLA V6'!Grupal*I316))*E316</f>
        <v>#REF!</v>
      </c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spans="1:26" ht="16.5" x14ac:dyDescent="0.45">
      <c r="A317" s="54">
        <f>'PLANTILLA V6'!A317</f>
        <v>0</v>
      </c>
      <c r="B317" s="54">
        <f>'PLANTILLA V6'!B317</f>
        <v>0</v>
      </c>
      <c r="C317" s="22">
        <f>'PLANTILLA V6'!C317</f>
        <v>1</v>
      </c>
      <c r="D317" s="54" t="str">
        <f>'PLANTILLA V6'!D317</f>
        <v>pza</v>
      </c>
      <c r="E317" s="22">
        <v>0</v>
      </c>
      <c r="F317" s="54" t="b">
        <v>0</v>
      </c>
      <c r="G317" s="54" t="b">
        <v>0</v>
      </c>
      <c r="H317" s="54" t="b">
        <v>0</v>
      </c>
      <c r="I317" s="54" t="b">
        <v>0</v>
      </c>
      <c r="J317" s="72" t="e">
        <f>(('PLANTILLA V6'!Tot_alumnos*F317)+('PLANTILLA V6'!X_parejas*G317)+('PLANTILLA V6'!x_equipo_4* H317)+('PLANTILLA V6'!Grupal*I317))*E317</f>
        <v>#REF!</v>
      </c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spans="1:26" ht="16.5" x14ac:dyDescent="0.45">
      <c r="A318" s="54">
        <f>'PLANTILLA V6'!A318</f>
        <v>0</v>
      </c>
      <c r="B318" s="54">
        <f>'PLANTILLA V6'!B318</f>
        <v>0</v>
      </c>
      <c r="C318" s="22">
        <f>'PLANTILLA V6'!C318</f>
        <v>1</v>
      </c>
      <c r="D318" s="54" t="str">
        <f>'PLANTILLA V6'!D318</f>
        <v>pza</v>
      </c>
      <c r="E318" s="22">
        <v>0</v>
      </c>
      <c r="F318" s="54" t="b">
        <v>0</v>
      </c>
      <c r="G318" s="54" t="b">
        <v>0</v>
      </c>
      <c r="H318" s="54" t="b">
        <v>0</v>
      </c>
      <c r="I318" s="54" t="b">
        <v>0</v>
      </c>
      <c r="J318" s="72" t="e">
        <f>(('PLANTILLA V6'!Tot_alumnos*F318)+('PLANTILLA V6'!X_parejas*G318)+('PLANTILLA V6'!x_equipo_4* H318)+('PLANTILLA V6'!Grupal*I318))*E318</f>
        <v>#REF!</v>
      </c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spans="1:26" ht="16.5" x14ac:dyDescent="0.45">
      <c r="A319" s="54">
        <f>'PLANTILLA V6'!A319</f>
        <v>0</v>
      </c>
      <c r="B319" s="54">
        <f>'PLANTILLA V6'!B319</f>
        <v>0</v>
      </c>
      <c r="C319" s="22">
        <f>'PLANTILLA V6'!C319</f>
        <v>1</v>
      </c>
      <c r="D319" s="54" t="str">
        <f>'PLANTILLA V6'!D319</f>
        <v>pza</v>
      </c>
      <c r="E319" s="22">
        <v>0</v>
      </c>
      <c r="F319" s="54" t="b">
        <v>0</v>
      </c>
      <c r="G319" s="54" t="b">
        <v>0</v>
      </c>
      <c r="H319" s="54" t="b">
        <v>0</v>
      </c>
      <c r="I319" s="54" t="b">
        <v>0</v>
      </c>
      <c r="J319" s="72" t="e">
        <f>(('PLANTILLA V6'!Tot_alumnos*F319)+('PLANTILLA V6'!X_parejas*G319)+('PLANTILLA V6'!x_equipo_4* H319)+('PLANTILLA V6'!Grupal*I319))*E319</f>
        <v>#REF!</v>
      </c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spans="1:26" ht="16.5" x14ac:dyDescent="0.45">
      <c r="A320" s="54">
        <f>'PLANTILLA V6'!A320</f>
        <v>0</v>
      </c>
      <c r="B320" s="54">
        <f>'PLANTILLA V6'!B320</f>
        <v>0</v>
      </c>
      <c r="C320" s="22">
        <f>'PLANTILLA V6'!C320</f>
        <v>1</v>
      </c>
      <c r="D320" s="54" t="str">
        <f>'PLANTILLA V6'!D320</f>
        <v>pza</v>
      </c>
      <c r="E320" s="22">
        <v>0</v>
      </c>
      <c r="F320" s="54" t="b">
        <v>0</v>
      </c>
      <c r="G320" s="54" t="b">
        <v>0</v>
      </c>
      <c r="H320" s="54" t="b">
        <v>0</v>
      </c>
      <c r="I320" s="54" t="b">
        <v>0</v>
      </c>
      <c r="J320" s="72" t="e">
        <f>(('PLANTILLA V6'!Tot_alumnos*F320)+('PLANTILLA V6'!X_parejas*G320)+('PLANTILLA V6'!x_equipo_4* H320)+('PLANTILLA V6'!Grupal*I320))*E320</f>
        <v>#REF!</v>
      </c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spans="1:26" ht="16.5" x14ac:dyDescent="0.45">
      <c r="A321" s="54">
        <f>'PLANTILLA V6'!A321</f>
        <v>0</v>
      </c>
      <c r="B321" s="54">
        <f>'PLANTILLA V6'!B321</f>
        <v>0</v>
      </c>
      <c r="C321" s="22">
        <f>'PLANTILLA V6'!C321</f>
        <v>1</v>
      </c>
      <c r="D321" s="54" t="str">
        <f>'PLANTILLA V6'!D321</f>
        <v>pza</v>
      </c>
      <c r="E321" s="22">
        <v>0</v>
      </c>
      <c r="F321" s="54" t="b">
        <v>0</v>
      </c>
      <c r="G321" s="54" t="b">
        <v>0</v>
      </c>
      <c r="H321" s="54" t="b">
        <v>0</v>
      </c>
      <c r="I321" s="54" t="b">
        <v>0</v>
      </c>
      <c r="J321" s="72" t="e">
        <f>(('PLANTILLA V6'!Tot_alumnos*F321)+('PLANTILLA V6'!X_parejas*G321)+('PLANTILLA V6'!x_equipo_4* H321)+('PLANTILLA V6'!Grupal*I321))*E321</f>
        <v>#REF!</v>
      </c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spans="1:26" ht="16.5" x14ac:dyDescent="0.45">
      <c r="A322" s="54">
        <f>'PLANTILLA V6'!A322</f>
        <v>0</v>
      </c>
      <c r="B322" s="54">
        <f>'PLANTILLA V6'!B322</f>
        <v>0</v>
      </c>
      <c r="C322" s="22">
        <f>'PLANTILLA V6'!C322</f>
        <v>1</v>
      </c>
      <c r="D322" s="54" t="str">
        <f>'PLANTILLA V6'!D322</f>
        <v>pza</v>
      </c>
      <c r="E322" s="22">
        <v>0</v>
      </c>
      <c r="F322" s="54" t="b">
        <v>0</v>
      </c>
      <c r="G322" s="54" t="b">
        <v>0</v>
      </c>
      <c r="H322" s="54" t="b">
        <v>0</v>
      </c>
      <c r="I322" s="54" t="b">
        <v>0</v>
      </c>
      <c r="J322" s="72" t="e">
        <f>(('PLANTILLA V6'!Tot_alumnos*F322)+('PLANTILLA V6'!X_parejas*G322)+('PLANTILLA V6'!x_equipo_4* H322)+('PLANTILLA V6'!Grupal*I322))*E322</f>
        <v>#REF!</v>
      </c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spans="1:26" ht="16.5" x14ac:dyDescent="0.45">
      <c r="A323" s="54">
        <f>'PLANTILLA V6'!A323</f>
        <v>0</v>
      </c>
      <c r="B323" s="54">
        <f>'PLANTILLA V6'!B323</f>
        <v>0</v>
      </c>
      <c r="C323" s="22">
        <f>'PLANTILLA V6'!C323</f>
        <v>1</v>
      </c>
      <c r="D323" s="54" t="str">
        <f>'PLANTILLA V6'!D323</f>
        <v>pza</v>
      </c>
      <c r="E323" s="22">
        <v>0</v>
      </c>
      <c r="F323" s="54" t="b">
        <v>0</v>
      </c>
      <c r="G323" s="54" t="b">
        <v>0</v>
      </c>
      <c r="H323" s="54" t="b">
        <v>0</v>
      </c>
      <c r="I323" s="54" t="b">
        <v>0</v>
      </c>
      <c r="J323" s="72" t="e">
        <f>(('PLANTILLA V6'!Tot_alumnos*F323)+('PLANTILLA V6'!X_parejas*G323)+('PLANTILLA V6'!x_equipo_4* H323)+('PLANTILLA V6'!Grupal*I323))*E323</f>
        <v>#REF!</v>
      </c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spans="1:26" ht="16.5" x14ac:dyDescent="0.45">
      <c r="A324" s="54">
        <f>'PLANTILLA V6'!A324</f>
        <v>0</v>
      </c>
      <c r="B324" s="54">
        <f>'PLANTILLA V6'!B324</f>
        <v>0</v>
      </c>
      <c r="C324" s="22">
        <f>'PLANTILLA V6'!C324</f>
        <v>1</v>
      </c>
      <c r="D324" s="54" t="str">
        <f>'PLANTILLA V6'!D324</f>
        <v>pza</v>
      </c>
      <c r="E324" s="22">
        <v>0</v>
      </c>
      <c r="F324" s="54" t="b">
        <v>0</v>
      </c>
      <c r="G324" s="54" t="b">
        <v>0</v>
      </c>
      <c r="H324" s="54" t="b">
        <v>0</v>
      </c>
      <c r="I324" s="54" t="b">
        <v>0</v>
      </c>
      <c r="J324" s="72" t="e">
        <f>(('PLANTILLA V6'!Tot_alumnos*F324)+('PLANTILLA V6'!X_parejas*G324)+('PLANTILLA V6'!x_equipo_4* H324)+('PLANTILLA V6'!Grupal*I324))*E324</f>
        <v>#REF!</v>
      </c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spans="1:26" ht="16.5" x14ac:dyDescent="0.45">
      <c r="A325" s="54">
        <f>'PLANTILLA V6'!A325</f>
        <v>0</v>
      </c>
      <c r="B325" s="54">
        <f>'PLANTILLA V6'!B325</f>
        <v>0</v>
      </c>
      <c r="C325" s="22">
        <f>'PLANTILLA V6'!C325</f>
        <v>1</v>
      </c>
      <c r="D325" s="54" t="str">
        <f>'PLANTILLA V6'!D325</f>
        <v>pza</v>
      </c>
      <c r="E325" s="22">
        <v>0</v>
      </c>
      <c r="F325" s="54" t="b">
        <v>0</v>
      </c>
      <c r="G325" s="54" t="b">
        <v>0</v>
      </c>
      <c r="H325" s="54" t="b">
        <v>0</v>
      </c>
      <c r="I325" s="54" t="b">
        <v>0</v>
      </c>
      <c r="J325" s="72" t="e">
        <f>(('PLANTILLA V6'!Tot_alumnos*F325)+('PLANTILLA V6'!X_parejas*G325)+('PLANTILLA V6'!x_equipo_4* H325)+('PLANTILLA V6'!Grupal*I325))*E325</f>
        <v>#REF!</v>
      </c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spans="1:26" ht="16.5" x14ac:dyDescent="0.45">
      <c r="A326" s="54">
        <f>'PLANTILLA V6'!A326</f>
        <v>0</v>
      </c>
      <c r="B326" s="54">
        <f>'PLANTILLA V6'!B326</f>
        <v>0</v>
      </c>
      <c r="C326" s="22">
        <f>'PLANTILLA V6'!C326</f>
        <v>1</v>
      </c>
      <c r="D326" s="54" t="str">
        <f>'PLANTILLA V6'!D326</f>
        <v>pza</v>
      </c>
      <c r="E326" s="22">
        <v>0</v>
      </c>
      <c r="F326" s="54" t="b">
        <v>0</v>
      </c>
      <c r="G326" s="54" t="b">
        <v>0</v>
      </c>
      <c r="H326" s="54" t="b">
        <v>0</v>
      </c>
      <c r="I326" s="54" t="b">
        <v>0</v>
      </c>
      <c r="J326" s="72" t="e">
        <f>(('PLANTILLA V6'!Tot_alumnos*F326)+('PLANTILLA V6'!X_parejas*G326)+('PLANTILLA V6'!x_equipo_4* H326)+('PLANTILLA V6'!Grupal*I326))*E326</f>
        <v>#REF!</v>
      </c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spans="1:26" ht="16.5" x14ac:dyDescent="0.45">
      <c r="A327" s="54">
        <f>'PLANTILLA V6'!A327</f>
        <v>0</v>
      </c>
      <c r="B327" s="54">
        <f>'PLANTILLA V6'!B327</f>
        <v>0</v>
      </c>
      <c r="C327" s="22">
        <f>'PLANTILLA V6'!C327</f>
        <v>1</v>
      </c>
      <c r="D327" s="54" t="str">
        <f>'PLANTILLA V6'!D327</f>
        <v>pza</v>
      </c>
      <c r="E327" s="22">
        <v>0</v>
      </c>
      <c r="F327" s="54" t="b">
        <v>0</v>
      </c>
      <c r="G327" s="54" t="b">
        <v>0</v>
      </c>
      <c r="H327" s="54" t="b">
        <v>0</v>
      </c>
      <c r="I327" s="54" t="b">
        <v>0</v>
      </c>
      <c r="J327" s="72" t="e">
        <f>(('PLANTILLA V6'!Tot_alumnos*F327)+('PLANTILLA V6'!X_parejas*G327)+('PLANTILLA V6'!x_equipo_4* H327)+('PLANTILLA V6'!Grupal*I327))*E327</f>
        <v>#REF!</v>
      </c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16.5" x14ac:dyDescent="0.45">
      <c r="A328" s="54">
        <f>'PLANTILLA V6'!A328</f>
        <v>0</v>
      </c>
      <c r="B328" s="54">
        <f>'PLANTILLA V6'!B328</f>
        <v>0</v>
      </c>
      <c r="C328" s="22">
        <f>'PLANTILLA V6'!C328</f>
        <v>1</v>
      </c>
      <c r="D328" s="54" t="str">
        <f>'PLANTILLA V6'!D328</f>
        <v>pza</v>
      </c>
      <c r="E328" s="22">
        <v>0</v>
      </c>
      <c r="F328" s="54" t="b">
        <v>0</v>
      </c>
      <c r="G328" s="54" t="b">
        <v>0</v>
      </c>
      <c r="H328" s="54" t="b">
        <v>0</v>
      </c>
      <c r="I328" s="54" t="b">
        <v>0</v>
      </c>
      <c r="J328" s="72" t="e">
        <f>(('PLANTILLA V6'!Tot_alumnos*F328)+('PLANTILLA V6'!X_parejas*G328)+('PLANTILLA V6'!x_equipo_4* H328)+('PLANTILLA V6'!Grupal*I328))*E328</f>
        <v>#REF!</v>
      </c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16.5" x14ac:dyDescent="0.45">
      <c r="A329" s="54">
        <f>'PLANTILLA V6'!A329</f>
        <v>0</v>
      </c>
      <c r="B329" s="54">
        <f>'PLANTILLA V6'!B329</f>
        <v>0</v>
      </c>
      <c r="C329" s="22">
        <f>'PLANTILLA V6'!C329</f>
        <v>1</v>
      </c>
      <c r="D329" s="54" t="str">
        <f>'PLANTILLA V6'!D329</f>
        <v>pza</v>
      </c>
      <c r="E329" s="22">
        <v>0</v>
      </c>
      <c r="F329" s="54" t="b">
        <v>0</v>
      </c>
      <c r="G329" s="54" t="b">
        <v>0</v>
      </c>
      <c r="H329" s="54" t="b">
        <v>0</v>
      </c>
      <c r="I329" s="54" t="b">
        <v>0</v>
      </c>
      <c r="J329" s="72" t="e">
        <f>(('PLANTILLA V6'!Tot_alumnos*F329)+('PLANTILLA V6'!X_parejas*G329)+('PLANTILLA V6'!x_equipo_4* H329)+('PLANTILLA V6'!Grupal*I329))*E329</f>
        <v>#REF!</v>
      </c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16.5" x14ac:dyDescent="0.45">
      <c r="A330" s="54">
        <f>'PLANTILLA V6'!A330</f>
        <v>0</v>
      </c>
      <c r="B330" s="54">
        <f>'PLANTILLA V6'!B330</f>
        <v>0</v>
      </c>
      <c r="C330" s="22">
        <f>'PLANTILLA V6'!C330</f>
        <v>1</v>
      </c>
      <c r="D330" s="54" t="str">
        <f>'PLANTILLA V6'!D330</f>
        <v>pza</v>
      </c>
      <c r="E330" s="22">
        <v>0</v>
      </c>
      <c r="F330" s="54" t="b">
        <v>0</v>
      </c>
      <c r="G330" s="54" t="b">
        <v>0</v>
      </c>
      <c r="H330" s="54" t="b">
        <v>0</v>
      </c>
      <c r="I330" s="54" t="b">
        <v>0</v>
      </c>
      <c r="J330" s="72" t="e">
        <f>(('PLANTILLA V6'!Tot_alumnos*F330)+('PLANTILLA V6'!X_parejas*G330)+('PLANTILLA V6'!x_equipo_4* H330)+('PLANTILLA V6'!Grupal*I330))*E330</f>
        <v>#REF!</v>
      </c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16.5" x14ac:dyDescent="0.45">
      <c r="A331" s="54">
        <f>'PLANTILLA V6'!A331</f>
        <v>0</v>
      </c>
      <c r="B331" s="54">
        <f>'PLANTILLA V6'!B331</f>
        <v>0</v>
      </c>
      <c r="C331" s="22">
        <f>'PLANTILLA V6'!C331</f>
        <v>1</v>
      </c>
      <c r="D331" s="54" t="str">
        <f>'PLANTILLA V6'!D331</f>
        <v>pza</v>
      </c>
      <c r="E331" s="22">
        <v>0</v>
      </c>
      <c r="F331" s="54" t="b">
        <v>0</v>
      </c>
      <c r="G331" s="54" t="b">
        <v>0</v>
      </c>
      <c r="H331" s="54" t="b">
        <v>0</v>
      </c>
      <c r="I331" s="54" t="b">
        <v>0</v>
      </c>
      <c r="J331" s="72" t="e">
        <f>(('PLANTILLA V6'!Tot_alumnos*F331)+('PLANTILLA V6'!X_parejas*G331)+('PLANTILLA V6'!x_equipo_4* H331)+('PLANTILLA V6'!Grupal*I331))*E331</f>
        <v>#REF!</v>
      </c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16.5" x14ac:dyDescent="0.45">
      <c r="A332" s="54">
        <f>'PLANTILLA V6'!A332</f>
        <v>0</v>
      </c>
      <c r="B332" s="54">
        <f>'PLANTILLA V6'!B332</f>
        <v>0</v>
      </c>
      <c r="C332" s="22">
        <f>'PLANTILLA V6'!C332</f>
        <v>1</v>
      </c>
      <c r="D332" s="54" t="str">
        <f>'PLANTILLA V6'!D332</f>
        <v>pza</v>
      </c>
      <c r="E332" s="22">
        <v>0</v>
      </c>
      <c r="F332" s="54" t="b">
        <v>0</v>
      </c>
      <c r="G332" s="54" t="b">
        <v>0</v>
      </c>
      <c r="H332" s="54" t="b">
        <v>0</v>
      </c>
      <c r="I332" s="54" t="b">
        <v>0</v>
      </c>
      <c r="J332" s="72" t="e">
        <f>(('PLANTILLA V6'!Tot_alumnos*F332)+('PLANTILLA V6'!X_parejas*G332)+('PLANTILLA V6'!x_equipo_4* H332)+('PLANTILLA V6'!Grupal*I332))*E332</f>
        <v>#REF!</v>
      </c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16.5" x14ac:dyDescent="0.45">
      <c r="A333" s="54">
        <f>'PLANTILLA V6'!A333</f>
        <v>0</v>
      </c>
      <c r="B333" s="54">
        <f>'PLANTILLA V6'!B333</f>
        <v>0</v>
      </c>
      <c r="C333" s="22">
        <f>'PLANTILLA V6'!C333</f>
        <v>1</v>
      </c>
      <c r="D333" s="54" t="str">
        <f>'PLANTILLA V6'!D333</f>
        <v>pza</v>
      </c>
      <c r="E333" s="22">
        <v>0</v>
      </c>
      <c r="F333" s="54" t="b">
        <v>0</v>
      </c>
      <c r="G333" s="54" t="b">
        <v>0</v>
      </c>
      <c r="H333" s="54" t="b">
        <v>0</v>
      </c>
      <c r="I333" s="54" t="b">
        <v>0</v>
      </c>
      <c r="J333" s="72" t="e">
        <f>(('PLANTILLA V6'!Tot_alumnos*F333)+('PLANTILLA V6'!X_parejas*G333)+('PLANTILLA V6'!x_equipo_4* H333)+('PLANTILLA V6'!Grupal*I333))*E333</f>
        <v>#REF!</v>
      </c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16.5" x14ac:dyDescent="0.45">
      <c r="A334" s="54">
        <f>'PLANTILLA V6'!A334</f>
        <v>0</v>
      </c>
      <c r="B334" s="54">
        <f>'PLANTILLA V6'!B334</f>
        <v>0</v>
      </c>
      <c r="C334" s="22">
        <f>'PLANTILLA V6'!C334</f>
        <v>1</v>
      </c>
      <c r="D334" s="54" t="str">
        <f>'PLANTILLA V6'!D334</f>
        <v>pza</v>
      </c>
      <c r="E334" s="22">
        <v>0</v>
      </c>
      <c r="F334" s="54" t="b">
        <v>0</v>
      </c>
      <c r="G334" s="54" t="b">
        <v>0</v>
      </c>
      <c r="H334" s="54" t="b">
        <v>0</v>
      </c>
      <c r="I334" s="54" t="b">
        <v>0</v>
      </c>
      <c r="J334" s="72" t="e">
        <f>(('PLANTILLA V6'!Tot_alumnos*F334)+('PLANTILLA V6'!X_parejas*G334)+('PLANTILLA V6'!x_equipo_4* H334)+('PLANTILLA V6'!Grupal*I334))*E334</f>
        <v>#REF!</v>
      </c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16.5" x14ac:dyDescent="0.45">
      <c r="A335" s="54">
        <f>'PLANTILLA V6'!A335</f>
        <v>0</v>
      </c>
      <c r="B335" s="54">
        <f>'PLANTILLA V6'!B335</f>
        <v>0</v>
      </c>
      <c r="C335" s="22">
        <f>'PLANTILLA V6'!C335</f>
        <v>1</v>
      </c>
      <c r="D335" s="54" t="str">
        <f>'PLANTILLA V6'!D335</f>
        <v>pza</v>
      </c>
      <c r="E335" s="22">
        <v>0</v>
      </c>
      <c r="F335" s="54" t="b">
        <v>0</v>
      </c>
      <c r="G335" s="54" t="b">
        <v>0</v>
      </c>
      <c r="H335" s="54" t="b">
        <v>0</v>
      </c>
      <c r="I335" s="54" t="b">
        <v>0</v>
      </c>
      <c r="J335" s="72" t="e">
        <f>(('PLANTILLA V6'!Tot_alumnos*F335)+('PLANTILLA V6'!X_parejas*G335)+('PLANTILLA V6'!x_equipo_4* H335)+('PLANTILLA V6'!Grupal*I335))*E335</f>
        <v>#REF!</v>
      </c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16.5" x14ac:dyDescent="0.45">
      <c r="A336" s="54">
        <f>'PLANTILLA V6'!A336</f>
        <v>0</v>
      </c>
      <c r="B336" s="54">
        <f>'PLANTILLA V6'!B336</f>
        <v>0</v>
      </c>
      <c r="C336" s="22">
        <f>'PLANTILLA V6'!C336</f>
        <v>1</v>
      </c>
      <c r="D336" s="54" t="str">
        <f>'PLANTILLA V6'!D336</f>
        <v>pza</v>
      </c>
      <c r="E336" s="22">
        <v>0</v>
      </c>
      <c r="F336" s="54" t="b">
        <v>0</v>
      </c>
      <c r="G336" s="54" t="b">
        <v>0</v>
      </c>
      <c r="H336" s="54" t="b">
        <v>0</v>
      </c>
      <c r="I336" s="54" t="b">
        <v>0</v>
      </c>
      <c r="J336" s="72" t="e">
        <f>(('PLANTILLA V6'!Tot_alumnos*F336)+('PLANTILLA V6'!X_parejas*G336)+('PLANTILLA V6'!x_equipo_4* H336)+('PLANTILLA V6'!Grupal*I336))*E336</f>
        <v>#REF!</v>
      </c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16.5" x14ac:dyDescent="0.45">
      <c r="A337" s="54">
        <f>'PLANTILLA V6'!A337</f>
        <v>0</v>
      </c>
      <c r="B337" s="54">
        <f>'PLANTILLA V6'!B337</f>
        <v>0</v>
      </c>
      <c r="C337" s="22">
        <f>'PLANTILLA V6'!C337</f>
        <v>1</v>
      </c>
      <c r="D337" s="54" t="str">
        <f>'PLANTILLA V6'!D337</f>
        <v>pza</v>
      </c>
      <c r="E337" s="22">
        <v>0</v>
      </c>
      <c r="F337" s="54" t="b">
        <v>0</v>
      </c>
      <c r="G337" s="54" t="b">
        <v>0</v>
      </c>
      <c r="H337" s="54" t="b">
        <v>0</v>
      </c>
      <c r="I337" s="54" t="b">
        <v>0</v>
      </c>
      <c r="J337" s="72" t="e">
        <f>(('PLANTILLA V6'!Tot_alumnos*F337)+('PLANTILLA V6'!X_parejas*G337)+('PLANTILLA V6'!x_equipo_4* H337)+('PLANTILLA V6'!Grupal*I337))*E337</f>
        <v>#REF!</v>
      </c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16.5" x14ac:dyDescent="0.45">
      <c r="A338" s="54">
        <f>'PLANTILLA V6'!A338</f>
        <v>0</v>
      </c>
      <c r="B338" s="54">
        <f>'PLANTILLA V6'!B338</f>
        <v>0</v>
      </c>
      <c r="C338" s="22">
        <f>'PLANTILLA V6'!C338</f>
        <v>1</v>
      </c>
      <c r="D338" s="54" t="str">
        <f>'PLANTILLA V6'!D338</f>
        <v>pza</v>
      </c>
      <c r="E338" s="22">
        <v>0</v>
      </c>
      <c r="F338" s="54" t="b">
        <v>0</v>
      </c>
      <c r="G338" s="54" t="b">
        <v>0</v>
      </c>
      <c r="H338" s="54" t="b">
        <v>0</v>
      </c>
      <c r="I338" s="54" t="b">
        <v>0</v>
      </c>
      <c r="J338" s="72" t="e">
        <f>(('PLANTILLA V6'!Tot_alumnos*F338)+('PLANTILLA V6'!X_parejas*G338)+('PLANTILLA V6'!x_equipo_4* H338)+('PLANTILLA V6'!Grupal*I338))*E338</f>
        <v>#REF!</v>
      </c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16.5" x14ac:dyDescent="0.45">
      <c r="A339" s="54">
        <f>'PLANTILLA V6'!A339</f>
        <v>0</v>
      </c>
      <c r="B339" s="54">
        <f>'PLANTILLA V6'!B339</f>
        <v>0</v>
      </c>
      <c r="C339" s="54">
        <f>'PLANTILLA V6'!C339</f>
        <v>0</v>
      </c>
      <c r="D339" s="54">
        <f>'PLANTILLA V6'!D339</f>
        <v>0</v>
      </c>
      <c r="E339" s="22"/>
      <c r="F339" s="54"/>
      <c r="G339" s="54"/>
      <c r="H339" s="54"/>
      <c r="I339" s="54"/>
      <c r="J339" s="72" t="e">
        <f>(('PLANTILLA V6'!Tot_alumnos*F339)+('PLANTILLA V6'!X_parejas*G339)+('PLANTILLA V6'!x_equipo_4* H339)+('PLANTILLA V6'!Grupal*I339))*E339</f>
        <v>#REF!</v>
      </c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16.5" x14ac:dyDescent="0.45">
      <c r="A340" s="54">
        <f>'PLANTILLA V6'!A340</f>
        <v>0</v>
      </c>
      <c r="B340" s="54">
        <f>'PLANTILLA V6'!B340</f>
        <v>0</v>
      </c>
      <c r="C340" s="54">
        <f>'PLANTILLA V6'!C340</f>
        <v>0</v>
      </c>
      <c r="D340" s="54">
        <f>'PLANTILLA V6'!D340</f>
        <v>0</v>
      </c>
      <c r="E340" s="22"/>
      <c r="F340" s="54"/>
      <c r="G340" s="54"/>
      <c r="H340" s="54"/>
      <c r="I340" s="54"/>
      <c r="J340" s="72" t="e">
        <f>(('PLANTILLA V6'!Tot_alumnos*F340)+('PLANTILLA V6'!X_parejas*G340)+('PLANTILLA V6'!x_equipo_4* H340)+('PLANTILLA V6'!Grupal*I340))*E340</f>
        <v>#REF!</v>
      </c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16.5" x14ac:dyDescent="0.45">
      <c r="A341" s="54">
        <f>'PLANTILLA V6'!A341</f>
        <v>0</v>
      </c>
      <c r="B341" s="54">
        <f>'PLANTILLA V6'!B341</f>
        <v>0</v>
      </c>
      <c r="C341" s="54">
        <f>'PLANTILLA V6'!C341</f>
        <v>0</v>
      </c>
      <c r="D341" s="54">
        <f>'PLANTILLA V6'!D341</f>
        <v>0</v>
      </c>
      <c r="E341" s="22"/>
      <c r="F341" s="54"/>
      <c r="G341" s="54"/>
      <c r="H341" s="54"/>
      <c r="I341" s="54"/>
      <c r="J341" s="72" t="e">
        <f>(('PLANTILLA V6'!Tot_alumnos*F341)+('PLANTILLA V6'!X_parejas*G341)+('PLANTILLA V6'!x_equipo_4* H341)+('PLANTILLA V6'!Grupal*I341))*E341</f>
        <v>#REF!</v>
      </c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16.5" x14ac:dyDescent="0.45">
      <c r="A342" s="54">
        <f>'PLANTILLA V6'!A342</f>
        <v>0</v>
      </c>
      <c r="B342" s="54">
        <f>'PLANTILLA V6'!B342</f>
        <v>0</v>
      </c>
      <c r="C342" s="54">
        <f>'PLANTILLA V6'!C342</f>
        <v>0</v>
      </c>
      <c r="D342" s="54">
        <f>'PLANTILLA V6'!D342</f>
        <v>0</v>
      </c>
      <c r="E342" s="22"/>
      <c r="F342" s="54"/>
      <c r="G342" s="54"/>
      <c r="H342" s="54"/>
      <c r="I342" s="54"/>
      <c r="J342" s="72" t="e">
        <f>(('PLANTILLA V6'!Tot_alumnos*F342)+('PLANTILLA V6'!X_parejas*G342)+('PLANTILLA V6'!x_equipo_4* H342)+('PLANTILLA V6'!Grupal*I342))*E342</f>
        <v>#REF!</v>
      </c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16.5" x14ac:dyDescent="0.45">
      <c r="A343" s="54">
        <f>'PLANTILLA V6'!A343</f>
        <v>0</v>
      </c>
      <c r="B343" s="54">
        <f>'PLANTILLA V6'!B343</f>
        <v>0</v>
      </c>
      <c r="C343" s="54">
        <f>'PLANTILLA V6'!C343</f>
        <v>0</v>
      </c>
      <c r="D343" s="54">
        <f>'PLANTILLA V6'!D343</f>
        <v>0</v>
      </c>
      <c r="E343" s="22"/>
      <c r="F343" s="54"/>
      <c r="G343" s="54"/>
      <c r="H343" s="54"/>
      <c r="I343" s="54"/>
      <c r="J343" s="72" t="e">
        <f>(('PLANTILLA V6'!Tot_alumnos*F343)+('PLANTILLA V6'!X_parejas*G343)+('PLANTILLA V6'!x_equipo_4* H343)+('PLANTILLA V6'!Grupal*I343))*E343</f>
        <v>#REF!</v>
      </c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16.5" x14ac:dyDescent="0.45">
      <c r="A344" s="54">
        <f>'PLANTILLA V6'!A344</f>
        <v>0</v>
      </c>
      <c r="B344" s="54">
        <f>'PLANTILLA V6'!B344</f>
        <v>0</v>
      </c>
      <c r="C344" s="54">
        <f>'PLANTILLA V6'!C344</f>
        <v>0</v>
      </c>
      <c r="D344" s="54">
        <f>'PLANTILLA V6'!D344</f>
        <v>0</v>
      </c>
      <c r="E344" s="22"/>
      <c r="F344" s="54"/>
      <c r="G344" s="54"/>
      <c r="H344" s="54"/>
      <c r="I344" s="54"/>
      <c r="J344" s="72" t="e">
        <f>(('PLANTILLA V6'!Tot_alumnos*F344)+('PLANTILLA V6'!X_parejas*G344)+('PLANTILLA V6'!x_equipo_4* H344)+('PLANTILLA V6'!Grupal*I344))*E344</f>
        <v>#REF!</v>
      </c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16.5" x14ac:dyDescent="0.45">
      <c r="A345" s="54">
        <f>'PLANTILLA V6'!A345</f>
        <v>0</v>
      </c>
      <c r="B345" s="54">
        <f>'PLANTILLA V6'!B345</f>
        <v>0</v>
      </c>
      <c r="C345" s="54">
        <f>'PLANTILLA V6'!C345</f>
        <v>0</v>
      </c>
      <c r="D345" s="54">
        <f>'PLANTILLA V6'!D345</f>
        <v>0</v>
      </c>
      <c r="E345" s="22"/>
      <c r="F345" s="54"/>
      <c r="G345" s="54"/>
      <c r="H345" s="54"/>
      <c r="I345" s="54"/>
      <c r="J345" s="72" t="e">
        <f>(('PLANTILLA V6'!Tot_alumnos*F345)+('PLANTILLA V6'!X_parejas*G345)+('PLANTILLA V6'!x_equipo_4* H345)+('PLANTILLA V6'!Grupal*I345))*E345</f>
        <v>#REF!</v>
      </c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16.5" x14ac:dyDescent="0.45">
      <c r="A346" s="54">
        <f>'PLANTILLA V6'!A346</f>
        <v>0</v>
      </c>
      <c r="B346" s="54">
        <f>'PLANTILLA V6'!B346</f>
        <v>0</v>
      </c>
      <c r="C346" s="54">
        <f>'PLANTILLA V6'!C346</f>
        <v>0</v>
      </c>
      <c r="D346" s="54">
        <f>'PLANTILLA V6'!D346</f>
        <v>0</v>
      </c>
      <c r="E346" s="22"/>
      <c r="F346" s="54"/>
      <c r="G346" s="54"/>
      <c r="H346" s="54"/>
      <c r="I346" s="54"/>
      <c r="J346" s="72" t="e">
        <f>(('PLANTILLA V6'!Tot_alumnos*F346)+('PLANTILLA V6'!X_parejas*G346)+('PLANTILLA V6'!x_equipo_4* H346)+('PLANTILLA V6'!Grupal*I346))*E346</f>
        <v>#REF!</v>
      </c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16.5" x14ac:dyDescent="0.45">
      <c r="A347" s="54">
        <f>'PLANTILLA V6'!A347</f>
        <v>0</v>
      </c>
      <c r="B347" s="54">
        <f>'PLANTILLA V6'!B347</f>
        <v>0</v>
      </c>
      <c r="C347" s="54">
        <f>'PLANTILLA V6'!C347</f>
        <v>0</v>
      </c>
      <c r="D347" s="54">
        <f>'PLANTILLA V6'!D347</f>
        <v>0</v>
      </c>
      <c r="E347" s="22"/>
      <c r="F347" s="54"/>
      <c r="G347" s="54"/>
      <c r="H347" s="54"/>
      <c r="I347" s="54"/>
      <c r="J347" s="72" t="e">
        <f>(('PLANTILLA V6'!Tot_alumnos*F347)+('PLANTILLA V6'!X_parejas*G347)+('PLANTILLA V6'!x_equipo_4* H347)+('PLANTILLA V6'!Grupal*I347))*E347</f>
        <v>#REF!</v>
      </c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16.5" x14ac:dyDescent="0.45">
      <c r="A348" s="54">
        <f>'PLANTILLA V6'!A348</f>
        <v>0</v>
      </c>
      <c r="B348" s="54">
        <f>'PLANTILLA V6'!B348</f>
        <v>0</v>
      </c>
      <c r="C348" s="54">
        <f>'PLANTILLA V6'!C348</f>
        <v>0</v>
      </c>
      <c r="D348" s="54">
        <f>'PLANTILLA V6'!D348</f>
        <v>0</v>
      </c>
      <c r="E348" s="22"/>
      <c r="F348" s="54"/>
      <c r="G348" s="54"/>
      <c r="H348" s="54"/>
      <c r="I348" s="54"/>
      <c r="J348" s="72" t="e">
        <f>(('PLANTILLA V6'!Tot_alumnos*F348)+('PLANTILLA V6'!X_parejas*G348)+('PLANTILLA V6'!x_equipo_4* H348)+('PLANTILLA V6'!Grupal*I348))*E348</f>
        <v>#REF!</v>
      </c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16.5" x14ac:dyDescent="0.45">
      <c r="A349" s="54">
        <f>'PLANTILLA V6'!A349</f>
        <v>0</v>
      </c>
      <c r="B349" s="54">
        <f>'PLANTILLA V6'!B349</f>
        <v>0</v>
      </c>
      <c r="C349" s="54">
        <f>'PLANTILLA V6'!C349</f>
        <v>0</v>
      </c>
      <c r="D349" s="54">
        <f>'PLANTILLA V6'!D349</f>
        <v>0</v>
      </c>
      <c r="E349" s="22"/>
      <c r="F349" s="54"/>
      <c r="G349" s="54"/>
      <c r="H349" s="54"/>
      <c r="I349" s="54"/>
      <c r="J349" s="72" t="e">
        <f>(('PLANTILLA V6'!Tot_alumnos*F349)+('PLANTILLA V6'!X_parejas*G349)+('PLANTILLA V6'!x_equipo_4* H349)+('PLANTILLA V6'!Grupal*I349))*E349</f>
        <v>#REF!</v>
      </c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16.5" x14ac:dyDescent="0.45">
      <c r="A350" s="54">
        <f>'PLANTILLA V6'!A350</f>
        <v>0</v>
      </c>
      <c r="B350" s="54">
        <f>'PLANTILLA V6'!B350</f>
        <v>0</v>
      </c>
      <c r="C350" s="54">
        <f>'PLANTILLA V6'!C350</f>
        <v>0</v>
      </c>
      <c r="D350" s="54">
        <f>'PLANTILLA V6'!D350</f>
        <v>0</v>
      </c>
      <c r="E350" s="22"/>
      <c r="F350" s="54"/>
      <c r="G350" s="54"/>
      <c r="H350" s="54"/>
      <c r="I350" s="54"/>
      <c r="J350" s="72" t="e">
        <f>(('PLANTILLA V6'!Tot_alumnos*F350)+('PLANTILLA V6'!X_parejas*G350)+('PLANTILLA V6'!x_equipo_4* H350)+('PLANTILLA V6'!Grupal*I350))*E350</f>
        <v>#REF!</v>
      </c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16.5" x14ac:dyDescent="0.45">
      <c r="A351" s="54">
        <f>'PLANTILLA V6'!A351</f>
        <v>0</v>
      </c>
      <c r="B351" s="54">
        <f>'PLANTILLA V6'!B351</f>
        <v>0</v>
      </c>
      <c r="C351" s="54">
        <f>'PLANTILLA V6'!C351</f>
        <v>0</v>
      </c>
      <c r="D351" s="54">
        <f>'PLANTILLA V6'!D351</f>
        <v>0</v>
      </c>
      <c r="E351" s="22"/>
      <c r="F351" s="54"/>
      <c r="G351" s="54"/>
      <c r="H351" s="54"/>
      <c r="I351" s="54"/>
      <c r="J351" s="72" t="e">
        <f>(('PLANTILLA V6'!Tot_alumnos*F351)+('PLANTILLA V6'!X_parejas*G351)+('PLANTILLA V6'!x_equipo_4* H351)+('PLANTILLA V6'!Grupal*I351))*E351</f>
        <v>#REF!</v>
      </c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16.5" x14ac:dyDescent="0.45">
      <c r="A352" s="54">
        <f>'PLANTILLA V6'!A352</f>
        <v>0</v>
      </c>
      <c r="B352" s="54">
        <f>'PLANTILLA V6'!B352</f>
        <v>0</v>
      </c>
      <c r="C352" s="54">
        <f>'PLANTILLA V6'!C352</f>
        <v>0</v>
      </c>
      <c r="D352" s="54">
        <f>'PLANTILLA V6'!D352</f>
        <v>0</v>
      </c>
      <c r="E352" s="22"/>
      <c r="F352" s="54"/>
      <c r="G352" s="54"/>
      <c r="H352" s="54"/>
      <c r="I352" s="54"/>
      <c r="J352" s="72" t="e">
        <f>(('PLANTILLA V6'!Tot_alumnos*F352)+('PLANTILLA V6'!X_parejas*G352)+('PLANTILLA V6'!x_equipo_4* H352)+('PLANTILLA V6'!Grupal*I352))*E352</f>
        <v>#REF!</v>
      </c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16.5" x14ac:dyDescent="0.45">
      <c r="A353" s="54">
        <f>'PLANTILLA V6'!A353</f>
        <v>0</v>
      </c>
      <c r="B353" s="54">
        <f>'PLANTILLA V6'!B353</f>
        <v>0</v>
      </c>
      <c r="C353" s="54">
        <f>'PLANTILLA V6'!C353</f>
        <v>0</v>
      </c>
      <c r="D353" s="54">
        <f>'PLANTILLA V6'!D353</f>
        <v>0</v>
      </c>
      <c r="E353" s="22"/>
      <c r="F353" s="54"/>
      <c r="G353" s="54"/>
      <c r="H353" s="54"/>
      <c r="I353" s="54"/>
      <c r="J353" s="72" t="e">
        <f>(('PLANTILLA V6'!Tot_alumnos*F353)+('PLANTILLA V6'!X_parejas*G353)+('PLANTILLA V6'!x_equipo_4* H353)+('PLANTILLA V6'!Grupal*I353))*E353</f>
        <v>#REF!</v>
      </c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16.5" x14ac:dyDescent="0.45">
      <c r="A354" s="54">
        <f>'PLANTILLA V6'!A354</f>
        <v>0</v>
      </c>
      <c r="B354" s="54">
        <f>'PLANTILLA V6'!B354</f>
        <v>0</v>
      </c>
      <c r="C354" s="54">
        <f>'PLANTILLA V6'!C354</f>
        <v>0</v>
      </c>
      <c r="D354" s="54">
        <f>'PLANTILLA V6'!D354</f>
        <v>0</v>
      </c>
      <c r="E354" s="22"/>
      <c r="F354" s="54"/>
      <c r="G354" s="54"/>
      <c r="H354" s="54"/>
      <c r="I354" s="54"/>
      <c r="J354" s="72" t="e">
        <f>(('PLANTILLA V6'!Tot_alumnos*F354)+('PLANTILLA V6'!X_parejas*G354)+('PLANTILLA V6'!x_equipo_4* H354)+('PLANTILLA V6'!Grupal*I354))*E354</f>
        <v>#REF!</v>
      </c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16.5" x14ac:dyDescent="0.45">
      <c r="A355" s="54">
        <f>'PLANTILLA V6'!A355</f>
        <v>0</v>
      </c>
      <c r="B355" s="54">
        <f>'PLANTILLA V6'!B355</f>
        <v>0</v>
      </c>
      <c r="C355" s="54">
        <f>'PLANTILLA V6'!C355</f>
        <v>0</v>
      </c>
      <c r="D355" s="54">
        <f>'PLANTILLA V6'!D355</f>
        <v>0</v>
      </c>
      <c r="E355" s="22"/>
      <c r="F355" s="54"/>
      <c r="G355" s="54"/>
      <c r="H355" s="54"/>
      <c r="I355" s="54"/>
      <c r="J355" s="72" t="e">
        <f>(('PLANTILLA V6'!Tot_alumnos*F355)+('PLANTILLA V6'!X_parejas*G355)+('PLANTILLA V6'!x_equipo_4* H355)+('PLANTILLA V6'!Grupal*I355))*E355</f>
        <v>#REF!</v>
      </c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16.5" x14ac:dyDescent="0.45">
      <c r="A356" s="54">
        <f>'PLANTILLA V6'!A356</f>
        <v>0</v>
      </c>
      <c r="B356" s="54">
        <f>'PLANTILLA V6'!B356</f>
        <v>0</v>
      </c>
      <c r="C356" s="54">
        <f>'PLANTILLA V6'!C356</f>
        <v>0</v>
      </c>
      <c r="D356" s="54">
        <f>'PLANTILLA V6'!D356</f>
        <v>0</v>
      </c>
      <c r="E356" s="22"/>
      <c r="F356" s="54"/>
      <c r="G356" s="54"/>
      <c r="H356" s="54"/>
      <c r="I356" s="54"/>
      <c r="J356" s="72" t="e">
        <f>(('PLANTILLA V6'!Tot_alumnos*F356)+('PLANTILLA V6'!X_parejas*G356)+('PLANTILLA V6'!x_equipo_4* H356)+('PLANTILLA V6'!Grupal*I356))*E356</f>
        <v>#REF!</v>
      </c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16.5" x14ac:dyDescent="0.45">
      <c r="A357" s="54">
        <f>'PLANTILLA V6'!A357</f>
        <v>0</v>
      </c>
      <c r="B357" s="54">
        <f>'PLANTILLA V6'!B357</f>
        <v>0</v>
      </c>
      <c r="C357" s="54">
        <f>'PLANTILLA V6'!C357</f>
        <v>0</v>
      </c>
      <c r="D357" s="54">
        <f>'PLANTILLA V6'!D357</f>
        <v>0</v>
      </c>
      <c r="E357" s="22"/>
      <c r="F357" s="54"/>
      <c r="G357" s="54"/>
      <c r="H357" s="54"/>
      <c r="I357" s="54"/>
      <c r="J357" s="72" t="e">
        <f>(('PLANTILLA V6'!Tot_alumnos*F357)+('PLANTILLA V6'!X_parejas*G357)+('PLANTILLA V6'!x_equipo_4* H357)+('PLANTILLA V6'!Grupal*I357))*E357</f>
        <v>#REF!</v>
      </c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16.5" x14ac:dyDescent="0.45">
      <c r="A358" s="54">
        <f>'PLANTILLA V6'!A358</f>
        <v>0</v>
      </c>
      <c r="B358" s="54">
        <f>'PLANTILLA V6'!B358</f>
        <v>0</v>
      </c>
      <c r="C358" s="54">
        <f>'PLANTILLA V6'!C358</f>
        <v>0</v>
      </c>
      <c r="D358" s="54">
        <f>'PLANTILLA V6'!D358</f>
        <v>0</v>
      </c>
      <c r="E358" s="22"/>
      <c r="F358" s="54"/>
      <c r="G358" s="54"/>
      <c r="H358" s="54"/>
      <c r="I358" s="54"/>
      <c r="J358" s="72" t="e">
        <f>(('PLANTILLA V6'!Tot_alumnos*F358)+('PLANTILLA V6'!X_parejas*G358)+('PLANTILLA V6'!x_equipo_4* H358)+('PLANTILLA V6'!Grupal*I358))*E358</f>
        <v>#REF!</v>
      </c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16.5" x14ac:dyDescent="0.45">
      <c r="A359" s="54">
        <f>'PLANTILLA V6'!A359</f>
        <v>0</v>
      </c>
      <c r="B359" s="54">
        <f>'PLANTILLA V6'!B359</f>
        <v>0</v>
      </c>
      <c r="C359" s="54">
        <f>'PLANTILLA V6'!C359</f>
        <v>0</v>
      </c>
      <c r="D359" s="54">
        <f>'PLANTILLA V6'!D359</f>
        <v>0</v>
      </c>
      <c r="E359" s="22"/>
      <c r="F359" s="54"/>
      <c r="G359" s="54"/>
      <c r="H359" s="54"/>
      <c r="I359" s="54"/>
      <c r="J359" s="72" t="e">
        <f>(('PLANTILLA V6'!Tot_alumnos*F359)+('PLANTILLA V6'!X_parejas*G359)+('PLANTILLA V6'!x_equipo_4* H359)+('PLANTILLA V6'!Grupal*I359))*E359</f>
        <v>#REF!</v>
      </c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16.5" x14ac:dyDescent="0.45">
      <c r="A360" s="54">
        <f>'PLANTILLA V6'!A360</f>
        <v>0</v>
      </c>
      <c r="B360" s="54">
        <f>'PLANTILLA V6'!B360</f>
        <v>0</v>
      </c>
      <c r="C360" s="54">
        <f>'PLANTILLA V6'!C360</f>
        <v>0</v>
      </c>
      <c r="D360" s="54">
        <f>'PLANTILLA V6'!D360</f>
        <v>0</v>
      </c>
      <c r="E360" s="22"/>
      <c r="F360" s="54"/>
      <c r="G360" s="54"/>
      <c r="H360" s="54"/>
      <c r="I360" s="54"/>
      <c r="J360" s="72" t="e">
        <f>(('PLANTILLA V6'!Tot_alumnos*F360)+('PLANTILLA V6'!X_parejas*G360)+('PLANTILLA V6'!x_equipo_4* H360)+('PLANTILLA V6'!Grupal*I360))*E360</f>
        <v>#REF!</v>
      </c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16.5" x14ac:dyDescent="0.45">
      <c r="A361" s="54">
        <f>'PLANTILLA V6'!A361</f>
        <v>0</v>
      </c>
      <c r="B361" s="54">
        <f>'PLANTILLA V6'!B361</f>
        <v>0</v>
      </c>
      <c r="C361" s="54">
        <f>'PLANTILLA V6'!C361</f>
        <v>0</v>
      </c>
      <c r="D361" s="54">
        <f>'PLANTILLA V6'!D361</f>
        <v>0</v>
      </c>
      <c r="E361" s="22"/>
      <c r="F361" s="54"/>
      <c r="G361" s="54"/>
      <c r="H361" s="54"/>
      <c r="I361" s="54"/>
      <c r="J361" s="72" t="e">
        <f>(('PLANTILLA V6'!Tot_alumnos*F361)+('PLANTILLA V6'!X_parejas*G361)+('PLANTILLA V6'!x_equipo_4* H361)+('PLANTILLA V6'!Grupal*I361))*E361</f>
        <v>#REF!</v>
      </c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16.5" x14ac:dyDescent="0.45">
      <c r="A362" s="54">
        <f>'PLANTILLA V6'!A362</f>
        <v>0</v>
      </c>
      <c r="B362" s="54">
        <f>'PLANTILLA V6'!B362</f>
        <v>0</v>
      </c>
      <c r="C362" s="54">
        <f>'PLANTILLA V6'!C362</f>
        <v>0</v>
      </c>
      <c r="D362" s="54">
        <f>'PLANTILLA V6'!D362</f>
        <v>0</v>
      </c>
      <c r="E362" s="22"/>
      <c r="F362" s="54"/>
      <c r="G362" s="54"/>
      <c r="H362" s="54"/>
      <c r="I362" s="54"/>
      <c r="J362" s="72" t="e">
        <f>(('PLANTILLA V6'!Tot_alumnos*F362)+('PLANTILLA V6'!X_parejas*G362)+('PLANTILLA V6'!x_equipo_4* H362)+('PLANTILLA V6'!Grupal*I362))*E362</f>
        <v>#REF!</v>
      </c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16.5" x14ac:dyDescent="0.45">
      <c r="A363" s="54">
        <f>'PLANTILLA V6'!A363</f>
        <v>0</v>
      </c>
      <c r="B363" s="54">
        <f>'PLANTILLA V6'!B363</f>
        <v>0</v>
      </c>
      <c r="C363" s="54">
        <f>'PLANTILLA V6'!C363</f>
        <v>0</v>
      </c>
      <c r="D363" s="54">
        <f>'PLANTILLA V6'!D363</f>
        <v>0</v>
      </c>
      <c r="E363" s="22"/>
      <c r="F363" s="54"/>
      <c r="G363" s="54"/>
      <c r="H363" s="54"/>
      <c r="I363" s="54"/>
      <c r="J363" s="72" t="e">
        <f>(('PLANTILLA V6'!Tot_alumnos*F363)+('PLANTILLA V6'!X_parejas*G363)+('PLANTILLA V6'!x_equipo_4* H363)+('PLANTILLA V6'!Grupal*I363))*E363</f>
        <v>#REF!</v>
      </c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16.5" x14ac:dyDescent="0.45">
      <c r="A364" s="54">
        <f>'PLANTILLA V6'!A364</f>
        <v>0</v>
      </c>
      <c r="B364" s="54">
        <f>'PLANTILLA V6'!B364</f>
        <v>0</v>
      </c>
      <c r="C364" s="54">
        <f>'PLANTILLA V6'!C364</f>
        <v>0</v>
      </c>
      <c r="D364" s="54">
        <f>'PLANTILLA V6'!D364</f>
        <v>0</v>
      </c>
      <c r="E364" s="22"/>
      <c r="F364" s="54"/>
      <c r="G364" s="54"/>
      <c r="H364" s="54"/>
      <c r="I364" s="54"/>
      <c r="J364" s="72" t="e">
        <f>(('PLANTILLA V6'!Tot_alumnos*F364)+('PLANTILLA V6'!X_parejas*G364)+('PLANTILLA V6'!x_equipo_4* H364)+('PLANTILLA V6'!Grupal*I364))*E364</f>
        <v>#REF!</v>
      </c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16.5" x14ac:dyDescent="0.45">
      <c r="A365" s="54">
        <f>'PLANTILLA V6'!A365</f>
        <v>0</v>
      </c>
      <c r="B365" s="54">
        <f>'PLANTILLA V6'!B365</f>
        <v>0</v>
      </c>
      <c r="C365" s="54">
        <f>'PLANTILLA V6'!C365</f>
        <v>0</v>
      </c>
      <c r="D365" s="54">
        <f>'PLANTILLA V6'!D365</f>
        <v>0</v>
      </c>
      <c r="E365" s="22"/>
      <c r="F365" s="54"/>
      <c r="G365" s="54"/>
      <c r="H365" s="54"/>
      <c r="I365" s="54"/>
      <c r="J365" s="72" t="e">
        <f>(('PLANTILLA V6'!Tot_alumnos*F365)+('PLANTILLA V6'!X_parejas*G365)+('PLANTILLA V6'!x_equipo_4* H365)+('PLANTILLA V6'!Grupal*I365))*E365</f>
        <v>#REF!</v>
      </c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16.5" x14ac:dyDescent="0.45">
      <c r="A366" s="54">
        <f>'PLANTILLA V6'!A366</f>
        <v>0</v>
      </c>
      <c r="B366" s="54">
        <f>'PLANTILLA V6'!B366</f>
        <v>0</v>
      </c>
      <c r="C366" s="54">
        <f>'PLANTILLA V6'!C366</f>
        <v>0</v>
      </c>
      <c r="D366" s="54">
        <f>'PLANTILLA V6'!D366</f>
        <v>0</v>
      </c>
      <c r="E366" s="22"/>
      <c r="F366" s="54"/>
      <c r="G366" s="54"/>
      <c r="H366" s="54"/>
      <c r="I366" s="54"/>
      <c r="J366" s="72" t="e">
        <f>(('PLANTILLA V6'!Tot_alumnos*F366)+('PLANTILLA V6'!X_parejas*G366)+('PLANTILLA V6'!x_equipo_4* H366)+('PLANTILLA V6'!Grupal*I366))*E366</f>
        <v>#REF!</v>
      </c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16.5" x14ac:dyDescent="0.45">
      <c r="A367" s="54">
        <f>'PLANTILLA V6'!A367</f>
        <v>0</v>
      </c>
      <c r="B367" s="54">
        <f>'PLANTILLA V6'!B367</f>
        <v>0</v>
      </c>
      <c r="C367" s="54">
        <f>'PLANTILLA V6'!C367</f>
        <v>0</v>
      </c>
      <c r="D367" s="54"/>
      <c r="E367" s="89"/>
      <c r="F367" s="54"/>
      <c r="G367" s="54"/>
      <c r="H367" s="54"/>
      <c r="I367" s="54"/>
      <c r="J367" s="72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16.5" x14ac:dyDescent="0.45">
      <c r="A368" s="54">
        <f>'PLANTILLA V6'!A368</f>
        <v>0</v>
      </c>
      <c r="B368" s="54">
        <f>'PLANTILLA V6'!B368</f>
        <v>0</v>
      </c>
      <c r="C368" s="54">
        <f>'PLANTILLA V6'!C368</f>
        <v>0</v>
      </c>
      <c r="D368" s="54"/>
      <c r="E368" s="89"/>
      <c r="F368" s="54"/>
      <c r="G368" s="54"/>
      <c r="H368" s="54"/>
      <c r="I368" s="54"/>
      <c r="J368" s="72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16.5" x14ac:dyDescent="0.45">
      <c r="A369" s="54">
        <f>'PLANTILLA V6'!A369</f>
        <v>0</v>
      </c>
      <c r="B369" s="54">
        <f>'PLANTILLA V6'!B369</f>
        <v>0</v>
      </c>
      <c r="C369" s="54">
        <f>'PLANTILLA V6'!C369</f>
        <v>0</v>
      </c>
      <c r="D369" s="54"/>
      <c r="E369" s="89"/>
      <c r="F369" s="54"/>
      <c r="G369" s="54"/>
      <c r="H369" s="54"/>
      <c r="I369" s="54"/>
      <c r="J369" s="72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16.5" x14ac:dyDescent="0.45">
      <c r="A370" s="54">
        <f>'PLANTILLA V6'!A370</f>
        <v>0</v>
      </c>
      <c r="B370" s="54">
        <f>'PLANTILLA V6'!B370</f>
        <v>0</v>
      </c>
      <c r="C370" s="54">
        <f>'PLANTILLA V6'!C370</f>
        <v>0</v>
      </c>
      <c r="D370" s="54"/>
      <c r="E370" s="89"/>
      <c r="F370" s="54"/>
      <c r="G370" s="54"/>
      <c r="H370" s="54"/>
      <c r="I370" s="54"/>
      <c r="J370" s="72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16.5" x14ac:dyDescent="0.45">
      <c r="A371" s="54">
        <f>'PLANTILLA V6'!A371</f>
        <v>0</v>
      </c>
      <c r="B371" s="54">
        <f>'PLANTILLA V6'!B371</f>
        <v>0</v>
      </c>
      <c r="C371" s="54">
        <f>'PLANTILLA V6'!C371</f>
        <v>0</v>
      </c>
      <c r="D371" s="54"/>
      <c r="E371" s="89"/>
      <c r="F371" s="54"/>
      <c r="G371" s="54"/>
      <c r="H371" s="54"/>
      <c r="I371" s="54"/>
      <c r="J371" s="72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16.5" x14ac:dyDescent="0.45">
      <c r="A372" s="54">
        <f>'PLANTILLA V6'!A372</f>
        <v>0</v>
      </c>
      <c r="B372" s="54">
        <f>'PLANTILLA V6'!B372</f>
        <v>0</v>
      </c>
      <c r="C372" s="54">
        <f>'PLANTILLA V6'!C372</f>
        <v>0</v>
      </c>
      <c r="D372" s="54"/>
      <c r="E372" s="89"/>
      <c r="F372" s="54"/>
      <c r="G372" s="54"/>
      <c r="H372" s="54"/>
      <c r="I372" s="54"/>
      <c r="J372" s="72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16.5" x14ac:dyDescent="0.45">
      <c r="A373" s="54">
        <f>'PLANTILLA V6'!A373</f>
        <v>0</v>
      </c>
      <c r="B373" s="54">
        <f>'PLANTILLA V6'!B373</f>
        <v>0</v>
      </c>
      <c r="C373" s="54">
        <f>'PLANTILLA V6'!C373</f>
        <v>0</v>
      </c>
      <c r="D373" s="54"/>
      <c r="E373" s="89"/>
      <c r="F373" s="54"/>
      <c r="G373" s="54"/>
      <c r="H373" s="54"/>
      <c r="I373" s="54"/>
      <c r="J373" s="72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16.5" x14ac:dyDescent="0.45">
      <c r="A374" s="54">
        <f>'PLANTILLA V6'!A374</f>
        <v>0</v>
      </c>
      <c r="B374" s="54">
        <f>'PLANTILLA V6'!B374</f>
        <v>0</v>
      </c>
      <c r="C374" s="54">
        <f>'PLANTILLA V6'!C374</f>
        <v>0</v>
      </c>
      <c r="D374" s="54"/>
      <c r="E374" s="89"/>
      <c r="F374" s="54"/>
      <c r="G374" s="54"/>
      <c r="H374" s="54"/>
      <c r="I374" s="54"/>
      <c r="J374" s="72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16.5" x14ac:dyDescent="0.45">
      <c r="A375" s="54">
        <f>'PLANTILLA V6'!A375</f>
        <v>0</v>
      </c>
      <c r="B375" s="54">
        <f>'PLANTILLA V6'!B375</f>
        <v>0</v>
      </c>
      <c r="C375" s="54">
        <f>'PLANTILLA V6'!C375</f>
        <v>0</v>
      </c>
      <c r="D375" s="54"/>
      <c r="E375" s="89"/>
      <c r="F375" s="54"/>
      <c r="G375" s="54"/>
      <c r="H375" s="54"/>
      <c r="I375" s="54"/>
      <c r="J375" s="72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spans="1:26" ht="16.5" x14ac:dyDescent="0.45">
      <c r="A376" s="54">
        <f>'PLANTILLA V6'!A376</f>
        <v>0</v>
      </c>
      <c r="B376" s="54">
        <f>'PLANTILLA V6'!B376</f>
        <v>0</v>
      </c>
      <c r="C376" s="54">
        <f>'PLANTILLA V6'!C376</f>
        <v>0</v>
      </c>
      <c r="D376" s="54"/>
      <c r="E376" s="89"/>
      <c r="F376" s="54"/>
      <c r="G376" s="54"/>
      <c r="H376" s="54"/>
      <c r="I376" s="54"/>
      <c r="J376" s="72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spans="1:26" ht="16.5" x14ac:dyDescent="0.45">
      <c r="A377" s="54">
        <f>'PLANTILLA V6'!A377</f>
        <v>0</v>
      </c>
      <c r="B377" s="54">
        <f>'PLANTILLA V6'!B377</f>
        <v>0</v>
      </c>
      <c r="C377" s="54">
        <f>'PLANTILLA V6'!C377</f>
        <v>0</v>
      </c>
      <c r="D377" s="54"/>
      <c r="E377" s="22"/>
      <c r="F377" s="54"/>
      <c r="G377" s="54"/>
      <c r="H377" s="54"/>
      <c r="I377" s="54"/>
      <c r="J377" s="72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spans="1:26" ht="16.5" x14ac:dyDescent="0.45">
      <c r="A378" s="54">
        <f>'PLANTILLA V6'!A378</f>
        <v>0</v>
      </c>
      <c r="B378" s="54">
        <f>'PLANTILLA V6'!B378</f>
        <v>0</v>
      </c>
      <c r="C378" s="54">
        <f>'PLANTILLA V6'!C378</f>
        <v>0</v>
      </c>
      <c r="D378" s="54"/>
      <c r="E378" s="22"/>
      <c r="F378" s="54"/>
      <c r="G378" s="54"/>
      <c r="H378" s="54"/>
      <c r="I378" s="54"/>
      <c r="J378" s="72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spans="1:26" ht="16.5" x14ac:dyDescent="0.45">
      <c r="A379" s="54">
        <f>'PLANTILLA V6'!A379</f>
        <v>0</v>
      </c>
      <c r="B379" s="54">
        <f>'PLANTILLA V6'!B379</f>
        <v>0</v>
      </c>
      <c r="C379" s="54">
        <f>'PLANTILLA V6'!C379</f>
        <v>0</v>
      </c>
      <c r="D379" s="54"/>
      <c r="E379" s="22"/>
      <c r="F379" s="54"/>
      <c r="G379" s="54"/>
      <c r="H379" s="54"/>
      <c r="I379" s="54"/>
      <c r="J379" s="72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spans="1:26" ht="16.5" x14ac:dyDescent="0.45">
      <c r="A380" s="54">
        <f>'PLANTILLA V6'!A380</f>
        <v>0</v>
      </c>
      <c r="B380" s="54">
        <f>'PLANTILLA V6'!B380</f>
        <v>0</v>
      </c>
      <c r="C380" s="54">
        <f>'PLANTILLA V6'!C380</f>
        <v>0</v>
      </c>
      <c r="D380" s="54"/>
      <c r="E380" s="22"/>
      <c r="F380" s="54"/>
      <c r="G380" s="54"/>
      <c r="H380" s="54"/>
      <c r="I380" s="54"/>
      <c r="J380" s="72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spans="1:26" ht="16.5" x14ac:dyDescent="0.45">
      <c r="A381" s="54">
        <f>'PLANTILLA V6'!A381</f>
        <v>0</v>
      </c>
      <c r="B381" s="54">
        <f>'PLANTILLA V6'!B381</f>
        <v>0</v>
      </c>
      <c r="C381" s="54">
        <f>'PLANTILLA V6'!C381</f>
        <v>0</v>
      </c>
      <c r="D381" s="54"/>
      <c r="E381" s="22"/>
      <c r="F381" s="54"/>
      <c r="G381" s="54"/>
      <c r="H381" s="54"/>
      <c r="I381" s="54"/>
      <c r="J381" s="8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spans="1:26" ht="16.5" x14ac:dyDescent="0.45">
      <c r="A382" s="54">
        <f>'PLANTILLA V6'!A382</f>
        <v>0</v>
      </c>
      <c r="B382" s="54">
        <f>'PLANTILLA V6'!B382</f>
        <v>0</v>
      </c>
      <c r="C382" s="54">
        <f>'PLANTILLA V6'!C382</f>
        <v>0</v>
      </c>
      <c r="D382" s="54"/>
      <c r="E382" s="22"/>
      <c r="F382" s="54"/>
      <c r="G382" s="54"/>
      <c r="H382" s="54"/>
      <c r="I382" s="54"/>
      <c r="J382" s="8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spans="1:26" ht="16.5" x14ac:dyDescent="0.45">
      <c r="A383" s="54">
        <f>'PLANTILLA V6'!A383</f>
        <v>0</v>
      </c>
      <c r="B383" s="54">
        <f>'PLANTILLA V6'!B383</f>
        <v>0</v>
      </c>
      <c r="C383" s="54">
        <f>'PLANTILLA V6'!C383</f>
        <v>0</v>
      </c>
      <c r="D383" s="54"/>
      <c r="E383" s="22"/>
      <c r="F383" s="54"/>
      <c r="G383" s="54"/>
      <c r="H383" s="54"/>
      <c r="I383" s="54"/>
      <c r="J383" s="8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spans="1:26" ht="16.5" x14ac:dyDescent="0.45">
      <c r="A384" s="54">
        <f>'PLANTILLA V6'!A384</f>
        <v>0</v>
      </c>
      <c r="B384" s="54">
        <f>'PLANTILLA V6'!B384</f>
        <v>0</v>
      </c>
      <c r="C384" s="54">
        <f>'PLANTILLA V6'!C384</f>
        <v>0</v>
      </c>
      <c r="D384" s="54"/>
      <c r="E384" s="22"/>
      <c r="F384" s="54"/>
      <c r="G384" s="54"/>
      <c r="H384" s="54"/>
      <c r="I384" s="54"/>
      <c r="J384" s="8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spans="1:26" ht="16.5" x14ac:dyDescent="0.45">
      <c r="A385" s="54">
        <f>'PLANTILLA V6'!A385</f>
        <v>0</v>
      </c>
      <c r="B385" s="54">
        <f>'PLANTILLA V6'!B385</f>
        <v>0</v>
      </c>
      <c r="C385" s="54">
        <f>'PLANTILLA V6'!C385</f>
        <v>0</v>
      </c>
      <c r="D385" s="54"/>
      <c r="E385" s="22"/>
      <c r="F385" s="54"/>
      <c r="G385" s="54"/>
      <c r="H385" s="54"/>
      <c r="I385" s="54"/>
      <c r="J385" s="8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spans="1:26" ht="16.5" x14ac:dyDescent="0.45">
      <c r="A386" s="54">
        <f>'PLANTILLA V6'!A386</f>
        <v>0</v>
      </c>
      <c r="B386" s="54">
        <f>'PLANTILLA V6'!B386</f>
        <v>0</v>
      </c>
      <c r="C386" s="54">
        <f>'PLANTILLA V6'!C386</f>
        <v>0</v>
      </c>
      <c r="D386" s="54">
        <f>'PLANTILLA V6'!D386</f>
        <v>0</v>
      </c>
      <c r="E386" s="22">
        <f>'PLANTILLA V6'!E386</f>
        <v>0</v>
      </c>
      <c r="F386" s="54">
        <f>'PLANTILLA V6'!F386</f>
        <v>0</v>
      </c>
      <c r="G386" s="54">
        <f>'PLANTILLA V6'!G386</f>
        <v>0</v>
      </c>
      <c r="H386" s="54">
        <f>'PLANTILLA V6'!H386</f>
        <v>0</v>
      </c>
      <c r="I386" s="54">
        <f>'PLANTILLA V6'!I386</f>
        <v>0</v>
      </c>
      <c r="J386" s="84" t="e">
        <f>'PLANTILLA V6'!J386</f>
        <v>#REF!</v>
      </c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spans="1:26" ht="16.5" x14ac:dyDescent="0.45">
      <c r="A387" s="54">
        <f>'PLANTILLA V6'!A387</f>
        <v>0</v>
      </c>
      <c r="B387" s="54">
        <f>'PLANTILLA V6'!B387</f>
        <v>0</v>
      </c>
      <c r="C387" s="54">
        <f>'PLANTILLA V6'!C387</f>
        <v>0</v>
      </c>
      <c r="D387" s="54">
        <f>'PLANTILLA V6'!D387</f>
        <v>0</v>
      </c>
      <c r="E387" s="22">
        <f>'PLANTILLA V6'!E387</f>
        <v>0</v>
      </c>
      <c r="F387" s="54">
        <f>'PLANTILLA V6'!F387</f>
        <v>0</v>
      </c>
      <c r="G387" s="54">
        <f>'PLANTILLA V6'!G387</f>
        <v>0</v>
      </c>
      <c r="H387" s="54">
        <f>'PLANTILLA V6'!H387</f>
        <v>0</v>
      </c>
      <c r="I387" s="54">
        <f>'PLANTILLA V6'!I387</f>
        <v>0</v>
      </c>
      <c r="J387" s="84" t="e">
        <f>'PLANTILLA V6'!J387</f>
        <v>#REF!</v>
      </c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spans="1:26" ht="16.5" x14ac:dyDescent="0.45">
      <c r="A388" s="54">
        <f>'PLANTILLA V6'!A388</f>
        <v>0</v>
      </c>
      <c r="B388" s="54">
        <f>'PLANTILLA V6'!B388</f>
        <v>0</v>
      </c>
      <c r="C388" s="54">
        <f>'PLANTILLA V6'!C388</f>
        <v>0</v>
      </c>
      <c r="D388" s="54">
        <f>'PLANTILLA V6'!D388</f>
        <v>0</v>
      </c>
      <c r="E388" s="22">
        <f>'PLANTILLA V6'!E388</f>
        <v>0</v>
      </c>
      <c r="F388" s="54">
        <f>'PLANTILLA V6'!F388</f>
        <v>0</v>
      </c>
      <c r="G388" s="54">
        <f>'PLANTILLA V6'!G388</f>
        <v>0</v>
      </c>
      <c r="H388" s="54">
        <f>'PLANTILLA V6'!H388</f>
        <v>0</v>
      </c>
      <c r="I388" s="54">
        <f>'PLANTILLA V6'!I388</f>
        <v>0</v>
      </c>
      <c r="J388" s="84" t="e">
        <f>'PLANTILLA V6'!J388</f>
        <v>#REF!</v>
      </c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spans="1:26" ht="16.5" x14ac:dyDescent="0.45">
      <c r="A389" s="54">
        <f>'PLANTILLA V6'!A389</f>
        <v>0</v>
      </c>
      <c r="B389" s="54">
        <f>'PLANTILLA V6'!B389</f>
        <v>0</v>
      </c>
      <c r="C389" s="54">
        <f>'PLANTILLA V6'!C389</f>
        <v>0</v>
      </c>
      <c r="D389" s="54">
        <f>'PLANTILLA V6'!D389</f>
        <v>0</v>
      </c>
      <c r="E389" s="22">
        <f>'PLANTILLA V6'!E389</f>
        <v>0</v>
      </c>
      <c r="F389" s="54">
        <f>'PLANTILLA V6'!F389</f>
        <v>0</v>
      </c>
      <c r="G389" s="54">
        <f>'PLANTILLA V6'!G389</f>
        <v>0</v>
      </c>
      <c r="H389" s="54">
        <f>'PLANTILLA V6'!H389</f>
        <v>0</v>
      </c>
      <c r="I389" s="54">
        <f>'PLANTILLA V6'!I389</f>
        <v>0</v>
      </c>
      <c r="J389" s="84" t="e">
        <f>'PLANTILLA V6'!J389</f>
        <v>#REF!</v>
      </c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spans="1:26" ht="16.5" x14ac:dyDescent="0.45">
      <c r="A390" s="54">
        <f>'PLANTILLA V6'!A390</f>
        <v>0</v>
      </c>
      <c r="B390" s="54">
        <f>'PLANTILLA V6'!B390</f>
        <v>0</v>
      </c>
      <c r="C390" s="54">
        <f>'PLANTILLA V6'!C390</f>
        <v>0</v>
      </c>
      <c r="D390" s="54">
        <f>'PLANTILLA V6'!D390</f>
        <v>0</v>
      </c>
      <c r="E390" s="22">
        <f>'PLANTILLA V6'!E390</f>
        <v>0</v>
      </c>
      <c r="F390" s="54">
        <f>'PLANTILLA V6'!F390</f>
        <v>0</v>
      </c>
      <c r="G390" s="54">
        <f>'PLANTILLA V6'!G390</f>
        <v>0</v>
      </c>
      <c r="H390" s="54">
        <f>'PLANTILLA V6'!H390</f>
        <v>0</v>
      </c>
      <c r="I390" s="54">
        <f>'PLANTILLA V6'!I390</f>
        <v>0</v>
      </c>
      <c r="J390" s="84" t="e">
        <f>'PLANTILLA V6'!J390</f>
        <v>#REF!</v>
      </c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spans="1:26" ht="16.5" x14ac:dyDescent="0.45">
      <c r="A391" s="54">
        <f>'PLANTILLA V6'!A391</f>
        <v>0</v>
      </c>
      <c r="B391" s="54">
        <f>'PLANTILLA V6'!B391</f>
        <v>0</v>
      </c>
      <c r="C391" s="54">
        <f>'PLANTILLA V6'!C391</f>
        <v>0</v>
      </c>
      <c r="D391" s="54">
        <f>'PLANTILLA V6'!D391</f>
        <v>0</v>
      </c>
      <c r="E391" s="22">
        <f>'PLANTILLA V6'!E391</f>
        <v>0</v>
      </c>
      <c r="F391" s="54">
        <f>'PLANTILLA V6'!F391</f>
        <v>0</v>
      </c>
      <c r="G391" s="54">
        <f>'PLANTILLA V6'!G391</f>
        <v>0</v>
      </c>
      <c r="H391" s="54">
        <f>'PLANTILLA V6'!H391</f>
        <v>0</v>
      </c>
      <c r="I391" s="54">
        <f>'PLANTILLA V6'!I391</f>
        <v>0</v>
      </c>
      <c r="J391" s="84" t="e">
        <f>'PLANTILLA V6'!J391</f>
        <v>#REF!</v>
      </c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spans="1:26" ht="16.5" x14ac:dyDescent="0.45">
      <c r="A392" s="54">
        <f>'PLANTILLA V6'!A392</f>
        <v>0</v>
      </c>
      <c r="B392" s="54">
        <f>'PLANTILLA V6'!B392</f>
        <v>0</v>
      </c>
      <c r="C392" s="54">
        <f>'PLANTILLA V6'!C392</f>
        <v>0</v>
      </c>
      <c r="D392" s="54">
        <f>'PLANTILLA V6'!D392</f>
        <v>0</v>
      </c>
      <c r="E392" s="22">
        <f>'PLANTILLA V6'!E392</f>
        <v>0</v>
      </c>
      <c r="F392" s="54">
        <f>'PLANTILLA V6'!F392</f>
        <v>0</v>
      </c>
      <c r="G392" s="54">
        <f>'PLANTILLA V6'!G392</f>
        <v>0</v>
      </c>
      <c r="H392" s="54">
        <f>'PLANTILLA V6'!H392</f>
        <v>0</v>
      </c>
      <c r="I392" s="54">
        <f>'PLANTILLA V6'!I392</f>
        <v>0</v>
      </c>
      <c r="J392" s="84" t="e">
        <f>'PLANTILLA V6'!J392</f>
        <v>#REF!</v>
      </c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spans="1:26" ht="16.5" x14ac:dyDescent="0.45">
      <c r="A393" s="54">
        <f>'PLANTILLA V6'!A393</f>
        <v>0</v>
      </c>
      <c r="B393" s="54">
        <f>'PLANTILLA V6'!B393</f>
        <v>0</v>
      </c>
      <c r="C393" s="54">
        <f>'PLANTILLA V6'!C393</f>
        <v>0</v>
      </c>
      <c r="D393" s="54">
        <f>'PLANTILLA V6'!D393</f>
        <v>0</v>
      </c>
      <c r="E393" s="22">
        <f>'PLANTILLA V6'!E393</f>
        <v>0</v>
      </c>
      <c r="F393" s="54">
        <f>'PLANTILLA V6'!F393</f>
        <v>0</v>
      </c>
      <c r="G393" s="54">
        <f>'PLANTILLA V6'!G393</f>
        <v>0</v>
      </c>
      <c r="H393" s="54">
        <f>'PLANTILLA V6'!H393</f>
        <v>0</v>
      </c>
      <c r="I393" s="54">
        <f>'PLANTILLA V6'!I393</f>
        <v>0</v>
      </c>
      <c r="J393" s="84" t="e">
        <f>'PLANTILLA V6'!J393</f>
        <v>#REF!</v>
      </c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spans="1:26" ht="16.5" x14ac:dyDescent="0.45">
      <c r="A394" s="54">
        <f>'PLANTILLA V6'!A394</f>
        <v>0</v>
      </c>
      <c r="B394" s="54">
        <f>'PLANTILLA V6'!B394</f>
        <v>0</v>
      </c>
      <c r="C394" s="54">
        <f>'PLANTILLA V6'!C394</f>
        <v>0</v>
      </c>
      <c r="D394" s="54">
        <f>'PLANTILLA V6'!D394</f>
        <v>0</v>
      </c>
      <c r="E394" s="22">
        <f>'PLANTILLA V6'!E394</f>
        <v>0</v>
      </c>
      <c r="F394" s="54">
        <f>'PLANTILLA V6'!F394</f>
        <v>0</v>
      </c>
      <c r="G394" s="54">
        <f>'PLANTILLA V6'!G394</f>
        <v>0</v>
      </c>
      <c r="H394" s="54">
        <f>'PLANTILLA V6'!H394</f>
        <v>0</v>
      </c>
      <c r="I394" s="54">
        <f>'PLANTILLA V6'!I394</f>
        <v>0</v>
      </c>
      <c r="J394" s="84" t="e">
        <f>'PLANTILLA V6'!J394</f>
        <v>#REF!</v>
      </c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spans="1:26" ht="16.5" x14ac:dyDescent="0.45">
      <c r="A395" s="54">
        <f>'PLANTILLA V6'!A395</f>
        <v>0</v>
      </c>
      <c r="B395" s="54">
        <f>'PLANTILLA V6'!B395</f>
        <v>0</v>
      </c>
      <c r="C395" s="54">
        <f>'PLANTILLA V6'!C395</f>
        <v>0</v>
      </c>
      <c r="D395" s="54">
        <f>'PLANTILLA V6'!D395</f>
        <v>0</v>
      </c>
      <c r="E395" s="22">
        <f>'PLANTILLA V6'!E395</f>
        <v>0</v>
      </c>
      <c r="F395" s="54">
        <f>'PLANTILLA V6'!F395</f>
        <v>0</v>
      </c>
      <c r="G395" s="54">
        <f>'PLANTILLA V6'!G395</f>
        <v>0</v>
      </c>
      <c r="H395" s="54">
        <f>'PLANTILLA V6'!H395</f>
        <v>0</v>
      </c>
      <c r="I395" s="54">
        <f>'PLANTILLA V6'!I395</f>
        <v>0</v>
      </c>
      <c r="J395" s="84" t="e">
        <f>'PLANTILLA V6'!J395</f>
        <v>#REF!</v>
      </c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spans="1:26" ht="16.5" x14ac:dyDescent="0.45">
      <c r="A396" s="54">
        <f>'PLANTILLA V6'!A396</f>
        <v>0</v>
      </c>
      <c r="B396" s="54">
        <f>'PLANTILLA V6'!B396</f>
        <v>0</v>
      </c>
      <c r="C396" s="54">
        <f>'PLANTILLA V6'!C396</f>
        <v>0</v>
      </c>
      <c r="D396" s="54">
        <f>'PLANTILLA V6'!D396</f>
        <v>0</v>
      </c>
      <c r="E396" s="22">
        <f>'PLANTILLA V6'!E396</f>
        <v>0</v>
      </c>
      <c r="F396" s="54">
        <f>'PLANTILLA V6'!F396</f>
        <v>0</v>
      </c>
      <c r="G396" s="54">
        <f>'PLANTILLA V6'!G396</f>
        <v>0</v>
      </c>
      <c r="H396" s="54">
        <f>'PLANTILLA V6'!H396</f>
        <v>0</v>
      </c>
      <c r="I396" s="54">
        <f>'PLANTILLA V6'!I396</f>
        <v>0</v>
      </c>
      <c r="J396" s="84" t="e">
        <f>'PLANTILLA V6'!J396</f>
        <v>#REF!</v>
      </c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spans="1:26" ht="16.5" x14ac:dyDescent="0.45">
      <c r="A397" s="54">
        <f>'PLANTILLA V6'!A397</f>
        <v>0</v>
      </c>
      <c r="B397" s="54">
        <f>'PLANTILLA V6'!B397</f>
        <v>0</v>
      </c>
      <c r="C397" s="54">
        <f>'PLANTILLA V6'!C397</f>
        <v>0</v>
      </c>
      <c r="D397" s="54">
        <f>'PLANTILLA V6'!D397</f>
        <v>0</v>
      </c>
      <c r="E397" s="22">
        <f>'PLANTILLA V6'!E397</f>
        <v>0</v>
      </c>
      <c r="F397" s="54">
        <f>'PLANTILLA V6'!F397</f>
        <v>0</v>
      </c>
      <c r="G397" s="54">
        <f>'PLANTILLA V6'!G397</f>
        <v>0</v>
      </c>
      <c r="H397" s="54">
        <f>'PLANTILLA V6'!H397</f>
        <v>0</v>
      </c>
      <c r="I397" s="54">
        <f>'PLANTILLA V6'!I397</f>
        <v>0</v>
      </c>
      <c r="J397" s="84" t="e">
        <f>'PLANTILLA V6'!J397</f>
        <v>#REF!</v>
      </c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spans="1:26" ht="16.5" x14ac:dyDescent="0.45">
      <c r="A398" s="54">
        <f>'PLANTILLA V6'!A398</f>
        <v>0</v>
      </c>
      <c r="B398" s="54">
        <f>'PLANTILLA V6'!B398</f>
        <v>0</v>
      </c>
      <c r="C398" s="54">
        <f>'PLANTILLA V6'!C398</f>
        <v>0</v>
      </c>
      <c r="D398" s="54">
        <f>'PLANTILLA V6'!D398</f>
        <v>0</v>
      </c>
      <c r="E398" s="22">
        <f>'PLANTILLA V6'!E398</f>
        <v>0</v>
      </c>
      <c r="F398" s="54">
        <f>'PLANTILLA V6'!F398</f>
        <v>0</v>
      </c>
      <c r="G398" s="54">
        <f>'PLANTILLA V6'!G398</f>
        <v>0</v>
      </c>
      <c r="H398" s="54">
        <f>'PLANTILLA V6'!H398</f>
        <v>0</v>
      </c>
      <c r="I398" s="54">
        <f>'PLANTILLA V6'!I398</f>
        <v>0</v>
      </c>
      <c r="J398" s="84" t="e">
        <f>'PLANTILLA V6'!J398</f>
        <v>#REF!</v>
      </c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spans="1:26" ht="16.5" x14ac:dyDescent="0.45">
      <c r="A399" s="54">
        <f>'PLANTILLA V6'!A399</f>
        <v>0</v>
      </c>
      <c r="B399" s="54">
        <f>'PLANTILLA V6'!B399</f>
        <v>0</v>
      </c>
      <c r="C399" s="54">
        <f>'PLANTILLA V6'!C399</f>
        <v>0</v>
      </c>
      <c r="D399" s="54">
        <f>'PLANTILLA V6'!D399</f>
        <v>0</v>
      </c>
      <c r="E399" s="22">
        <f>'PLANTILLA V6'!E399</f>
        <v>0</v>
      </c>
      <c r="F399" s="54">
        <f>'PLANTILLA V6'!F399</f>
        <v>0</v>
      </c>
      <c r="G399" s="54">
        <f>'PLANTILLA V6'!G399</f>
        <v>0</v>
      </c>
      <c r="H399" s="54">
        <f>'PLANTILLA V6'!H399</f>
        <v>0</v>
      </c>
      <c r="I399" s="54">
        <f>'PLANTILLA V6'!I399</f>
        <v>0</v>
      </c>
      <c r="J399" s="84" t="e">
        <f>'PLANTILLA V6'!J399</f>
        <v>#REF!</v>
      </c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spans="1:26" ht="16.5" x14ac:dyDescent="0.45">
      <c r="A400" s="54">
        <f>'PLANTILLA V6'!A400</f>
        <v>0</v>
      </c>
      <c r="B400" s="54">
        <f>'PLANTILLA V6'!B400</f>
        <v>0</v>
      </c>
      <c r="C400" s="54">
        <f>'PLANTILLA V6'!C400</f>
        <v>0</v>
      </c>
      <c r="D400" s="54">
        <f>'PLANTILLA V6'!D400</f>
        <v>0</v>
      </c>
      <c r="E400" s="22">
        <f>'PLANTILLA V6'!E400</f>
        <v>0</v>
      </c>
      <c r="F400" s="54">
        <f>'PLANTILLA V6'!F400</f>
        <v>0</v>
      </c>
      <c r="G400" s="54">
        <f>'PLANTILLA V6'!G400</f>
        <v>0</v>
      </c>
      <c r="H400" s="54">
        <f>'PLANTILLA V6'!H400</f>
        <v>0</v>
      </c>
      <c r="I400" s="54">
        <f>'PLANTILLA V6'!I400</f>
        <v>0</v>
      </c>
      <c r="J400" s="84" t="e">
        <f>'PLANTILLA V6'!J400</f>
        <v>#REF!</v>
      </c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spans="1:26" ht="16.5" x14ac:dyDescent="0.45">
      <c r="A401" s="54">
        <f>'PLANTILLA V6'!A401</f>
        <v>0</v>
      </c>
      <c r="B401" s="54">
        <f>'PLANTILLA V6'!B401</f>
        <v>0</v>
      </c>
      <c r="C401" s="54">
        <f>'PLANTILLA V6'!C401</f>
        <v>0</v>
      </c>
      <c r="D401" s="54">
        <f>'PLANTILLA V6'!D401</f>
        <v>0</v>
      </c>
      <c r="E401" s="22">
        <f>'PLANTILLA V6'!E401</f>
        <v>0</v>
      </c>
      <c r="F401" s="54">
        <f>'PLANTILLA V6'!F401</f>
        <v>0</v>
      </c>
      <c r="G401" s="54">
        <f>'PLANTILLA V6'!G401</f>
        <v>0</v>
      </c>
      <c r="H401" s="54">
        <f>'PLANTILLA V6'!H401</f>
        <v>0</v>
      </c>
      <c r="I401" s="54">
        <f>'PLANTILLA V6'!I401</f>
        <v>0</v>
      </c>
      <c r="J401" s="84" t="e">
        <f>'PLANTILLA V6'!J401</f>
        <v>#REF!</v>
      </c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spans="1:26" ht="16.5" x14ac:dyDescent="0.45">
      <c r="A402" s="54">
        <f>'PLANTILLA V6'!A402</f>
        <v>0</v>
      </c>
      <c r="B402" s="54">
        <f>'PLANTILLA V6'!B402</f>
        <v>0</v>
      </c>
      <c r="C402" s="54">
        <f>'PLANTILLA V6'!C402</f>
        <v>0</v>
      </c>
      <c r="D402" s="54">
        <f>'PLANTILLA V6'!D402</f>
        <v>0</v>
      </c>
      <c r="E402" s="22">
        <f>'PLANTILLA V6'!E402</f>
        <v>0</v>
      </c>
      <c r="F402" s="54">
        <f>'PLANTILLA V6'!F402</f>
        <v>0</v>
      </c>
      <c r="G402" s="54">
        <f>'PLANTILLA V6'!G402</f>
        <v>0</v>
      </c>
      <c r="H402" s="54">
        <f>'PLANTILLA V6'!H402</f>
        <v>0</v>
      </c>
      <c r="I402" s="54">
        <f>'PLANTILLA V6'!I402</f>
        <v>0</v>
      </c>
      <c r="J402" s="84" t="e">
        <f>'PLANTILLA V6'!J402</f>
        <v>#REF!</v>
      </c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spans="1:26" ht="16.5" x14ac:dyDescent="0.45">
      <c r="A403" s="54">
        <f>'PLANTILLA V6'!A403</f>
        <v>0</v>
      </c>
      <c r="B403" s="54">
        <f>'PLANTILLA V6'!B403</f>
        <v>0</v>
      </c>
      <c r="C403" s="54">
        <f>'PLANTILLA V6'!C403</f>
        <v>0</v>
      </c>
      <c r="D403" s="54">
        <f>'PLANTILLA V6'!D403</f>
        <v>0</v>
      </c>
      <c r="E403" s="22">
        <f>'PLANTILLA V6'!E403</f>
        <v>0</v>
      </c>
      <c r="F403" s="54">
        <f>'PLANTILLA V6'!F403</f>
        <v>0</v>
      </c>
      <c r="G403" s="54">
        <f>'PLANTILLA V6'!G403</f>
        <v>0</v>
      </c>
      <c r="H403" s="54">
        <f>'PLANTILLA V6'!H403</f>
        <v>0</v>
      </c>
      <c r="I403" s="54">
        <f>'PLANTILLA V6'!I403</f>
        <v>0</v>
      </c>
      <c r="J403" s="84" t="e">
        <f>'PLANTILLA V6'!J403</f>
        <v>#REF!</v>
      </c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spans="1:26" ht="16.5" x14ac:dyDescent="0.45">
      <c r="A404" s="54">
        <f>'PLANTILLA V6'!A404</f>
        <v>0</v>
      </c>
      <c r="B404" s="54">
        <f>'PLANTILLA V6'!B404</f>
        <v>0</v>
      </c>
      <c r="C404" s="54">
        <f>'PLANTILLA V6'!C404</f>
        <v>0</v>
      </c>
      <c r="D404" s="54">
        <f>'PLANTILLA V6'!D404</f>
        <v>0</v>
      </c>
      <c r="E404" s="22">
        <f>'PLANTILLA V6'!E404</f>
        <v>0</v>
      </c>
      <c r="F404" s="54">
        <f>'PLANTILLA V6'!F404</f>
        <v>0</v>
      </c>
      <c r="G404" s="54">
        <f>'PLANTILLA V6'!G404</f>
        <v>0</v>
      </c>
      <c r="H404" s="54">
        <f>'PLANTILLA V6'!H404</f>
        <v>0</v>
      </c>
      <c r="I404" s="54">
        <f>'PLANTILLA V6'!I404</f>
        <v>0</v>
      </c>
      <c r="J404" s="84" t="e">
        <f>'PLANTILLA V6'!J404</f>
        <v>#REF!</v>
      </c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spans="1:26" ht="16.5" x14ac:dyDescent="0.45">
      <c r="A405" s="54">
        <f>'PLANTILLA V6'!A405</f>
        <v>0</v>
      </c>
      <c r="B405" s="54">
        <f>'PLANTILLA V6'!B405</f>
        <v>0</v>
      </c>
      <c r="C405" s="54">
        <f>'PLANTILLA V6'!C405</f>
        <v>0</v>
      </c>
      <c r="D405" s="54">
        <f>'PLANTILLA V6'!D405</f>
        <v>0</v>
      </c>
      <c r="E405" s="22">
        <f>'PLANTILLA V6'!E405</f>
        <v>0</v>
      </c>
      <c r="F405" s="54">
        <f>'PLANTILLA V6'!F405</f>
        <v>0</v>
      </c>
      <c r="G405" s="54">
        <f>'PLANTILLA V6'!G405</f>
        <v>0</v>
      </c>
      <c r="H405" s="54">
        <f>'PLANTILLA V6'!H405</f>
        <v>0</v>
      </c>
      <c r="I405" s="54">
        <f>'PLANTILLA V6'!I405</f>
        <v>0</v>
      </c>
      <c r="J405" s="84" t="e">
        <f>'PLANTILLA V6'!J405</f>
        <v>#REF!</v>
      </c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spans="1:26" ht="16.5" x14ac:dyDescent="0.45">
      <c r="A406" s="54">
        <f>'PLANTILLA V6'!A406</f>
        <v>0</v>
      </c>
      <c r="B406" s="54">
        <f>'PLANTILLA V6'!B406</f>
        <v>0</v>
      </c>
      <c r="C406" s="54">
        <f>'PLANTILLA V6'!C406</f>
        <v>0</v>
      </c>
      <c r="D406" s="54">
        <f>'PLANTILLA V6'!D406</f>
        <v>0</v>
      </c>
      <c r="E406" s="22">
        <f>'PLANTILLA V6'!E406</f>
        <v>0</v>
      </c>
      <c r="F406" s="54">
        <f>'PLANTILLA V6'!F406</f>
        <v>0</v>
      </c>
      <c r="G406" s="54">
        <f>'PLANTILLA V6'!G406</f>
        <v>0</v>
      </c>
      <c r="H406" s="54">
        <f>'PLANTILLA V6'!H406</f>
        <v>0</v>
      </c>
      <c r="I406" s="54">
        <f>'PLANTILLA V6'!I406</f>
        <v>0</v>
      </c>
      <c r="J406" s="84" t="e">
        <f>'PLANTILLA V6'!J406</f>
        <v>#REF!</v>
      </c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spans="1:26" ht="16.5" x14ac:dyDescent="0.45">
      <c r="A407" s="54">
        <f>'PLANTILLA V6'!A407</f>
        <v>0</v>
      </c>
      <c r="B407" s="54">
        <f>'PLANTILLA V6'!B407</f>
        <v>0</v>
      </c>
      <c r="C407" s="54">
        <f>'PLANTILLA V6'!C407</f>
        <v>0</v>
      </c>
      <c r="D407" s="54">
        <f>'PLANTILLA V6'!D407</f>
        <v>0</v>
      </c>
      <c r="E407" s="22">
        <f>'PLANTILLA V6'!E407</f>
        <v>0</v>
      </c>
      <c r="F407" s="54">
        <f>'PLANTILLA V6'!F407</f>
        <v>0</v>
      </c>
      <c r="G407" s="54">
        <f>'PLANTILLA V6'!G407</f>
        <v>0</v>
      </c>
      <c r="H407" s="54">
        <f>'PLANTILLA V6'!H407</f>
        <v>0</v>
      </c>
      <c r="I407" s="54">
        <f>'PLANTILLA V6'!I407</f>
        <v>0</v>
      </c>
      <c r="J407" s="84" t="e">
        <f>'PLANTILLA V6'!J407</f>
        <v>#REF!</v>
      </c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spans="1:26" ht="16.5" x14ac:dyDescent="0.45">
      <c r="A408" s="54">
        <f>'PLANTILLA V6'!A408</f>
        <v>0</v>
      </c>
      <c r="B408" s="54">
        <f>'PLANTILLA V6'!B408</f>
        <v>0</v>
      </c>
      <c r="C408" s="54">
        <f>'PLANTILLA V6'!C408</f>
        <v>0</v>
      </c>
      <c r="D408" s="54">
        <f>'PLANTILLA V6'!D408</f>
        <v>0</v>
      </c>
      <c r="E408" s="22">
        <f>'PLANTILLA V6'!E408</f>
        <v>0</v>
      </c>
      <c r="F408" s="54">
        <f>'PLANTILLA V6'!F408</f>
        <v>0</v>
      </c>
      <c r="G408" s="54">
        <f>'PLANTILLA V6'!G408</f>
        <v>0</v>
      </c>
      <c r="H408" s="54">
        <f>'PLANTILLA V6'!H408</f>
        <v>0</v>
      </c>
      <c r="I408" s="54">
        <f>'PLANTILLA V6'!I408</f>
        <v>0</v>
      </c>
      <c r="J408" s="84" t="e">
        <f>'PLANTILLA V6'!J408</f>
        <v>#REF!</v>
      </c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spans="1:26" ht="16.5" x14ac:dyDescent="0.45">
      <c r="A409" s="54">
        <f>'PLANTILLA V6'!A409</f>
        <v>0</v>
      </c>
      <c r="B409" s="54">
        <f>'PLANTILLA V6'!B409</f>
        <v>0</v>
      </c>
      <c r="C409" s="54">
        <f>'PLANTILLA V6'!C409</f>
        <v>0</v>
      </c>
      <c r="D409" s="54">
        <f>'PLANTILLA V6'!D409</f>
        <v>0</v>
      </c>
      <c r="E409" s="22">
        <f>'PLANTILLA V6'!E409</f>
        <v>0</v>
      </c>
      <c r="F409" s="54">
        <f>'PLANTILLA V6'!F409</f>
        <v>0</v>
      </c>
      <c r="G409" s="54">
        <f>'PLANTILLA V6'!G409</f>
        <v>0</v>
      </c>
      <c r="H409" s="54">
        <f>'PLANTILLA V6'!H409</f>
        <v>0</v>
      </c>
      <c r="I409" s="54">
        <f>'PLANTILLA V6'!I409</f>
        <v>0</v>
      </c>
      <c r="J409" s="84" t="e">
        <f>'PLANTILLA V6'!J409</f>
        <v>#REF!</v>
      </c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spans="1:26" ht="16.5" x14ac:dyDescent="0.45">
      <c r="A410" s="54">
        <f>'PLANTILLA V6'!A410</f>
        <v>0</v>
      </c>
      <c r="B410" s="54">
        <f>'PLANTILLA V6'!B410</f>
        <v>0</v>
      </c>
      <c r="C410" s="54">
        <f>'PLANTILLA V6'!C410</f>
        <v>0</v>
      </c>
      <c r="D410" s="54">
        <f>'PLANTILLA V6'!D410</f>
        <v>0</v>
      </c>
      <c r="E410" s="22">
        <f>'PLANTILLA V6'!E410</f>
        <v>0</v>
      </c>
      <c r="F410" s="54">
        <f>'PLANTILLA V6'!F410</f>
        <v>0</v>
      </c>
      <c r="G410" s="54">
        <f>'PLANTILLA V6'!G410</f>
        <v>0</v>
      </c>
      <c r="H410" s="54">
        <f>'PLANTILLA V6'!H410</f>
        <v>0</v>
      </c>
      <c r="I410" s="54">
        <f>'PLANTILLA V6'!I410</f>
        <v>0</v>
      </c>
      <c r="J410" s="84" t="e">
        <f>'PLANTILLA V6'!J410</f>
        <v>#REF!</v>
      </c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spans="1:26" ht="16.5" x14ac:dyDescent="0.45">
      <c r="A411" s="54">
        <f>'PLANTILLA V6'!A411</f>
        <v>0</v>
      </c>
      <c r="B411" s="54">
        <f>'PLANTILLA V6'!B411</f>
        <v>0</v>
      </c>
      <c r="C411" s="54">
        <f>'PLANTILLA V6'!C411</f>
        <v>0</v>
      </c>
      <c r="D411" s="54">
        <f>'PLANTILLA V6'!D411</f>
        <v>0</v>
      </c>
      <c r="E411" s="22">
        <f>'PLANTILLA V6'!E411</f>
        <v>0</v>
      </c>
      <c r="F411" s="54">
        <f>'PLANTILLA V6'!F411</f>
        <v>0</v>
      </c>
      <c r="G411" s="54">
        <f>'PLANTILLA V6'!G411</f>
        <v>0</v>
      </c>
      <c r="H411" s="54">
        <f>'PLANTILLA V6'!H411</f>
        <v>0</v>
      </c>
      <c r="I411" s="54">
        <f>'PLANTILLA V6'!I411</f>
        <v>0</v>
      </c>
      <c r="J411" s="84" t="e">
        <f>'PLANTILLA V6'!J411</f>
        <v>#REF!</v>
      </c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spans="1:26" ht="16.5" x14ac:dyDescent="0.45">
      <c r="A412" s="54">
        <f>'PLANTILLA V6'!A412</f>
        <v>0</v>
      </c>
      <c r="B412" s="54">
        <f>'PLANTILLA V6'!B412</f>
        <v>0</v>
      </c>
      <c r="C412" s="54">
        <f>'PLANTILLA V6'!C412</f>
        <v>0</v>
      </c>
      <c r="D412" s="54">
        <f>'PLANTILLA V6'!D412</f>
        <v>0</v>
      </c>
      <c r="E412" s="22">
        <f>'PLANTILLA V6'!E412</f>
        <v>0</v>
      </c>
      <c r="F412" s="54">
        <f>'PLANTILLA V6'!F412</f>
        <v>0</v>
      </c>
      <c r="G412" s="54">
        <f>'PLANTILLA V6'!G412</f>
        <v>0</v>
      </c>
      <c r="H412" s="54">
        <f>'PLANTILLA V6'!H412</f>
        <v>0</v>
      </c>
      <c r="I412" s="54">
        <f>'PLANTILLA V6'!I412</f>
        <v>0</v>
      </c>
      <c r="J412" s="84" t="e">
        <f>'PLANTILLA V6'!J412</f>
        <v>#REF!</v>
      </c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spans="1:26" ht="16.5" x14ac:dyDescent="0.45">
      <c r="A413" s="54">
        <f>'PLANTILLA V6'!A413</f>
        <v>0</v>
      </c>
      <c r="B413" s="54">
        <f>'PLANTILLA V6'!B413</f>
        <v>0</v>
      </c>
      <c r="C413" s="54">
        <f>'PLANTILLA V6'!C413</f>
        <v>0</v>
      </c>
      <c r="D413" s="54">
        <f>'PLANTILLA V6'!D413</f>
        <v>0</v>
      </c>
      <c r="E413" s="22">
        <f>'PLANTILLA V6'!E413</f>
        <v>0</v>
      </c>
      <c r="F413" s="54">
        <f>'PLANTILLA V6'!F413</f>
        <v>0</v>
      </c>
      <c r="G413" s="54">
        <f>'PLANTILLA V6'!G413</f>
        <v>0</v>
      </c>
      <c r="H413" s="54">
        <f>'PLANTILLA V6'!H413</f>
        <v>0</v>
      </c>
      <c r="I413" s="54">
        <f>'PLANTILLA V6'!I413</f>
        <v>0</v>
      </c>
      <c r="J413" s="84" t="e">
        <f>'PLANTILLA V6'!J413</f>
        <v>#REF!</v>
      </c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6.5" x14ac:dyDescent="0.45">
      <c r="A414" s="54">
        <f>'PLANTILLA V6'!A414</f>
        <v>0</v>
      </c>
      <c r="B414" s="54">
        <f>'PLANTILLA V6'!B414</f>
        <v>0</v>
      </c>
      <c r="C414" s="54">
        <f>'PLANTILLA V6'!C414</f>
        <v>0</v>
      </c>
      <c r="D414" s="54">
        <f>'PLANTILLA V6'!D414</f>
        <v>0</v>
      </c>
      <c r="E414" s="22">
        <f>'PLANTILLA V6'!E414</f>
        <v>0</v>
      </c>
      <c r="F414" s="54">
        <f>'PLANTILLA V6'!F414</f>
        <v>0</v>
      </c>
      <c r="G414" s="54">
        <f>'PLANTILLA V6'!G414</f>
        <v>0</v>
      </c>
      <c r="H414" s="54">
        <f>'PLANTILLA V6'!H414</f>
        <v>0</v>
      </c>
      <c r="I414" s="54">
        <f>'PLANTILLA V6'!I414</f>
        <v>0</v>
      </c>
      <c r="J414" s="84" t="e">
        <f>'PLANTILLA V6'!J414</f>
        <v>#REF!</v>
      </c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spans="1:26" ht="16.5" x14ac:dyDescent="0.45">
      <c r="A415" s="54">
        <f>'PLANTILLA V6'!A415</f>
        <v>0</v>
      </c>
      <c r="B415" s="54">
        <f>'PLANTILLA V6'!B415</f>
        <v>0</v>
      </c>
      <c r="C415" s="54">
        <f>'PLANTILLA V6'!C415</f>
        <v>0</v>
      </c>
      <c r="D415" s="54">
        <f>'PLANTILLA V6'!D415</f>
        <v>0</v>
      </c>
      <c r="E415" s="22">
        <f>'PLANTILLA V6'!E415</f>
        <v>0</v>
      </c>
      <c r="F415" s="54">
        <f>'PLANTILLA V6'!F415</f>
        <v>0</v>
      </c>
      <c r="G415" s="54">
        <f>'PLANTILLA V6'!G415</f>
        <v>0</v>
      </c>
      <c r="H415" s="54">
        <f>'PLANTILLA V6'!H415</f>
        <v>0</v>
      </c>
      <c r="I415" s="54">
        <f>'PLANTILLA V6'!I415</f>
        <v>0</v>
      </c>
      <c r="J415" s="84" t="e">
        <f>'PLANTILLA V6'!J415</f>
        <v>#REF!</v>
      </c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spans="1:26" ht="16.5" x14ac:dyDescent="0.45">
      <c r="A416" s="54">
        <f>'PLANTILLA V6'!A416</f>
        <v>0</v>
      </c>
      <c r="B416" s="54">
        <f>'PLANTILLA V6'!B416</f>
        <v>0</v>
      </c>
      <c r="C416" s="54">
        <f>'PLANTILLA V6'!C416</f>
        <v>0</v>
      </c>
      <c r="D416" s="54">
        <f>'PLANTILLA V6'!D416</f>
        <v>0</v>
      </c>
      <c r="E416" s="22">
        <f>'PLANTILLA V6'!E416</f>
        <v>0</v>
      </c>
      <c r="F416" s="54">
        <f>'PLANTILLA V6'!F416</f>
        <v>0</v>
      </c>
      <c r="G416" s="54">
        <f>'PLANTILLA V6'!G416</f>
        <v>0</v>
      </c>
      <c r="H416" s="54">
        <f>'PLANTILLA V6'!H416</f>
        <v>0</v>
      </c>
      <c r="I416" s="54">
        <f>'PLANTILLA V6'!I416</f>
        <v>0</v>
      </c>
      <c r="J416" s="84" t="e">
        <f>'PLANTILLA V6'!J416</f>
        <v>#REF!</v>
      </c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spans="1:26" ht="16.5" x14ac:dyDescent="0.45">
      <c r="A417" s="54">
        <f>'PLANTILLA V6'!A417</f>
        <v>0</v>
      </c>
      <c r="B417" s="54">
        <f>'PLANTILLA V6'!B417</f>
        <v>0</v>
      </c>
      <c r="C417" s="54">
        <f>'PLANTILLA V6'!C417</f>
        <v>0</v>
      </c>
      <c r="D417" s="54">
        <f>'PLANTILLA V6'!D417</f>
        <v>0</v>
      </c>
      <c r="E417" s="22">
        <f>'PLANTILLA V6'!E417</f>
        <v>0</v>
      </c>
      <c r="F417" s="54">
        <f>'PLANTILLA V6'!F417</f>
        <v>0</v>
      </c>
      <c r="G417" s="54">
        <f>'PLANTILLA V6'!G417</f>
        <v>0</v>
      </c>
      <c r="H417" s="54">
        <f>'PLANTILLA V6'!H417</f>
        <v>0</v>
      </c>
      <c r="I417" s="54">
        <f>'PLANTILLA V6'!I417</f>
        <v>0</v>
      </c>
      <c r="J417" s="84" t="e">
        <f>'PLANTILLA V6'!J417</f>
        <v>#REF!</v>
      </c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spans="1:26" ht="16.5" x14ac:dyDescent="0.45">
      <c r="A418" s="54">
        <f>'PLANTILLA V6'!A418</f>
        <v>0</v>
      </c>
      <c r="B418" s="54">
        <f>'PLANTILLA V6'!B418</f>
        <v>0</v>
      </c>
      <c r="C418" s="54">
        <f>'PLANTILLA V6'!C418</f>
        <v>0</v>
      </c>
      <c r="D418" s="54">
        <f>'PLANTILLA V6'!D418</f>
        <v>0</v>
      </c>
      <c r="E418" s="22">
        <f>'PLANTILLA V6'!E418</f>
        <v>0</v>
      </c>
      <c r="F418" s="54">
        <f>'PLANTILLA V6'!F418</f>
        <v>0</v>
      </c>
      <c r="G418" s="54">
        <f>'PLANTILLA V6'!G418</f>
        <v>0</v>
      </c>
      <c r="H418" s="54">
        <f>'PLANTILLA V6'!H418</f>
        <v>0</v>
      </c>
      <c r="I418" s="54">
        <f>'PLANTILLA V6'!I418</f>
        <v>0</v>
      </c>
      <c r="J418" s="84" t="e">
        <f>'PLANTILLA V6'!J418</f>
        <v>#REF!</v>
      </c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spans="1:26" ht="16.5" x14ac:dyDescent="0.45">
      <c r="A419" s="54">
        <f>'PLANTILLA V6'!A419</f>
        <v>0</v>
      </c>
      <c r="B419" s="54">
        <f>'PLANTILLA V6'!B419</f>
        <v>0</v>
      </c>
      <c r="C419" s="54">
        <f>'PLANTILLA V6'!C419</f>
        <v>0</v>
      </c>
      <c r="D419" s="54">
        <f>'PLANTILLA V6'!D419</f>
        <v>0</v>
      </c>
      <c r="E419" s="22">
        <f>'PLANTILLA V6'!E419</f>
        <v>0</v>
      </c>
      <c r="F419" s="54">
        <f>'PLANTILLA V6'!F419</f>
        <v>0</v>
      </c>
      <c r="G419" s="54">
        <f>'PLANTILLA V6'!G419</f>
        <v>0</v>
      </c>
      <c r="H419" s="54">
        <f>'PLANTILLA V6'!H419</f>
        <v>0</v>
      </c>
      <c r="I419" s="54">
        <f>'PLANTILLA V6'!I419</f>
        <v>0</v>
      </c>
      <c r="J419" s="84" t="e">
        <f>'PLANTILLA V6'!J419</f>
        <v>#REF!</v>
      </c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spans="1:26" ht="16.5" x14ac:dyDescent="0.45">
      <c r="A420" s="54">
        <f>'PLANTILLA V6'!A420</f>
        <v>0</v>
      </c>
      <c r="B420" s="54">
        <f>'PLANTILLA V6'!B420</f>
        <v>0</v>
      </c>
      <c r="C420" s="54">
        <f>'PLANTILLA V6'!C420</f>
        <v>0</v>
      </c>
      <c r="D420" s="54">
        <f>'PLANTILLA V6'!D420</f>
        <v>0</v>
      </c>
      <c r="E420" s="22">
        <f>'PLANTILLA V6'!E420</f>
        <v>0</v>
      </c>
      <c r="F420" s="54">
        <f>'PLANTILLA V6'!F420</f>
        <v>0</v>
      </c>
      <c r="G420" s="54">
        <f>'PLANTILLA V6'!G420</f>
        <v>0</v>
      </c>
      <c r="H420" s="54">
        <f>'PLANTILLA V6'!H420</f>
        <v>0</v>
      </c>
      <c r="I420" s="54">
        <f>'PLANTILLA V6'!I420</f>
        <v>0</v>
      </c>
      <c r="J420" s="84" t="e">
        <f>'PLANTILLA V6'!J420</f>
        <v>#REF!</v>
      </c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spans="1:26" ht="16.5" x14ac:dyDescent="0.45">
      <c r="A421" s="54">
        <f>'PLANTILLA V6'!A421</f>
        <v>0</v>
      </c>
      <c r="B421" s="54">
        <f>'PLANTILLA V6'!B421</f>
        <v>0</v>
      </c>
      <c r="C421" s="54">
        <f>'PLANTILLA V6'!C421</f>
        <v>0</v>
      </c>
      <c r="D421" s="54">
        <f>'PLANTILLA V6'!D421</f>
        <v>0</v>
      </c>
      <c r="E421" s="22">
        <f>'PLANTILLA V6'!E421</f>
        <v>0</v>
      </c>
      <c r="F421" s="54">
        <f>'PLANTILLA V6'!F421</f>
        <v>0</v>
      </c>
      <c r="G421" s="54">
        <f>'PLANTILLA V6'!G421</f>
        <v>0</v>
      </c>
      <c r="H421" s="54">
        <f>'PLANTILLA V6'!H421</f>
        <v>0</v>
      </c>
      <c r="I421" s="54">
        <f>'PLANTILLA V6'!I421</f>
        <v>0</v>
      </c>
      <c r="J421" s="84" t="e">
        <f>'PLANTILLA V6'!J421</f>
        <v>#REF!</v>
      </c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spans="1:26" ht="16.5" x14ac:dyDescent="0.45">
      <c r="A422" s="54">
        <f>'PLANTILLA V6'!A422</f>
        <v>0</v>
      </c>
      <c r="B422" s="54">
        <f>'PLANTILLA V6'!B422</f>
        <v>0</v>
      </c>
      <c r="C422" s="54">
        <f>'PLANTILLA V6'!C422</f>
        <v>0</v>
      </c>
      <c r="D422" s="54">
        <f>'PLANTILLA V6'!D422</f>
        <v>0</v>
      </c>
      <c r="E422" s="22">
        <f>'PLANTILLA V6'!E422</f>
        <v>0</v>
      </c>
      <c r="F422" s="54">
        <f>'PLANTILLA V6'!F422</f>
        <v>0</v>
      </c>
      <c r="G422" s="54">
        <f>'PLANTILLA V6'!G422</f>
        <v>0</v>
      </c>
      <c r="H422" s="54">
        <f>'PLANTILLA V6'!H422</f>
        <v>0</v>
      </c>
      <c r="I422" s="54">
        <f>'PLANTILLA V6'!I422</f>
        <v>0</v>
      </c>
      <c r="J422" s="84" t="e">
        <f>'PLANTILLA V6'!J422</f>
        <v>#REF!</v>
      </c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spans="1:26" ht="16.5" x14ac:dyDescent="0.45">
      <c r="A423" s="54">
        <f>'PLANTILLA V6'!A423</f>
        <v>0</v>
      </c>
      <c r="B423" s="54">
        <f>'PLANTILLA V6'!B423</f>
        <v>0</v>
      </c>
      <c r="C423" s="54">
        <f>'PLANTILLA V6'!C423</f>
        <v>0</v>
      </c>
      <c r="D423" s="54">
        <f>'PLANTILLA V6'!D423</f>
        <v>0</v>
      </c>
      <c r="E423" s="22">
        <f>'PLANTILLA V6'!E423</f>
        <v>0</v>
      </c>
      <c r="F423" s="54">
        <f>'PLANTILLA V6'!F423</f>
        <v>0</v>
      </c>
      <c r="G423" s="54">
        <f>'PLANTILLA V6'!G423</f>
        <v>0</v>
      </c>
      <c r="H423" s="54">
        <f>'PLANTILLA V6'!H423</f>
        <v>0</v>
      </c>
      <c r="I423" s="54">
        <f>'PLANTILLA V6'!I423</f>
        <v>0</v>
      </c>
      <c r="J423" s="84" t="e">
        <f>'PLANTILLA V6'!J423</f>
        <v>#REF!</v>
      </c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spans="1:26" ht="16.5" x14ac:dyDescent="0.45">
      <c r="A424" s="54">
        <f>'PLANTILLA V6'!A424</f>
        <v>0</v>
      </c>
      <c r="B424" s="54">
        <f>'PLANTILLA V6'!B424</f>
        <v>0</v>
      </c>
      <c r="C424" s="54">
        <f>'PLANTILLA V6'!C424</f>
        <v>0</v>
      </c>
      <c r="D424" s="54">
        <f>'PLANTILLA V6'!D424</f>
        <v>0</v>
      </c>
      <c r="E424" s="22">
        <f>'PLANTILLA V6'!E424</f>
        <v>0</v>
      </c>
      <c r="F424" s="54">
        <f>'PLANTILLA V6'!F424</f>
        <v>0</v>
      </c>
      <c r="G424" s="54">
        <f>'PLANTILLA V6'!G424</f>
        <v>0</v>
      </c>
      <c r="H424" s="54">
        <f>'PLANTILLA V6'!H424</f>
        <v>0</v>
      </c>
      <c r="I424" s="54">
        <f>'PLANTILLA V6'!I424</f>
        <v>0</v>
      </c>
      <c r="J424" s="84" t="e">
        <f>'PLANTILLA V6'!J424</f>
        <v>#REF!</v>
      </c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spans="1:26" ht="16.5" x14ac:dyDescent="0.45">
      <c r="A425" s="54">
        <f>'PLANTILLA V6'!A425</f>
        <v>0</v>
      </c>
      <c r="B425" s="54">
        <f>'PLANTILLA V6'!B425</f>
        <v>0</v>
      </c>
      <c r="C425" s="54">
        <f>'PLANTILLA V6'!C425</f>
        <v>0</v>
      </c>
      <c r="D425" s="54">
        <f>'PLANTILLA V6'!D425</f>
        <v>0</v>
      </c>
      <c r="E425" s="22">
        <f>'PLANTILLA V6'!E425</f>
        <v>0</v>
      </c>
      <c r="F425" s="54">
        <f>'PLANTILLA V6'!F425</f>
        <v>0</v>
      </c>
      <c r="G425" s="54">
        <f>'PLANTILLA V6'!G425</f>
        <v>0</v>
      </c>
      <c r="H425" s="54">
        <f>'PLANTILLA V6'!H425</f>
        <v>0</v>
      </c>
      <c r="I425" s="54">
        <f>'PLANTILLA V6'!I425</f>
        <v>0</v>
      </c>
      <c r="J425" s="84" t="e">
        <f>'PLANTILLA V6'!J425</f>
        <v>#REF!</v>
      </c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spans="1:26" ht="16.5" x14ac:dyDescent="0.45">
      <c r="A426" s="54">
        <f>'PLANTILLA V6'!A426</f>
        <v>0</v>
      </c>
      <c r="B426" s="54">
        <f>'PLANTILLA V6'!B426</f>
        <v>0</v>
      </c>
      <c r="C426" s="54">
        <f>'PLANTILLA V6'!C426</f>
        <v>0</v>
      </c>
      <c r="D426" s="54">
        <f>'PLANTILLA V6'!D426</f>
        <v>0</v>
      </c>
      <c r="E426" s="22">
        <f>'PLANTILLA V6'!E426</f>
        <v>0</v>
      </c>
      <c r="F426" s="54">
        <f>'PLANTILLA V6'!F426</f>
        <v>0</v>
      </c>
      <c r="G426" s="54">
        <f>'PLANTILLA V6'!G426</f>
        <v>0</v>
      </c>
      <c r="H426" s="54">
        <f>'PLANTILLA V6'!H426</f>
        <v>0</v>
      </c>
      <c r="I426" s="54">
        <f>'PLANTILLA V6'!I426</f>
        <v>0</v>
      </c>
      <c r="J426" s="84" t="e">
        <f>'PLANTILLA V6'!J426</f>
        <v>#REF!</v>
      </c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spans="1:26" ht="16.5" x14ac:dyDescent="0.45">
      <c r="A427" s="54">
        <f>'PLANTILLA V6'!A427</f>
        <v>0</v>
      </c>
      <c r="B427" s="54">
        <f>'PLANTILLA V6'!B427</f>
        <v>0</v>
      </c>
      <c r="C427" s="54">
        <f>'PLANTILLA V6'!C427</f>
        <v>0</v>
      </c>
      <c r="D427" s="54">
        <f>'PLANTILLA V6'!D427</f>
        <v>0</v>
      </c>
      <c r="E427" s="22">
        <f>'PLANTILLA V6'!E427</f>
        <v>0</v>
      </c>
      <c r="F427" s="54">
        <f>'PLANTILLA V6'!F427</f>
        <v>0</v>
      </c>
      <c r="G427" s="54">
        <f>'PLANTILLA V6'!G427</f>
        <v>0</v>
      </c>
      <c r="H427" s="54">
        <f>'PLANTILLA V6'!H427</f>
        <v>0</v>
      </c>
      <c r="I427" s="54">
        <f>'PLANTILLA V6'!I427</f>
        <v>0</v>
      </c>
      <c r="J427" s="84" t="e">
        <f>'PLANTILLA V6'!J427</f>
        <v>#REF!</v>
      </c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spans="1:26" ht="16.5" x14ac:dyDescent="0.45">
      <c r="A428" s="54">
        <f>'PLANTILLA V6'!A428</f>
        <v>0</v>
      </c>
      <c r="B428" s="54">
        <f>'PLANTILLA V6'!B428</f>
        <v>0</v>
      </c>
      <c r="C428" s="54">
        <f>'PLANTILLA V6'!C428</f>
        <v>0</v>
      </c>
      <c r="D428" s="54">
        <f>'PLANTILLA V6'!D428</f>
        <v>0</v>
      </c>
      <c r="E428" s="22">
        <f>'PLANTILLA V6'!E428</f>
        <v>0</v>
      </c>
      <c r="F428" s="54">
        <f>'PLANTILLA V6'!F428</f>
        <v>0</v>
      </c>
      <c r="G428" s="54">
        <f>'PLANTILLA V6'!G428</f>
        <v>0</v>
      </c>
      <c r="H428" s="54">
        <f>'PLANTILLA V6'!H428</f>
        <v>0</v>
      </c>
      <c r="I428" s="54">
        <f>'PLANTILLA V6'!I428</f>
        <v>0</v>
      </c>
      <c r="J428" s="84" t="e">
        <f>'PLANTILLA V6'!J428</f>
        <v>#REF!</v>
      </c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spans="1:26" ht="16.5" x14ac:dyDescent="0.45">
      <c r="A429" s="54">
        <f>'PLANTILLA V6'!A429</f>
        <v>0</v>
      </c>
      <c r="B429" s="54">
        <f>'PLANTILLA V6'!B429</f>
        <v>0</v>
      </c>
      <c r="C429" s="54">
        <f>'PLANTILLA V6'!C429</f>
        <v>0</v>
      </c>
      <c r="D429" s="54">
        <f>'PLANTILLA V6'!D429</f>
        <v>0</v>
      </c>
      <c r="E429" s="22">
        <f>'PLANTILLA V6'!E429</f>
        <v>0</v>
      </c>
      <c r="F429" s="54">
        <f>'PLANTILLA V6'!F429</f>
        <v>0</v>
      </c>
      <c r="G429" s="54">
        <f>'PLANTILLA V6'!G429</f>
        <v>0</v>
      </c>
      <c r="H429" s="54">
        <f>'PLANTILLA V6'!H429</f>
        <v>0</v>
      </c>
      <c r="I429" s="54">
        <f>'PLANTILLA V6'!I429</f>
        <v>0</v>
      </c>
      <c r="J429" s="62">
        <f>'PLANTILLA V6'!J429</f>
        <v>0</v>
      </c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spans="1:26" ht="16.5" x14ac:dyDescent="0.45">
      <c r="A430" s="54">
        <f>'PLANTILLA V6'!A430</f>
        <v>0</v>
      </c>
      <c r="B430" s="54">
        <f>'PLANTILLA V6'!B430</f>
        <v>0</v>
      </c>
      <c r="C430" s="54">
        <f>'PLANTILLA V6'!C430</f>
        <v>0</v>
      </c>
      <c r="D430" s="54">
        <f>'PLANTILLA V6'!D430</f>
        <v>0</v>
      </c>
      <c r="E430" s="22">
        <f>'PLANTILLA V6'!E430</f>
        <v>0</v>
      </c>
      <c r="F430" s="54">
        <f>'PLANTILLA V6'!F430</f>
        <v>0</v>
      </c>
      <c r="G430" s="54">
        <f>'PLANTILLA V6'!G430</f>
        <v>0</v>
      </c>
      <c r="H430" s="54">
        <f>'PLANTILLA V6'!H430</f>
        <v>0</v>
      </c>
      <c r="I430" s="54">
        <f>'PLANTILLA V6'!I430</f>
        <v>0</v>
      </c>
      <c r="J430" s="62">
        <f>'PLANTILLA V6'!J430</f>
        <v>0</v>
      </c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spans="1:26" ht="16.5" x14ac:dyDescent="0.45">
      <c r="A431" s="54">
        <f>'PLANTILLA V6'!A431</f>
        <v>0</v>
      </c>
      <c r="B431" s="54">
        <f>'PLANTILLA V6'!B431</f>
        <v>0</v>
      </c>
      <c r="C431" s="54">
        <f>'PLANTILLA V6'!C431</f>
        <v>0</v>
      </c>
      <c r="D431" s="54">
        <f>'PLANTILLA V6'!D431</f>
        <v>0</v>
      </c>
      <c r="E431" s="22">
        <f>'PLANTILLA V6'!E431</f>
        <v>0</v>
      </c>
      <c r="F431" s="54">
        <f>'PLANTILLA V6'!F431</f>
        <v>0</v>
      </c>
      <c r="G431" s="54">
        <f>'PLANTILLA V6'!G431</f>
        <v>0</v>
      </c>
      <c r="H431" s="54">
        <f>'PLANTILLA V6'!H431</f>
        <v>0</v>
      </c>
      <c r="I431" s="54">
        <f>'PLANTILLA V6'!I431</f>
        <v>0</v>
      </c>
      <c r="J431" s="62">
        <f>'PLANTILLA V6'!J431</f>
        <v>0</v>
      </c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spans="1:26" ht="16.5" x14ac:dyDescent="0.45">
      <c r="A432" s="54">
        <f>'PLANTILLA V6'!A432</f>
        <v>0</v>
      </c>
      <c r="B432" s="54">
        <f>'PLANTILLA V6'!B432</f>
        <v>0</v>
      </c>
      <c r="C432" s="54">
        <f>'PLANTILLA V6'!C432</f>
        <v>0</v>
      </c>
      <c r="D432" s="54">
        <f>'PLANTILLA V6'!D432</f>
        <v>0</v>
      </c>
      <c r="E432" s="22">
        <f>'PLANTILLA V6'!E432</f>
        <v>0</v>
      </c>
      <c r="F432" s="54">
        <f>'PLANTILLA V6'!F432</f>
        <v>0</v>
      </c>
      <c r="G432" s="54">
        <f>'PLANTILLA V6'!G432</f>
        <v>0</v>
      </c>
      <c r="H432" s="54">
        <f>'PLANTILLA V6'!H432</f>
        <v>0</v>
      </c>
      <c r="I432" s="54">
        <f>'PLANTILLA V6'!I432</f>
        <v>0</v>
      </c>
      <c r="J432" s="62">
        <f>'PLANTILLA V6'!J432</f>
        <v>0</v>
      </c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spans="1:26" ht="16.5" x14ac:dyDescent="0.45">
      <c r="A433" s="54">
        <f>'PLANTILLA V6'!A433</f>
        <v>0</v>
      </c>
      <c r="B433" s="54">
        <f>'PLANTILLA V6'!B433</f>
        <v>0</v>
      </c>
      <c r="C433" s="54">
        <f>'PLANTILLA V6'!C433</f>
        <v>0</v>
      </c>
      <c r="D433" s="54">
        <f>'PLANTILLA V6'!D433</f>
        <v>0</v>
      </c>
      <c r="E433" s="22">
        <f>'PLANTILLA V6'!E433</f>
        <v>0</v>
      </c>
      <c r="F433" s="54">
        <f>'PLANTILLA V6'!F433</f>
        <v>0</v>
      </c>
      <c r="G433" s="54">
        <f>'PLANTILLA V6'!G433</f>
        <v>0</v>
      </c>
      <c r="H433" s="54">
        <f>'PLANTILLA V6'!H433</f>
        <v>0</v>
      </c>
      <c r="I433" s="54">
        <f>'PLANTILLA V6'!I433</f>
        <v>0</v>
      </c>
      <c r="J433" s="62">
        <f>'PLANTILLA V6'!J433</f>
        <v>0</v>
      </c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spans="1:26" ht="16.5" x14ac:dyDescent="0.45">
      <c r="A434" s="54">
        <f>'PLANTILLA V6'!A434</f>
        <v>0</v>
      </c>
      <c r="B434" s="54">
        <f>'PLANTILLA V6'!B434</f>
        <v>0</v>
      </c>
      <c r="C434" s="54">
        <f>'PLANTILLA V6'!C434</f>
        <v>0</v>
      </c>
      <c r="D434" s="54">
        <f>'PLANTILLA V6'!D434</f>
        <v>0</v>
      </c>
      <c r="E434" s="22">
        <f>'PLANTILLA V6'!E434</f>
        <v>0</v>
      </c>
      <c r="F434" s="54">
        <f>'PLANTILLA V6'!F434</f>
        <v>0</v>
      </c>
      <c r="G434" s="54">
        <f>'PLANTILLA V6'!G434</f>
        <v>0</v>
      </c>
      <c r="H434" s="54">
        <f>'PLANTILLA V6'!H434</f>
        <v>0</v>
      </c>
      <c r="I434" s="54">
        <f>'PLANTILLA V6'!I434</f>
        <v>0</v>
      </c>
      <c r="J434" s="62">
        <f>'PLANTILLA V6'!J434</f>
        <v>0</v>
      </c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spans="1:26" ht="16.5" x14ac:dyDescent="0.45">
      <c r="A435" s="54">
        <f>'PLANTILLA V6'!A435</f>
        <v>0</v>
      </c>
      <c r="B435" s="54">
        <f>'PLANTILLA V6'!B435</f>
        <v>0</v>
      </c>
      <c r="C435" s="54">
        <f>'PLANTILLA V6'!C435</f>
        <v>0</v>
      </c>
      <c r="D435" s="54">
        <f>'PLANTILLA V6'!D435</f>
        <v>0</v>
      </c>
      <c r="E435" s="22">
        <f>'PLANTILLA V6'!E435</f>
        <v>0</v>
      </c>
      <c r="F435" s="54">
        <f>'PLANTILLA V6'!F435</f>
        <v>0</v>
      </c>
      <c r="G435" s="54">
        <f>'PLANTILLA V6'!G435</f>
        <v>0</v>
      </c>
      <c r="H435" s="54">
        <f>'PLANTILLA V6'!H435</f>
        <v>0</v>
      </c>
      <c r="I435" s="54">
        <f>'PLANTILLA V6'!I435</f>
        <v>0</v>
      </c>
      <c r="J435" s="62">
        <f>'PLANTILLA V6'!J435</f>
        <v>0</v>
      </c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16.5" x14ac:dyDescent="0.45">
      <c r="A436" s="54">
        <f>'PLANTILLA V6'!A436</f>
        <v>0</v>
      </c>
      <c r="B436" s="54">
        <f>'PLANTILLA V6'!B436</f>
        <v>0</v>
      </c>
      <c r="C436" s="54">
        <f>'PLANTILLA V6'!C436</f>
        <v>0</v>
      </c>
      <c r="D436" s="54">
        <f>'PLANTILLA V6'!D436</f>
        <v>0</v>
      </c>
      <c r="E436" s="22">
        <f>'PLANTILLA V6'!E436</f>
        <v>0</v>
      </c>
      <c r="F436" s="54">
        <f>'PLANTILLA V6'!F436</f>
        <v>0</v>
      </c>
      <c r="G436" s="54">
        <f>'PLANTILLA V6'!G436</f>
        <v>0</v>
      </c>
      <c r="H436" s="54">
        <f>'PLANTILLA V6'!H436</f>
        <v>0</v>
      </c>
      <c r="I436" s="54">
        <f>'PLANTILLA V6'!I436</f>
        <v>0</v>
      </c>
      <c r="J436" s="62">
        <f>'PLANTILLA V6'!J436</f>
        <v>0</v>
      </c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16.5" x14ac:dyDescent="0.45">
      <c r="A437" s="54">
        <f>'PLANTILLA V6'!A437</f>
        <v>0</v>
      </c>
      <c r="B437" s="54">
        <f>'PLANTILLA V6'!B437</f>
        <v>0</v>
      </c>
      <c r="C437" s="54">
        <f>'PLANTILLA V6'!C437</f>
        <v>0</v>
      </c>
      <c r="D437" s="54">
        <f>'PLANTILLA V6'!D437</f>
        <v>0</v>
      </c>
      <c r="E437" s="22">
        <f>'PLANTILLA V6'!E437</f>
        <v>0</v>
      </c>
      <c r="F437" s="54">
        <f>'PLANTILLA V6'!F437</f>
        <v>0</v>
      </c>
      <c r="G437" s="54">
        <f>'PLANTILLA V6'!G437</f>
        <v>0</v>
      </c>
      <c r="H437" s="54">
        <f>'PLANTILLA V6'!H437</f>
        <v>0</v>
      </c>
      <c r="I437" s="54">
        <f>'PLANTILLA V6'!I437</f>
        <v>0</v>
      </c>
      <c r="J437" s="62">
        <f>'PLANTILLA V6'!J437</f>
        <v>0</v>
      </c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16.5" x14ac:dyDescent="0.45">
      <c r="A438" s="54">
        <f>'PLANTILLA V6'!A438</f>
        <v>0</v>
      </c>
      <c r="B438" s="54">
        <f>'PLANTILLA V6'!B438</f>
        <v>0</v>
      </c>
      <c r="C438" s="54">
        <f>'PLANTILLA V6'!C438</f>
        <v>0</v>
      </c>
      <c r="D438" s="54">
        <f>'PLANTILLA V6'!D438</f>
        <v>0</v>
      </c>
      <c r="E438" s="22">
        <f>'PLANTILLA V6'!E438</f>
        <v>0</v>
      </c>
      <c r="F438" s="54">
        <f>'PLANTILLA V6'!F438</f>
        <v>0</v>
      </c>
      <c r="G438" s="54">
        <f>'PLANTILLA V6'!G438</f>
        <v>0</v>
      </c>
      <c r="H438" s="54">
        <f>'PLANTILLA V6'!H438</f>
        <v>0</v>
      </c>
      <c r="I438" s="54">
        <f>'PLANTILLA V6'!I438</f>
        <v>0</v>
      </c>
      <c r="J438" s="62">
        <f>'PLANTILLA V6'!J438</f>
        <v>0</v>
      </c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16.5" x14ac:dyDescent="0.45">
      <c r="A439" s="54"/>
      <c r="B439" s="54"/>
      <c r="C439" s="54"/>
      <c r="D439" s="54"/>
      <c r="E439" s="22"/>
      <c r="F439" s="54"/>
      <c r="G439" s="54"/>
      <c r="H439" s="54"/>
      <c r="I439" s="54"/>
      <c r="J439" s="62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16.5" x14ac:dyDescent="0.45">
      <c r="A440" s="54"/>
      <c r="B440" s="54"/>
      <c r="C440" s="54"/>
      <c r="D440" s="54"/>
      <c r="E440" s="22"/>
      <c r="F440" s="54"/>
      <c r="G440" s="54"/>
      <c r="H440" s="54"/>
      <c r="I440" s="54"/>
      <c r="J440" s="62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16.5" x14ac:dyDescent="0.45">
      <c r="A441" s="54"/>
      <c r="B441" s="54"/>
      <c r="C441" s="54"/>
      <c r="D441" s="54"/>
      <c r="E441" s="22"/>
      <c r="F441" s="54"/>
      <c r="G441" s="54"/>
      <c r="H441" s="54"/>
      <c r="I441" s="54"/>
      <c r="J441" s="62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16.5" x14ac:dyDescent="0.45">
      <c r="A442" s="54"/>
      <c r="B442" s="54"/>
      <c r="C442" s="54"/>
      <c r="D442" s="54"/>
      <c r="E442" s="22"/>
      <c r="F442" s="54"/>
      <c r="G442" s="54"/>
      <c r="H442" s="54"/>
      <c r="I442" s="54"/>
      <c r="J442" s="62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16.5" x14ac:dyDescent="0.45">
      <c r="A443" s="54"/>
      <c r="B443" s="54"/>
      <c r="C443" s="54"/>
      <c r="D443" s="54"/>
      <c r="E443" s="22"/>
      <c r="F443" s="54"/>
      <c r="G443" s="54"/>
      <c r="H443" s="54"/>
      <c r="I443" s="54"/>
      <c r="J443" s="62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16.5" x14ac:dyDescent="0.45">
      <c r="A444" s="54"/>
      <c r="B444" s="54"/>
      <c r="C444" s="54"/>
      <c r="D444" s="54"/>
      <c r="E444" s="22"/>
      <c r="F444" s="54"/>
      <c r="G444" s="54"/>
      <c r="H444" s="54"/>
      <c r="I444" s="54"/>
      <c r="J444" s="62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16.5" x14ac:dyDescent="0.45">
      <c r="A445" s="54"/>
      <c r="B445" s="54"/>
      <c r="C445" s="54"/>
      <c r="D445" s="54"/>
      <c r="E445" s="22"/>
      <c r="F445" s="54"/>
      <c r="G445" s="54"/>
      <c r="H445" s="54"/>
      <c r="I445" s="54"/>
      <c r="J445" s="62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16.5" x14ac:dyDescent="0.45">
      <c r="A446" s="54"/>
      <c r="B446" s="54"/>
      <c r="C446" s="54"/>
      <c r="D446" s="54"/>
      <c r="E446" s="22"/>
      <c r="F446" s="54"/>
      <c r="G446" s="54"/>
      <c r="H446" s="54"/>
      <c r="I446" s="54"/>
      <c r="J446" s="62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16.5" x14ac:dyDescent="0.45">
      <c r="A447" s="54"/>
      <c r="B447" s="54"/>
      <c r="C447" s="54"/>
      <c r="D447" s="54"/>
      <c r="E447" s="22"/>
      <c r="F447" s="54"/>
      <c r="G447" s="54"/>
      <c r="H447" s="54"/>
      <c r="I447" s="54"/>
      <c r="J447" s="62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16.5" x14ac:dyDescent="0.45">
      <c r="A448" s="54"/>
      <c r="B448" s="54"/>
      <c r="C448" s="54"/>
      <c r="D448" s="54"/>
      <c r="E448" s="22"/>
      <c r="F448" s="54"/>
      <c r="G448" s="54"/>
      <c r="H448" s="54"/>
      <c r="I448" s="54"/>
      <c r="J448" s="62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16.5" x14ac:dyDescent="0.45">
      <c r="A449" s="54"/>
      <c r="B449" s="54"/>
      <c r="C449" s="54"/>
      <c r="D449" s="54"/>
      <c r="E449" s="22"/>
      <c r="F449" s="54"/>
      <c r="G449" s="54"/>
      <c r="H449" s="54"/>
      <c r="I449" s="54"/>
      <c r="J449" s="62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16.5" x14ac:dyDescent="0.45">
      <c r="A450" s="54"/>
      <c r="B450" s="54"/>
      <c r="C450" s="54"/>
      <c r="D450" s="54"/>
      <c r="E450" s="22"/>
      <c r="F450" s="54"/>
      <c r="G450" s="54"/>
      <c r="H450" s="54"/>
      <c r="I450" s="54"/>
      <c r="J450" s="62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6.5" x14ac:dyDescent="0.45">
      <c r="A451" s="54"/>
      <c r="B451" s="54"/>
      <c r="C451" s="54"/>
      <c r="D451" s="54"/>
      <c r="E451" s="22"/>
      <c r="F451" s="54"/>
      <c r="G451" s="54"/>
      <c r="H451" s="54"/>
      <c r="I451" s="54"/>
      <c r="J451" s="62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6.5" x14ac:dyDescent="0.45">
      <c r="A452" s="54"/>
      <c r="B452" s="54"/>
      <c r="C452" s="54"/>
      <c r="D452" s="54"/>
      <c r="E452" s="22"/>
      <c r="F452" s="54"/>
      <c r="G452" s="54"/>
      <c r="H452" s="54"/>
      <c r="I452" s="54"/>
      <c r="J452" s="62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6.5" x14ac:dyDescent="0.45">
      <c r="A453" s="54"/>
      <c r="B453" s="54"/>
      <c r="C453" s="54"/>
      <c r="D453" s="54"/>
      <c r="E453" s="22"/>
      <c r="F453" s="54"/>
      <c r="G453" s="54"/>
      <c r="H453" s="54"/>
      <c r="I453" s="54"/>
      <c r="J453" s="62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6.5" x14ac:dyDescent="0.45">
      <c r="A454" s="54"/>
      <c r="B454" s="54"/>
      <c r="C454" s="54"/>
      <c r="D454" s="54"/>
      <c r="E454" s="22"/>
      <c r="F454" s="54"/>
      <c r="G454" s="54"/>
      <c r="H454" s="54"/>
      <c r="I454" s="54"/>
      <c r="J454" s="62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6.5" x14ac:dyDescent="0.45">
      <c r="A455" s="54"/>
      <c r="B455" s="54"/>
      <c r="C455" s="54"/>
      <c r="D455" s="54"/>
      <c r="E455" s="22"/>
      <c r="F455" s="54"/>
      <c r="G455" s="54"/>
      <c r="H455" s="54"/>
      <c r="I455" s="54"/>
      <c r="J455" s="62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6.5" x14ac:dyDescent="0.45">
      <c r="A456" s="54"/>
      <c r="B456" s="54"/>
      <c r="C456" s="54"/>
      <c r="D456" s="54"/>
      <c r="E456" s="22"/>
      <c r="F456" s="54"/>
      <c r="G456" s="54"/>
      <c r="H456" s="54"/>
      <c r="I456" s="54"/>
      <c r="J456" s="62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6.5" x14ac:dyDescent="0.45">
      <c r="A457" s="54"/>
      <c r="B457" s="54"/>
      <c r="C457" s="54"/>
      <c r="D457" s="54"/>
      <c r="E457" s="22"/>
      <c r="F457" s="54"/>
      <c r="G457" s="54"/>
      <c r="H457" s="54"/>
      <c r="I457" s="54"/>
      <c r="J457" s="62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6.5" x14ac:dyDescent="0.45">
      <c r="A458" s="54"/>
      <c r="B458" s="54"/>
      <c r="C458" s="54"/>
      <c r="D458" s="54"/>
      <c r="E458" s="22"/>
      <c r="F458" s="54"/>
      <c r="G458" s="54"/>
      <c r="H458" s="54"/>
      <c r="I458" s="54"/>
      <c r="J458" s="62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6.5" x14ac:dyDescent="0.45">
      <c r="A459" s="54"/>
      <c r="B459" s="54"/>
      <c r="C459" s="54"/>
      <c r="D459" s="54"/>
      <c r="E459" s="22"/>
      <c r="F459" s="54"/>
      <c r="G459" s="54"/>
      <c r="H459" s="54"/>
      <c r="I459" s="54"/>
      <c r="J459" s="62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6.5" x14ac:dyDescent="0.45">
      <c r="A460" s="54"/>
      <c r="B460" s="54"/>
      <c r="C460" s="54"/>
      <c r="D460" s="54"/>
      <c r="E460" s="22"/>
      <c r="F460" s="54"/>
      <c r="G460" s="54"/>
      <c r="H460" s="54"/>
      <c r="I460" s="54"/>
      <c r="J460" s="62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6.5" x14ac:dyDescent="0.45">
      <c r="A461" s="54"/>
      <c r="B461" s="54"/>
      <c r="C461" s="54"/>
      <c r="D461" s="54"/>
      <c r="E461" s="22"/>
      <c r="F461" s="54"/>
      <c r="G461" s="54"/>
      <c r="H461" s="54"/>
      <c r="I461" s="54"/>
      <c r="J461" s="62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6.5" x14ac:dyDescent="0.45">
      <c r="A462" s="54"/>
      <c r="B462" s="54"/>
      <c r="C462" s="54"/>
      <c r="D462" s="54"/>
      <c r="E462" s="22"/>
      <c r="F462" s="54"/>
      <c r="G462" s="54"/>
      <c r="H462" s="54"/>
      <c r="I462" s="54"/>
      <c r="J462" s="62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6.5" x14ac:dyDescent="0.45">
      <c r="A463" s="54"/>
      <c r="B463" s="54"/>
      <c r="C463" s="54"/>
      <c r="D463" s="54"/>
      <c r="E463" s="22"/>
      <c r="F463" s="54"/>
      <c r="G463" s="54"/>
      <c r="H463" s="54"/>
      <c r="I463" s="54"/>
      <c r="J463" s="62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6.5" x14ac:dyDescent="0.45">
      <c r="A464" s="54"/>
      <c r="B464" s="54"/>
      <c r="C464" s="54"/>
      <c r="D464" s="54"/>
      <c r="E464" s="22"/>
      <c r="F464" s="54"/>
      <c r="G464" s="54"/>
      <c r="H464" s="54"/>
      <c r="I464" s="54"/>
      <c r="J464" s="62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6.5" x14ac:dyDescent="0.45">
      <c r="A465" s="54"/>
      <c r="B465" s="54"/>
      <c r="C465" s="54"/>
      <c r="D465" s="54"/>
      <c r="E465" s="22"/>
      <c r="F465" s="54"/>
      <c r="G465" s="54"/>
      <c r="H465" s="54"/>
      <c r="I465" s="54"/>
      <c r="J465" s="62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6.5" x14ac:dyDescent="0.45">
      <c r="A466" s="54"/>
      <c r="B466" s="54"/>
      <c r="C466" s="54"/>
      <c r="D466" s="54"/>
      <c r="E466" s="22"/>
      <c r="F466" s="54"/>
      <c r="G466" s="54"/>
      <c r="H466" s="54"/>
      <c r="I466" s="54"/>
      <c r="J466" s="62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6.5" x14ac:dyDescent="0.45">
      <c r="A467" s="54"/>
      <c r="B467" s="54"/>
      <c r="C467" s="54"/>
      <c r="D467" s="54"/>
      <c r="E467" s="22"/>
      <c r="F467" s="54"/>
      <c r="G467" s="54"/>
      <c r="H467" s="54"/>
      <c r="I467" s="54"/>
      <c r="J467" s="62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6.5" x14ac:dyDescent="0.45">
      <c r="A468" s="54"/>
      <c r="B468" s="54"/>
      <c r="C468" s="54"/>
      <c r="D468" s="54"/>
      <c r="E468" s="22"/>
      <c r="F468" s="54"/>
      <c r="G468" s="54"/>
      <c r="H468" s="54"/>
      <c r="I468" s="54"/>
      <c r="J468" s="62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6.5" x14ac:dyDescent="0.45">
      <c r="A469" s="54"/>
      <c r="B469" s="54"/>
      <c r="C469" s="54"/>
      <c r="D469" s="54"/>
      <c r="E469" s="22"/>
      <c r="F469" s="54"/>
      <c r="G469" s="54"/>
      <c r="H469" s="54"/>
      <c r="I469" s="54"/>
      <c r="J469" s="62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6.5" x14ac:dyDescent="0.45">
      <c r="A470" s="54"/>
      <c r="B470" s="54"/>
      <c r="C470" s="54"/>
      <c r="D470" s="54"/>
      <c r="E470" s="22"/>
      <c r="F470" s="54"/>
      <c r="G470" s="54"/>
      <c r="H470" s="54"/>
      <c r="I470" s="54"/>
      <c r="J470" s="62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6.5" x14ac:dyDescent="0.45">
      <c r="A471" s="54"/>
      <c r="B471" s="54"/>
      <c r="C471" s="54"/>
      <c r="D471" s="54"/>
      <c r="E471" s="22"/>
      <c r="F471" s="54"/>
      <c r="G471" s="54"/>
      <c r="H471" s="54"/>
      <c r="I471" s="54"/>
      <c r="J471" s="62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6.5" x14ac:dyDescent="0.45">
      <c r="A472" s="54"/>
      <c r="B472" s="54"/>
      <c r="C472" s="54"/>
      <c r="D472" s="54"/>
      <c r="E472" s="22"/>
      <c r="F472" s="54"/>
      <c r="G472" s="54"/>
      <c r="H472" s="54"/>
      <c r="I472" s="54"/>
      <c r="J472" s="62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6.5" x14ac:dyDescent="0.45">
      <c r="A473" s="54"/>
      <c r="B473" s="54"/>
      <c r="C473" s="54"/>
      <c r="D473" s="54"/>
      <c r="E473" s="22"/>
      <c r="F473" s="54"/>
      <c r="G473" s="54"/>
      <c r="H473" s="54"/>
      <c r="I473" s="54"/>
      <c r="J473" s="62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6.5" x14ac:dyDescent="0.45">
      <c r="A474" s="54"/>
      <c r="B474" s="54"/>
      <c r="C474" s="54"/>
      <c r="D474" s="54"/>
      <c r="E474" s="22"/>
      <c r="F474" s="54"/>
      <c r="G474" s="54"/>
      <c r="H474" s="54"/>
      <c r="I474" s="54"/>
      <c r="J474" s="62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6.5" x14ac:dyDescent="0.45">
      <c r="A475" s="54"/>
      <c r="B475" s="54"/>
      <c r="C475" s="54"/>
      <c r="D475" s="54"/>
      <c r="E475" s="22"/>
      <c r="F475" s="54"/>
      <c r="G475" s="54"/>
      <c r="H475" s="54"/>
      <c r="I475" s="54"/>
      <c r="J475" s="62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6.5" x14ac:dyDescent="0.45">
      <c r="A476" s="54"/>
      <c r="B476" s="54"/>
      <c r="C476" s="54"/>
      <c r="D476" s="54"/>
      <c r="E476" s="22"/>
      <c r="F476" s="54"/>
      <c r="G476" s="54"/>
      <c r="H476" s="54"/>
      <c r="I476" s="54"/>
      <c r="J476" s="62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6.5" x14ac:dyDescent="0.45">
      <c r="A477" s="54"/>
      <c r="B477" s="54"/>
      <c r="C477" s="54"/>
      <c r="D477" s="54"/>
      <c r="E477" s="22"/>
      <c r="F477" s="54"/>
      <c r="G477" s="54"/>
      <c r="H477" s="54"/>
      <c r="I477" s="54"/>
      <c r="J477" s="62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6.5" x14ac:dyDescent="0.45">
      <c r="A478" s="54"/>
      <c r="B478" s="54"/>
      <c r="C478" s="54"/>
      <c r="D478" s="54"/>
      <c r="E478" s="22"/>
      <c r="F478" s="54"/>
      <c r="G478" s="54"/>
      <c r="H478" s="54"/>
      <c r="I478" s="54"/>
      <c r="J478" s="62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6.5" x14ac:dyDescent="0.45">
      <c r="A479" s="54"/>
      <c r="B479" s="54"/>
      <c r="C479" s="54"/>
      <c r="D479" s="54"/>
      <c r="E479" s="22"/>
      <c r="F479" s="54"/>
      <c r="G479" s="54"/>
      <c r="H479" s="54"/>
      <c r="I479" s="54"/>
      <c r="J479" s="62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6.5" x14ac:dyDescent="0.45">
      <c r="A480" s="54"/>
      <c r="B480" s="54"/>
      <c r="C480" s="54"/>
      <c r="D480" s="54"/>
      <c r="E480" s="22"/>
      <c r="F480" s="54"/>
      <c r="G480" s="54"/>
      <c r="H480" s="54"/>
      <c r="I480" s="54"/>
      <c r="J480" s="62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6.5" x14ac:dyDescent="0.45">
      <c r="A481" s="54"/>
      <c r="B481" s="54"/>
      <c r="C481" s="54"/>
      <c r="D481" s="54"/>
      <c r="E481" s="22"/>
      <c r="F481" s="54"/>
      <c r="G481" s="54"/>
      <c r="H481" s="54"/>
      <c r="I481" s="54"/>
      <c r="J481" s="62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6.5" x14ac:dyDescent="0.45">
      <c r="A482" s="54"/>
      <c r="B482" s="54"/>
      <c r="C482" s="54"/>
      <c r="D482" s="54"/>
      <c r="E482" s="22"/>
      <c r="F482" s="54"/>
      <c r="G482" s="54"/>
      <c r="H482" s="54"/>
      <c r="I482" s="54"/>
      <c r="J482" s="62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6.5" x14ac:dyDescent="0.45">
      <c r="A483" s="54"/>
      <c r="B483" s="54"/>
      <c r="C483" s="54"/>
      <c r="D483" s="54"/>
      <c r="E483" s="22"/>
      <c r="F483" s="54"/>
      <c r="G483" s="54"/>
      <c r="H483" s="54"/>
      <c r="I483" s="54"/>
      <c r="J483" s="62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6.5" x14ac:dyDescent="0.45">
      <c r="A484" s="54"/>
      <c r="B484" s="54"/>
      <c r="C484" s="54"/>
      <c r="D484" s="54"/>
      <c r="E484" s="22"/>
      <c r="F484" s="54"/>
      <c r="G484" s="54"/>
      <c r="H484" s="54"/>
      <c r="I484" s="54"/>
      <c r="J484" s="62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6.5" x14ac:dyDescent="0.45">
      <c r="A485" s="54"/>
      <c r="B485" s="54"/>
      <c r="C485" s="54"/>
      <c r="D485" s="54"/>
      <c r="E485" s="22"/>
      <c r="F485" s="54"/>
      <c r="G485" s="54"/>
      <c r="H485" s="54"/>
      <c r="I485" s="54"/>
      <c r="J485" s="62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6.5" x14ac:dyDescent="0.45">
      <c r="A486" s="54"/>
      <c r="B486" s="54"/>
      <c r="C486" s="54"/>
      <c r="D486" s="54"/>
      <c r="E486" s="22"/>
      <c r="F486" s="54"/>
      <c r="G486" s="54"/>
      <c r="H486" s="54"/>
      <c r="I486" s="54"/>
      <c r="J486" s="62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6.5" x14ac:dyDescent="0.45">
      <c r="A487" s="54"/>
      <c r="B487" s="54"/>
      <c r="C487" s="54"/>
      <c r="D487" s="54"/>
      <c r="E487" s="22"/>
      <c r="F487" s="54"/>
      <c r="G487" s="54"/>
      <c r="H487" s="54"/>
      <c r="I487" s="54"/>
      <c r="J487" s="62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6.5" x14ac:dyDescent="0.45">
      <c r="A488" s="54"/>
      <c r="B488" s="54"/>
      <c r="C488" s="54"/>
      <c r="D488" s="54"/>
      <c r="E488" s="22"/>
      <c r="F488" s="54"/>
      <c r="G488" s="54"/>
      <c r="H488" s="54"/>
      <c r="I488" s="54"/>
      <c r="J488" s="62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6.5" x14ac:dyDescent="0.45">
      <c r="A489" s="54"/>
      <c r="B489" s="54"/>
      <c r="C489" s="54"/>
      <c r="D489" s="54"/>
      <c r="E489" s="22"/>
      <c r="F489" s="54"/>
      <c r="G489" s="54"/>
      <c r="H489" s="54"/>
      <c r="I489" s="54"/>
      <c r="J489" s="62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6.5" x14ac:dyDescent="0.45">
      <c r="A490" s="54"/>
      <c r="B490" s="54"/>
      <c r="C490" s="54"/>
      <c r="D490" s="54"/>
      <c r="E490" s="22"/>
      <c r="F490" s="54"/>
      <c r="G490" s="54"/>
      <c r="H490" s="54"/>
      <c r="I490" s="54"/>
      <c r="J490" s="62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6.5" x14ac:dyDescent="0.45">
      <c r="A491" s="54"/>
      <c r="B491" s="54"/>
      <c r="C491" s="54"/>
      <c r="D491" s="54"/>
      <c r="E491" s="22"/>
      <c r="F491" s="54"/>
      <c r="G491" s="54"/>
      <c r="H491" s="54"/>
      <c r="I491" s="54"/>
      <c r="J491" s="62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6.5" x14ac:dyDescent="0.45">
      <c r="A492" s="54"/>
      <c r="B492" s="54"/>
      <c r="C492" s="54"/>
      <c r="D492" s="54"/>
      <c r="E492" s="22"/>
      <c r="F492" s="54"/>
      <c r="G492" s="54"/>
      <c r="H492" s="54"/>
      <c r="I492" s="54"/>
      <c r="J492" s="62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6.5" x14ac:dyDescent="0.45">
      <c r="A493" s="54"/>
      <c r="B493" s="54"/>
      <c r="C493" s="54"/>
      <c r="D493" s="54"/>
      <c r="E493" s="22"/>
      <c r="F493" s="54"/>
      <c r="G493" s="54"/>
      <c r="H493" s="54"/>
      <c r="I493" s="54"/>
      <c r="J493" s="62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6.5" x14ac:dyDescent="0.45">
      <c r="A494" s="54"/>
      <c r="B494" s="54"/>
      <c r="C494" s="54"/>
      <c r="D494" s="54"/>
      <c r="E494" s="22"/>
      <c r="F494" s="54"/>
      <c r="G494" s="54"/>
      <c r="H494" s="54"/>
      <c r="I494" s="54"/>
      <c r="J494" s="62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6.5" x14ac:dyDescent="0.45">
      <c r="A495" s="54"/>
      <c r="B495" s="54"/>
      <c r="C495" s="54"/>
      <c r="D495" s="54"/>
      <c r="E495" s="22"/>
      <c r="F495" s="54"/>
      <c r="G495" s="54"/>
      <c r="H495" s="54"/>
      <c r="I495" s="54"/>
      <c r="J495" s="62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6.5" x14ac:dyDescent="0.45">
      <c r="A496" s="54"/>
      <c r="B496" s="54"/>
      <c r="C496" s="54"/>
      <c r="D496" s="54"/>
      <c r="E496" s="22"/>
      <c r="F496" s="54"/>
      <c r="G496" s="54"/>
      <c r="H496" s="54"/>
      <c r="I496" s="54"/>
      <c r="J496" s="62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6.5" x14ac:dyDescent="0.45">
      <c r="A497" s="54"/>
      <c r="B497" s="54"/>
      <c r="C497" s="54"/>
      <c r="D497" s="54"/>
      <c r="E497" s="22"/>
      <c r="F497" s="54"/>
      <c r="G497" s="54"/>
      <c r="H497" s="54"/>
      <c r="I497" s="54"/>
      <c r="J497" s="62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6.5" x14ac:dyDescent="0.45">
      <c r="A498" s="54"/>
      <c r="B498" s="54"/>
      <c r="C498" s="54"/>
      <c r="D498" s="54"/>
      <c r="E498" s="22"/>
      <c r="F498" s="54"/>
      <c r="G498" s="54"/>
      <c r="H498" s="54"/>
      <c r="I498" s="54"/>
      <c r="J498" s="62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6.5" x14ac:dyDescent="0.45">
      <c r="A499" s="54"/>
      <c r="B499" s="54"/>
      <c r="C499" s="54"/>
      <c r="D499" s="54"/>
      <c r="E499" s="22"/>
      <c r="F499" s="54"/>
      <c r="G499" s="54"/>
      <c r="H499" s="54"/>
      <c r="I499" s="54"/>
      <c r="J499" s="62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6.5" x14ac:dyDescent="0.45">
      <c r="A500" s="54"/>
      <c r="B500" s="54"/>
      <c r="C500" s="54"/>
      <c r="D500" s="54"/>
      <c r="E500" s="22"/>
      <c r="F500" s="54"/>
      <c r="G500" s="54"/>
      <c r="H500" s="54"/>
      <c r="I500" s="54"/>
      <c r="J500" s="62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6.5" x14ac:dyDescent="0.45">
      <c r="A501" s="54"/>
      <c r="B501" s="54"/>
      <c r="C501" s="54"/>
      <c r="D501" s="54"/>
      <c r="E501" s="22"/>
      <c r="F501" s="54"/>
      <c r="G501" s="54"/>
      <c r="H501" s="54"/>
      <c r="I501" s="54"/>
      <c r="J501" s="62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6.5" x14ac:dyDescent="0.45">
      <c r="A502" s="54"/>
      <c r="B502" s="54"/>
      <c r="C502" s="54"/>
      <c r="D502" s="54"/>
      <c r="E502" s="22"/>
      <c r="F502" s="54"/>
      <c r="G502" s="54"/>
      <c r="H502" s="54"/>
      <c r="I502" s="54"/>
      <c r="J502" s="62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6.5" x14ac:dyDescent="0.45">
      <c r="A503" s="54"/>
      <c r="B503" s="54"/>
      <c r="C503" s="54"/>
      <c r="D503" s="54"/>
      <c r="E503" s="22"/>
      <c r="F503" s="54"/>
      <c r="G503" s="54"/>
      <c r="H503" s="54"/>
      <c r="I503" s="54"/>
      <c r="J503" s="62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6.5" x14ac:dyDescent="0.45">
      <c r="A504" s="54"/>
      <c r="B504" s="54"/>
      <c r="C504" s="54"/>
      <c r="D504" s="54"/>
      <c r="E504" s="22"/>
      <c r="F504" s="54"/>
      <c r="G504" s="54"/>
      <c r="H504" s="54"/>
      <c r="I504" s="54"/>
      <c r="J504" s="62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6.5" x14ac:dyDescent="0.45">
      <c r="A505" s="54"/>
      <c r="B505" s="54"/>
      <c r="C505" s="54"/>
      <c r="D505" s="54"/>
      <c r="E505" s="22"/>
      <c r="F505" s="54"/>
      <c r="G505" s="54"/>
      <c r="H505" s="54"/>
      <c r="I505" s="54"/>
      <c r="J505" s="62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6.5" x14ac:dyDescent="0.45">
      <c r="A506" s="54"/>
      <c r="B506" s="54"/>
      <c r="C506" s="54"/>
      <c r="D506" s="54"/>
      <c r="E506" s="22"/>
      <c r="F506" s="54"/>
      <c r="G506" s="54"/>
      <c r="H506" s="54"/>
      <c r="I506" s="54"/>
      <c r="J506" s="62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6.5" x14ac:dyDescent="0.45">
      <c r="A507" s="54"/>
      <c r="B507" s="54"/>
      <c r="C507" s="54"/>
      <c r="D507" s="54"/>
      <c r="E507" s="22"/>
      <c r="F507" s="54"/>
      <c r="G507" s="54"/>
      <c r="H507" s="54"/>
      <c r="I507" s="54"/>
      <c r="J507" s="62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6.5" x14ac:dyDescent="0.45">
      <c r="A508" s="54"/>
      <c r="B508" s="54"/>
      <c r="C508" s="54"/>
      <c r="D508" s="54"/>
      <c r="E508" s="22"/>
      <c r="F508" s="54"/>
      <c r="G508" s="54"/>
      <c r="H508" s="54"/>
      <c r="I508" s="54"/>
      <c r="J508" s="62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6.5" x14ac:dyDescent="0.45">
      <c r="A509" s="54"/>
      <c r="B509" s="54"/>
      <c r="C509" s="54"/>
      <c r="D509" s="54"/>
      <c r="E509" s="22"/>
      <c r="F509" s="54"/>
      <c r="G509" s="54"/>
      <c r="H509" s="54"/>
      <c r="I509" s="54"/>
      <c r="J509" s="62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6.5" x14ac:dyDescent="0.45">
      <c r="A510" s="54"/>
      <c r="B510" s="54"/>
      <c r="C510" s="54"/>
      <c r="D510" s="54"/>
      <c r="E510" s="22"/>
      <c r="F510" s="54"/>
      <c r="G510" s="54"/>
      <c r="H510" s="54"/>
      <c r="I510" s="54"/>
      <c r="J510" s="62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6.5" x14ac:dyDescent="0.45">
      <c r="A511" s="54"/>
      <c r="B511" s="54"/>
      <c r="C511" s="54"/>
      <c r="D511" s="54"/>
      <c r="E511" s="22"/>
      <c r="F511" s="54"/>
      <c r="G511" s="54"/>
      <c r="H511" s="54"/>
      <c r="I511" s="54"/>
      <c r="J511" s="62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6.5" x14ac:dyDescent="0.45">
      <c r="A512" s="54"/>
      <c r="B512" s="54"/>
      <c r="C512" s="54"/>
      <c r="D512" s="54"/>
      <c r="E512" s="22"/>
      <c r="F512" s="54"/>
      <c r="G512" s="54"/>
      <c r="H512" s="54"/>
      <c r="I512" s="54"/>
      <c r="J512" s="62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6.5" x14ac:dyDescent="0.45">
      <c r="A513" s="54"/>
      <c r="B513" s="54"/>
      <c r="C513" s="54"/>
      <c r="D513" s="54"/>
      <c r="E513" s="22"/>
      <c r="F513" s="54"/>
      <c r="G513" s="54"/>
      <c r="H513" s="54"/>
      <c r="I513" s="54"/>
      <c r="J513" s="62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6.5" x14ac:dyDescent="0.45">
      <c r="A514" s="54"/>
      <c r="B514" s="54"/>
      <c r="C514" s="54"/>
      <c r="D514" s="54"/>
      <c r="E514" s="22"/>
      <c r="F514" s="54"/>
      <c r="G514" s="54"/>
      <c r="H514" s="54"/>
      <c r="I514" s="54"/>
      <c r="J514" s="62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6.5" x14ac:dyDescent="0.45">
      <c r="A515" s="54"/>
      <c r="B515" s="54"/>
      <c r="C515" s="54"/>
      <c r="D515" s="54"/>
      <c r="E515" s="22"/>
      <c r="F515" s="54"/>
      <c r="G515" s="54"/>
      <c r="H515" s="54"/>
      <c r="I515" s="54"/>
      <c r="J515" s="62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6.5" x14ac:dyDescent="0.45">
      <c r="A516" s="54"/>
      <c r="B516" s="54"/>
      <c r="C516" s="54"/>
      <c r="D516" s="54"/>
      <c r="E516" s="22"/>
      <c r="F516" s="54"/>
      <c r="G516" s="54"/>
      <c r="H516" s="54"/>
      <c r="I516" s="54"/>
      <c r="J516" s="62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6.5" x14ac:dyDescent="0.45">
      <c r="A517" s="54"/>
      <c r="B517" s="54"/>
      <c r="C517" s="54"/>
      <c r="D517" s="54"/>
      <c r="E517" s="22"/>
      <c r="F517" s="54"/>
      <c r="G517" s="54"/>
      <c r="H517" s="54"/>
      <c r="I517" s="54"/>
      <c r="J517" s="62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6.5" x14ac:dyDescent="0.45">
      <c r="A518" s="54"/>
      <c r="B518" s="54"/>
      <c r="C518" s="54"/>
      <c r="D518" s="54"/>
      <c r="E518" s="22"/>
      <c r="F518" s="54"/>
      <c r="G518" s="54"/>
      <c r="H518" s="54"/>
      <c r="I518" s="54"/>
      <c r="J518" s="62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6.5" x14ac:dyDescent="0.45">
      <c r="A519" s="54"/>
      <c r="B519" s="54"/>
      <c r="C519" s="54"/>
      <c r="D519" s="54"/>
      <c r="E519" s="22"/>
      <c r="F519" s="54"/>
      <c r="G519" s="54"/>
      <c r="H519" s="54"/>
      <c r="I519" s="54"/>
      <c r="J519" s="62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6.5" x14ac:dyDescent="0.45">
      <c r="A520" s="54"/>
      <c r="B520" s="54"/>
      <c r="C520" s="54"/>
      <c r="D520" s="54"/>
      <c r="E520" s="22"/>
      <c r="F520" s="54"/>
      <c r="G520" s="54"/>
      <c r="H520" s="54"/>
      <c r="I520" s="54"/>
      <c r="J520" s="62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6.5" x14ac:dyDescent="0.45">
      <c r="A521" s="54"/>
      <c r="B521" s="54"/>
      <c r="C521" s="54"/>
      <c r="D521" s="54"/>
      <c r="E521" s="22"/>
      <c r="F521" s="54"/>
      <c r="G521" s="54"/>
      <c r="H521" s="54"/>
      <c r="I521" s="54"/>
      <c r="J521" s="62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6.5" x14ac:dyDescent="0.45">
      <c r="A522" s="54"/>
      <c r="B522" s="54"/>
      <c r="C522" s="54"/>
      <c r="D522" s="54"/>
      <c r="E522" s="22"/>
      <c r="F522" s="54"/>
      <c r="G522" s="54"/>
      <c r="H522" s="54"/>
      <c r="I522" s="54"/>
      <c r="J522" s="62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6.5" x14ac:dyDescent="0.45">
      <c r="A523" s="54"/>
      <c r="B523" s="54"/>
      <c r="C523" s="54"/>
      <c r="D523" s="54"/>
      <c r="E523" s="22"/>
      <c r="F523" s="54"/>
      <c r="G523" s="54"/>
      <c r="H523" s="54"/>
      <c r="I523" s="54"/>
      <c r="J523" s="62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6.5" x14ac:dyDescent="0.45">
      <c r="A524" s="54"/>
      <c r="B524" s="54"/>
      <c r="C524" s="54"/>
      <c r="D524" s="54"/>
      <c r="E524" s="22"/>
      <c r="F524" s="54"/>
      <c r="G524" s="54"/>
      <c r="H524" s="54"/>
      <c r="I524" s="54"/>
      <c r="J524" s="62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6.5" x14ac:dyDescent="0.45">
      <c r="A525" s="54"/>
      <c r="B525" s="54"/>
      <c r="C525" s="54"/>
      <c r="D525" s="54"/>
      <c r="E525" s="22"/>
      <c r="F525" s="54"/>
      <c r="G525" s="54"/>
      <c r="H525" s="54"/>
      <c r="I525" s="54"/>
      <c r="J525" s="62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6.5" x14ac:dyDescent="0.45">
      <c r="A526" s="54"/>
      <c r="B526" s="54"/>
      <c r="C526" s="54"/>
      <c r="D526" s="54"/>
      <c r="E526" s="22"/>
      <c r="F526" s="54"/>
      <c r="G526" s="54"/>
      <c r="H526" s="54"/>
      <c r="I526" s="54"/>
      <c r="J526" s="62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6.5" x14ac:dyDescent="0.45">
      <c r="A527" s="54"/>
      <c r="B527" s="54"/>
      <c r="C527" s="54"/>
      <c r="D527" s="54"/>
      <c r="E527" s="22"/>
      <c r="F527" s="54"/>
      <c r="G527" s="54"/>
      <c r="H527" s="54"/>
      <c r="I527" s="54"/>
      <c r="J527" s="62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6.5" x14ac:dyDescent="0.45">
      <c r="A528" s="54"/>
      <c r="B528" s="54"/>
      <c r="C528" s="54"/>
      <c r="D528" s="54"/>
      <c r="E528" s="22"/>
      <c r="F528" s="54"/>
      <c r="G528" s="54"/>
      <c r="H528" s="54"/>
      <c r="I528" s="54"/>
      <c r="J528" s="62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6.5" x14ac:dyDescent="0.45">
      <c r="A529" s="54"/>
      <c r="B529" s="54"/>
      <c r="C529" s="54"/>
      <c r="D529" s="54"/>
      <c r="E529" s="22"/>
      <c r="F529" s="54"/>
      <c r="G529" s="54"/>
      <c r="H529" s="54"/>
      <c r="I529" s="54"/>
      <c r="J529" s="62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6.5" x14ac:dyDescent="0.45">
      <c r="A530" s="54"/>
      <c r="B530" s="54"/>
      <c r="C530" s="54"/>
      <c r="D530" s="54"/>
      <c r="E530" s="22"/>
      <c r="F530" s="54"/>
      <c r="G530" s="54"/>
      <c r="H530" s="54"/>
      <c r="I530" s="54"/>
      <c r="J530" s="62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6.5" x14ac:dyDescent="0.45">
      <c r="A531" s="54"/>
      <c r="B531" s="54"/>
      <c r="C531" s="54"/>
      <c r="D531" s="54"/>
      <c r="E531" s="22"/>
      <c r="F531" s="54"/>
      <c r="G531" s="54"/>
      <c r="H531" s="54"/>
      <c r="I531" s="54"/>
      <c r="J531" s="62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6.5" x14ac:dyDescent="0.45">
      <c r="A532" s="54"/>
      <c r="B532" s="54"/>
      <c r="C532" s="54"/>
      <c r="D532" s="54"/>
      <c r="E532" s="22"/>
      <c r="F532" s="54"/>
      <c r="G532" s="54"/>
      <c r="H532" s="54"/>
      <c r="I532" s="54"/>
      <c r="J532" s="62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6.5" x14ac:dyDescent="0.45">
      <c r="A533" s="54"/>
      <c r="B533" s="54"/>
      <c r="C533" s="54"/>
      <c r="D533" s="54"/>
      <c r="E533" s="22"/>
      <c r="F533" s="54"/>
      <c r="G533" s="54"/>
      <c r="H533" s="54"/>
      <c r="I533" s="54"/>
      <c r="J533" s="62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6.5" x14ac:dyDescent="0.45">
      <c r="A534" s="54"/>
      <c r="B534" s="54"/>
      <c r="C534" s="54"/>
      <c r="D534" s="54"/>
      <c r="E534" s="22"/>
      <c r="F534" s="54"/>
      <c r="G534" s="54"/>
      <c r="H534" s="54"/>
      <c r="I534" s="54"/>
      <c r="J534" s="62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6.5" x14ac:dyDescent="0.45">
      <c r="A535" s="54"/>
      <c r="B535" s="54"/>
      <c r="C535" s="54"/>
      <c r="D535" s="54"/>
      <c r="E535" s="22"/>
      <c r="F535" s="54"/>
      <c r="G535" s="54"/>
      <c r="H535" s="54"/>
      <c r="I535" s="54"/>
      <c r="J535" s="62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6.5" x14ac:dyDescent="0.45">
      <c r="A536" s="54"/>
      <c r="B536" s="54"/>
      <c r="C536" s="54"/>
      <c r="D536" s="54"/>
      <c r="E536" s="22"/>
      <c r="F536" s="54"/>
      <c r="G536" s="54"/>
      <c r="H536" s="54"/>
      <c r="I536" s="54"/>
      <c r="J536" s="62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6.5" x14ac:dyDescent="0.45">
      <c r="A537" s="54"/>
      <c r="B537" s="54"/>
      <c r="C537" s="54"/>
      <c r="D537" s="54"/>
      <c r="E537" s="22"/>
      <c r="F537" s="54"/>
      <c r="G537" s="54"/>
      <c r="H537" s="54"/>
      <c r="I537" s="54"/>
      <c r="J537" s="62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6.5" x14ac:dyDescent="0.45">
      <c r="A538" s="54"/>
      <c r="B538" s="54"/>
      <c r="C538" s="54"/>
      <c r="D538" s="54"/>
      <c r="E538" s="22"/>
      <c r="F538" s="54"/>
      <c r="G538" s="54"/>
      <c r="H538" s="54"/>
      <c r="I538" s="54"/>
      <c r="J538" s="62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6.5" x14ac:dyDescent="0.45">
      <c r="A539" s="54"/>
      <c r="B539" s="54"/>
      <c r="C539" s="54"/>
      <c r="D539" s="54"/>
      <c r="E539" s="22"/>
      <c r="F539" s="54"/>
      <c r="G539" s="54"/>
      <c r="H539" s="54"/>
      <c r="I539" s="54"/>
      <c r="J539" s="62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6.5" x14ac:dyDescent="0.45">
      <c r="A540" s="54"/>
      <c r="B540" s="54"/>
      <c r="C540" s="54"/>
      <c r="D540" s="54"/>
      <c r="E540" s="22"/>
      <c r="F540" s="54"/>
      <c r="G540" s="54"/>
      <c r="H540" s="54"/>
      <c r="I540" s="54"/>
      <c r="J540" s="62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6.5" x14ac:dyDescent="0.45">
      <c r="A541" s="54"/>
      <c r="B541" s="54"/>
      <c r="C541" s="54"/>
      <c r="D541" s="54"/>
      <c r="E541" s="22"/>
      <c r="F541" s="54"/>
      <c r="G541" s="54"/>
      <c r="H541" s="54"/>
      <c r="I541" s="54"/>
      <c r="J541" s="62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6.5" x14ac:dyDescent="0.45">
      <c r="A542" s="54"/>
      <c r="B542" s="54"/>
      <c r="C542" s="54"/>
      <c r="D542" s="54"/>
      <c r="E542" s="22"/>
      <c r="F542" s="54"/>
      <c r="G542" s="54"/>
      <c r="H542" s="54"/>
      <c r="I542" s="54"/>
      <c r="J542" s="62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6.5" x14ac:dyDescent="0.45">
      <c r="A543" s="54"/>
      <c r="B543" s="54"/>
      <c r="C543" s="54"/>
      <c r="D543" s="54"/>
      <c r="E543" s="22"/>
      <c r="F543" s="54"/>
      <c r="G543" s="54"/>
      <c r="H543" s="54"/>
      <c r="I543" s="54"/>
      <c r="J543" s="62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6.5" x14ac:dyDescent="0.45">
      <c r="A544" s="54"/>
      <c r="B544" s="54"/>
      <c r="C544" s="54"/>
      <c r="D544" s="54"/>
      <c r="E544" s="22"/>
      <c r="F544" s="54"/>
      <c r="G544" s="54"/>
      <c r="H544" s="54"/>
      <c r="I544" s="54"/>
      <c r="J544" s="62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6.5" x14ac:dyDescent="0.45">
      <c r="A545" s="54"/>
      <c r="B545" s="54"/>
      <c r="C545" s="54"/>
      <c r="D545" s="54"/>
      <c r="E545" s="22"/>
      <c r="F545" s="54"/>
      <c r="G545" s="54"/>
      <c r="H545" s="54"/>
      <c r="I545" s="54"/>
      <c r="J545" s="62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6.5" x14ac:dyDescent="0.45">
      <c r="A546" s="54"/>
      <c r="B546" s="54"/>
      <c r="C546" s="54"/>
      <c r="D546" s="54"/>
      <c r="E546" s="22"/>
      <c r="F546" s="54"/>
      <c r="G546" s="54"/>
      <c r="H546" s="54"/>
      <c r="I546" s="54"/>
      <c r="J546" s="62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6.5" x14ac:dyDescent="0.45">
      <c r="A547" s="54"/>
      <c r="B547" s="54"/>
      <c r="C547" s="54"/>
      <c r="D547" s="54"/>
      <c r="E547" s="22"/>
      <c r="F547" s="54"/>
      <c r="G547" s="54"/>
      <c r="H547" s="54"/>
      <c r="I547" s="54"/>
      <c r="J547" s="62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6.5" x14ac:dyDescent="0.45">
      <c r="A548" s="54"/>
      <c r="B548" s="54"/>
      <c r="C548" s="54"/>
      <c r="D548" s="54"/>
      <c r="E548" s="22"/>
      <c r="F548" s="54"/>
      <c r="G548" s="54"/>
      <c r="H548" s="54"/>
      <c r="I548" s="54"/>
      <c r="J548" s="62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6.5" x14ac:dyDescent="0.45">
      <c r="A549" s="54"/>
      <c r="B549" s="54"/>
      <c r="C549" s="54"/>
      <c r="D549" s="54"/>
      <c r="E549" s="22"/>
      <c r="F549" s="54"/>
      <c r="G549" s="54"/>
      <c r="H549" s="54"/>
      <c r="I549" s="54"/>
      <c r="J549" s="62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6.5" x14ac:dyDescent="0.45">
      <c r="A550" s="54"/>
      <c r="B550" s="54"/>
      <c r="C550" s="54"/>
      <c r="D550" s="54"/>
      <c r="E550" s="22"/>
      <c r="F550" s="54"/>
      <c r="G550" s="54"/>
      <c r="H550" s="54"/>
      <c r="I550" s="54"/>
      <c r="J550" s="62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6.5" x14ac:dyDescent="0.45">
      <c r="A551" s="54"/>
      <c r="B551" s="54"/>
      <c r="C551" s="54"/>
      <c r="D551" s="54"/>
      <c r="E551" s="22"/>
      <c r="F551" s="54"/>
      <c r="G551" s="54"/>
      <c r="H551" s="54"/>
      <c r="I551" s="54"/>
      <c r="J551" s="62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6.5" x14ac:dyDescent="0.45">
      <c r="A552" s="54"/>
      <c r="B552" s="54"/>
      <c r="C552" s="54"/>
      <c r="D552" s="54"/>
      <c r="E552" s="22"/>
      <c r="F552" s="54"/>
      <c r="G552" s="54"/>
      <c r="H552" s="54"/>
      <c r="I552" s="54"/>
      <c r="J552" s="62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6.5" x14ac:dyDescent="0.45">
      <c r="A553" s="54"/>
      <c r="B553" s="54"/>
      <c r="C553" s="54"/>
      <c r="D553" s="54"/>
      <c r="E553" s="22"/>
      <c r="F553" s="54"/>
      <c r="G553" s="54"/>
      <c r="H553" s="54"/>
      <c r="I553" s="54"/>
      <c r="J553" s="62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6.5" x14ac:dyDescent="0.45">
      <c r="A554" s="54"/>
      <c r="B554" s="54"/>
      <c r="C554" s="54"/>
      <c r="D554" s="54"/>
      <c r="E554" s="22"/>
      <c r="F554" s="54"/>
      <c r="G554" s="54"/>
      <c r="H554" s="54"/>
      <c r="I554" s="54"/>
      <c r="J554" s="62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6.5" x14ac:dyDescent="0.45">
      <c r="A555" s="54"/>
      <c r="B555" s="54"/>
      <c r="C555" s="54"/>
      <c r="D555" s="54"/>
      <c r="E555" s="22"/>
      <c r="F555" s="54"/>
      <c r="G555" s="54"/>
      <c r="H555" s="54"/>
      <c r="I555" s="54"/>
      <c r="J555" s="62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6.5" x14ac:dyDescent="0.45">
      <c r="A556" s="54"/>
      <c r="B556" s="54"/>
      <c r="C556" s="54"/>
      <c r="D556" s="54"/>
      <c r="E556" s="22"/>
      <c r="F556" s="54"/>
      <c r="G556" s="54"/>
      <c r="H556" s="54"/>
      <c r="I556" s="54"/>
      <c r="J556" s="62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6.5" x14ac:dyDescent="0.45">
      <c r="A557" s="54"/>
      <c r="B557" s="54"/>
      <c r="C557" s="54"/>
      <c r="D557" s="54"/>
      <c r="E557" s="22"/>
      <c r="F557" s="54"/>
      <c r="G557" s="54"/>
      <c r="H557" s="54"/>
      <c r="I557" s="54"/>
      <c r="J557" s="62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6.5" x14ac:dyDescent="0.45">
      <c r="A558" s="54"/>
      <c r="B558" s="54"/>
      <c r="C558" s="54"/>
      <c r="D558" s="54"/>
      <c r="E558" s="22"/>
      <c r="F558" s="54"/>
      <c r="G558" s="54"/>
      <c r="H558" s="54"/>
      <c r="I558" s="54"/>
      <c r="J558" s="62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6.5" x14ac:dyDescent="0.45">
      <c r="A559" s="54"/>
      <c r="B559" s="54"/>
      <c r="C559" s="54"/>
      <c r="D559" s="54"/>
      <c r="E559" s="22"/>
      <c r="F559" s="54"/>
      <c r="G559" s="54"/>
      <c r="H559" s="54"/>
      <c r="I559" s="54"/>
      <c r="J559" s="62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6.5" x14ac:dyDescent="0.45">
      <c r="A560" s="54"/>
      <c r="B560" s="54"/>
      <c r="C560" s="54"/>
      <c r="D560" s="54"/>
      <c r="E560" s="22"/>
      <c r="F560" s="54"/>
      <c r="G560" s="54"/>
      <c r="H560" s="54"/>
      <c r="I560" s="54"/>
      <c r="J560" s="62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6.5" x14ac:dyDescent="0.45">
      <c r="A561" s="54"/>
      <c r="B561" s="54"/>
      <c r="C561" s="54"/>
      <c r="D561" s="54"/>
      <c r="E561" s="22"/>
      <c r="F561" s="54"/>
      <c r="G561" s="54"/>
      <c r="H561" s="54"/>
      <c r="I561" s="54"/>
      <c r="J561" s="62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6.5" x14ac:dyDescent="0.45">
      <c r="A562" s="54"/>
      <c r="B562" s="54"/>
      <c r="C562" s="54"/>
      <c r="D562" s="54"/>
      <c r="E562" s="22"/>
      <c r="F562" s="54"/>
      <c r="G562" s="54"/>
      <c r="H562" s="54"/>
      <c r="I562" s="54"/>
      <c r="J562" s="62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6.5" x14ac:dyDescent="0.45">
      <c r="A563" s="54"/>
      <c r="B563" s="54"/>
      <c r="C563" s="54"/>
      <c r="D563" s="54"/>
      <c r="E563" s="22"/>
      <c r="F563" s="54"/>
      <c r="G563" s="54"/>
      <c r="H563" s="54"/>
      <c r="I563" s="54"/>
      <c r="J563" s="62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6.5" x14ac:dyDescent="0.45">
      <c r="A564" s="54"/>
      <c r="B564" s="54"/>
      <c r="C564" s="54"/>
      <c r="D564" s="54"/>
      <c r="E564" s="22"/>
      <c r="F564" s="54"/>
      <c r="G564" s="54"/>
      <c r="H564" s="54"/>
      <c r="I564" s="54"/>
      <c r="J564" s="62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6.5" x14ac:dyDescent="0.45">
      <c r="A565" s="54"/>
      <c r="B565" s="54"/>
      <c r="C565" s="54"/>
      <c r="D565" s="54"/>
      <c r="E565" s="22"/>
      <c r="F565" s="54"/>
      <c r="G565" s="54"/>
      <c r="H565" s="54"/>
      <c r="I565" s="54"/>
      <c r="J565" s="62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6.5" x14ac:dyDescent="0.45">
      <c r="A566" s="54"/>
      <c r="B566" s="54"/>
      <c r="C566" s="54"/>
      <c r="D566" s="54"/>
      <c r="E566" s="22"/>
      <c r="F566" s="54"/>
      <c r="G566" s="54"/>
      <c r="H566" s="54"/>
      <c r="I566" s="54"/>
      <c r="J566" s="62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6.5" x14ac:dyDescent="0.45">
      <c r="A567" s="54"/>
      <c r="B567" s="54"/>
      <c r="C567" s="54"/>
      <c r="D567" s="54"/>
      <c r="E567" s="22"/>
      <c r="F567" s="54"/>
      <c r="G567" s="54"/>
      <c r="H567" s="54"/>
      <c r="I567" s="54"/>
      <c r="J567" s="62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6.5" x14ac:dyDescent="0.45">
      <c r="A568" s="54"/>
      <c r="B568" s="54"/>
      <c r="C568" s="54"/>
      <c r="D568" s="54"/>
      <c r="E568" s="22"/>
      <c r="F568" s="54"/>
      <c r="G568" s="54"/>
      <c r="H568" s="54"/>
      <c r="I568" s="54"/>
      <c r="J568" s="62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6.5" x14ac:dyDescent="0.45">
      <c r="A569" s="54"/>
      <c r="B569" s="54"/>
      <c r="C569" s="54"/>
      <c r="D569" s="54"/>
      <c r="E569" s="22"/>
      <c r="F569" s="54"/>
      <c r="G569" s="54"/>
      <c r="H569" s="54"/>
      <c r="I569" s="54"/>
      <c r="J569" s="62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6.5" x14ac:dyDescent="0.45">
      <c r="A570" s="54"/>
      <c r="B570" s="54"/>
      <c r="C570" s="54"/>
      <c r="D570" s="54"/>
      <c r="E570" s="22"/>
      <c r="F570" s="54"/>
      <c r="G570" s="54"/>
      <c r="H570" s="54"/>
      <c r="I570" s="54"/>
      <c r="J570" s="62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6.5" x14ac:dyDescent="0.45">
      <c r="A571" s="54"/>
      <c r="B571" s="54"/>
      <c r="C571" s="54"/>
      <c r="D571" s="54"/>
      <c r="E571" s="22"/>
      <c r="F571" s="54"/>
      <c r="G571" s="54"/>
      <c r="H571" s="54"/>
      <c r="I571" s="54"/>
      <c r="J571" s="62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6.5" x14ac:dyDescent="0.45">
      <c r="A572" s="54"/>
      <c r="B572" s="54"/>
      <c r="C572" s="54"/>
      <c r="D572" s="54"/>
      <c r="E572" s="22"/>
      <c r="F572" s="54"/>
      <c r="G572" s="54"/>
      <c r="H572" s="54"/>
      <c r="I572" s="54"/>
      <c r="J572" s="62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6.5" x14ac:dyDescent="0.45">
      <c r="A573" s="54"/>
      <c r="B573" s="54"/>
      <c r="C573" s="54"/>
      <c r="D573" s="54"/>
      <c r="E573" s="22"/>
      <c r="F573" s="54"/>
      <c r="G573" s="54"/>
      <c r="H573" s="54"/>
      <c r="I573" s="54"/>
      <c r="J573" s="62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6.5" x14ac:dyDescent="0.45">
      <c r="A574" s="54"/>
      <c r="B574" s="54"/>
      <c r="C574" s="54"/>
      <c r="D574" s="54"/>
      <c r="E574" s="22"/>
      <c r="F574" s="54"/>
      <c r="G574" s="54"/>
      <c r="H574" s="54"/>
      <c r="I574" s="54"/>
      <c r="J574" s="62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6.5" x14ac:dyDescent="0.45">
      <c r="A575" s="54"/>
      <c r="B575" s="54"/>
      <c r="C575" s="54"/>
      <c r="D575" s="54"/>
      <c r="E575" s="22"/>
      <c r="F575" s="54"/>
      <c r="G575" s="54"/>
      <c r="H575" s="54"/>
      <c r="I575" s="54"/>
      <c r="J575" s="62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6.5" x14ac:dyDescent="0.45">
      <c r="A576" s="54"/>
      <c r="B576" s="54"/>
      <c r="C576" s="54"/>
      <c r="D576" s="54"/>
      <c r="E576" s="22"/>
      <c r="F576" s="54"/>
      <c r="G576" s="54"/>
      <c r="H576" s="54"/>
      <c r="I576" s="54"/>
      <c r="J576" s="62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6.5" x14ac:dyDescent="0.45">
      <c r="A577" s="54"/>
      <c r="B577" s="54"/>
      <c r="C577" s="54"/>
      <c r="D577" s="54"/>
      <c r="E577" s="22"/>
      <c r="F577" s="54"/>
      <c r="G577" s="54"/>
      <c r="H577" s="54"/>
      <c r="I577" s="54"/>
      <c r="J577" s="62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6.5" x14ac:dyDescent="0.45">
      <c r="A578" s="54"/>
      <c r="B578" s="54"/>
      <c r="C578" s="54"/>
      <c r="D578" s="54"/>
      <c r="E578" s="22"/>
      <c r="F578" s="54"/>
      <c r="G578" s="54"/>
      <c r="H578" s="54"/>
      <c r="I578" s="54"/>
      <c r="J578" s="62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6.5" x14ac:dyDescent="0.45">
      <c r="A579" s="54"/>
      <c r="B579" s="54"/>
      <c r="C579" s="54"/>
      <c r="D579" s="54"/>
      <c r="E579" s="22"/>
      <c r="F579" s="54"/>
      <c r="G579" s="54"/>
      <c r="H579" s="54"/>
      <c r="I579" s="54"/>
      <c r="J579" s="62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6.5" x14ac:dyDescent="0.45">
      <c r="A580" s="54"/>
      <c r="B580" s="54"/>
      <c r="C580" s="54"/>
      <c r="D580" s="54"/>
      <c r="E580" s="22"/>
      <c r="F580" s="54"/>
      <c r="G580" s="54"/>
      <c r="H580" s="54"/>
      <c r="I580" s="54"/>
      <c r="J580" s="62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6.5" x14ac:dyDescent="0.45">
      <c r="A581" s="54"/>
      <c r="B581" s="54"/>
      <c r="C581" s="54"/>
      <c r="D581" s="54"/>
      <c r="E581" s="22"/>
      <c r="F581" s="54"/>
      <c r="G581" s="54"/>
      <c r="H581" s="54"/>
      <c r="I581" s="54"/>
      <c r="J581" s="62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6.5" x14ac:dyDescent="0.45">
      <c r="A582" s="54"/>
      <c r="B582" s="54"/>
      <c r="C582" s="54"/>
      <c r="D582" s="54"/>
      <c r="E582" s="22"/>
      <c r="F582" s="54"/>
      <c r="G582" s="54"/>
      <c r="H582" s="54"/>
      <c r="I582" s="54"/>
      <c r="J582" s="62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6.5" x14ac:dyDescent="0.45">
      <c r="A583" s="54"/>
      <c r="B583" s="54"/>
      <c r="C583" s="54"/>
      <c r="D583" s="54"/>
      <c r="E583" s="22"/>
      <c r="F583" s="54"/>
      <c r="G583" s="54"/>
      <c r="H583" s="54"/>
      <c r="I583" s="54"/>
      <c r="J583" s="62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6.5" x14ac:dyDescent="0.45">
      <c r="A584" s="54"/>
      <c r="B584" s="54"/>
      <c r="C584" s="54"/>
      <c r="D584" s="54"/>
      <c r="E584" s="22"/>
      <c r="F584" s="54"/>
      <c r="G584" s="54"/>
      <c r="H584" s="54"/>
      <c r="I584" s="54"/>
      <c r="J584" s="62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6.5" x14ac:dyDescent="0.45">
      <c r="A585" s="54"/>
      <c r="B585" s="54"/>
      <c r="C585" s="54"/>
      <c r="D585" s="54"/>
      <c r="E585" s="22"/>
      <c r="F585" s="54"/>
      <c r="G585" s="54"/>
      <c r="H585" s="54"/>
      <c r="I585" s="54"/>
      <c r="J585" s="62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6.5" x14ac:dyDescent="0.45">
      <c r="A586" s="54"/>
      <c r="B586" s="54"/>
      <c r="C586" s="54"/>
      <c r="D586" s="54"/>
      <c r="E586" s="22"/>
      <c r="F586" s="54"/>
      <c r="G586" s="54"/>
      <c r="H586" s="54"/>
      <c r="I586" s="54"/>
      <c r="J586" s="62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6.5" x14ac:dyDescent="0.45">
      <c r="A587" s="54"/>
      <c r="B587" s="54"/>
      <c r="C587" s="54"/>
      <c r="D587" s="54"/>
      <c r="E587" s="22"/>
      <c r="F587" s="54"/>
      <c r="G587" s="54"/>
      <c r="H587" s="54"/>
      <c r="I587" s="54"/>
      <c r="J587" s="62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6.5" x14ac:dyDescent="0.45">
      <c r="A588" s="54"/>
      <c r="B588" s="54"/>
      <c r="C588" s="54"/>
      <c r="D588" s="54"/>
      <c r="E588" s="22"/>
      <c r="F588" s="54"/>
      <c r="G588" s="54"/>
      <c r="H588" s="54"/>
      <c r="I588" s="54"/>
      <c r="J588" s="62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6.5" x14ac:dyDescent="0.45">
      <c r="A589" s="54"/>
      <c r="B589" s="54"/>
      <c r="C589" s="54"/>
      <c r="D589" s="54"/>
      <c r="E589" s="22"/>
      <c r="F589" s="54"/>
      <c r="G589" s="54"/>
      <c r="H589" s="54"/>
      <c r="I589" s="54"/>
      <c r="J589" s="62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6.5" x14ac:dyDescent="0.45">
      <c r="A590" s="54"/>
      <c r="B590" s="54"/>
      <c r="C590" s="54"/>
      <c r="D590" s="54"/>
      <c r="E590" s="22"/>
      <c r="F590" s="54"/>
      <c r="G590" s="54"/>
      <c r="H590" s="54"/>
      <c r="I590" s="54"/>
      <c r="J590" s="62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6.5" x14ac:dyDescent="0.45">
      <c r="A591" s="54"/>
      <c r="B591" s="54"/>
      <c r="C591" s="54"/>
      <c r="D591" s="54"/>
      <c r="E591" s="22"/>
      <c r="F591" s="54"/>
      <c r="G591" s="54"/>
      <c r="H591" s="54"/>
      <c r="I591" s="54"/>
      <c r="J591" s="62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6.5" x14ac:dyDescent="0.45">
      <c r="A592" s="54"/>
      <c r="B592" s="54"/>
      <c r="C592" s="54"/>
      <c r="D592" s="54"/>
      <c r="E592" s="22"/>
      <c r="F592" s="54"/>
      <c r="G592" s="54"/>
      <c r="H592" s="54"/>
      <c r="I592" s="54"/>
      <c r="J592" s="62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6.5" x14ac:dyDescent="0.45">
      <c r="A593" s="54"/>
      <c r="B593" s="54"/>
      <c r="C593" s="54"/>
      <c r="D593" s="54"/>
      <c r="E593" s="22"/>
      <c r="F593" s="54"/>
      <c r="G593" s="54"/>
      <c r="H593" s="54"/>
      <c r="I593" s="54"/>
      <c r="J593" s="62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6.5" x14ac:dyDescent="0.45">
      <c r="A594" s="54"/>
      <c r="B594" s="54"/>
      <c r="C594" s="54"/>
      <c r="D594" s="54"/>
      <c r="E594" s="22"/>
      <c r="F594" s="54"/>
      <c r="G594" s="54"/>
      <c r="H594" s="54"/>
      <c r="I594" s="54"/>
      <c r="J594" s="62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6.5" x14ac:dyDescent="0.45">
      <c r="A595" s="54"/>
      <c r="B595" s="54"/>
      <c r="C595" s="54"/>
      <c r="D595" s="54"/>
      <c r="E595" s="22"/>
      <c r="F595" s="54"/>
      <c r="G595" s="54"/>
      <c r="H595" s="54"/>
      <c r="I595" s="54"/>
      <c r="J595" s="62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6.5" x14ac:dyDescent="0.45">
      <c r="A596" s="54"/>
      <c r="B596" s="54"/>
      <c r="C596" s="54"/>
      <c r="D596" s="54"/>
      <c r="E596" s="22"/>
      <c r="F596" s="54"/>
      <c r="G596" s="54"/>
      <c r="H596" s="54"/>
      <c r="I596" s="54"/>
      <c r="J596" s="62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6.5" x14ac:dyDescent="0.45">
      <c r="A597" s="54"/>
      <c r="B597" s="54"/>
      <c r="C597" s="54"/>
      <c r="D597" s="54"/>
      <c r="E597" s="22"/>
      <c r="F597" s="54"/>
      <c r="G597" s="54"/>
      <c r="H597" s="54"/>
      <c r="I597" s="54"/>
      <c r="J597" s="62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6.5" x14ac:dyDescent="0.45">
      <c r="A598" s="54"/>
      <c r="B598" s="54"/>
      <c r="C598" s="54"/>
      <c r="D598" s="54"/>
      <c r="E598" s="22"/>
      <c r="F598" s="54"/>
      <c r="G598" s="54"/>
      <c r="H598" s="54"/>
      <c r="I598" s="54"/>
      <c r="J598" s="62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6.5" x14ac:dyDescent="0.45">
      <c r="A599" s="54"/>
      <c r="B599" s="54"/>
      <c r="C599" s="54"/>
      <c r="D599" s="54"/>
      <c r="E599" s="22"/>
      <c r="F599" s="54"/>
      <c r="G599" s="54"/>
      <c r="H599" s="54"/>
      <c r="I599" s="54"/>
      <c r="J599" s="62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6.5" x14ac:dyDescent="0.45">
      <c r="A600" s="54"/>
      <c r="B600" s="54"/>
      <c r="C600" s="54"/>
      <c r="D600" s="54"/>
      <c r="E600" s="22"/>
      <c r="F600" s="54"/>
      <c r="G600" s="54"/>
      <c r="H600" s="54"/>
      <c r="I600" s="54"/>
      <c r="J600" s="62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6.5" x14ac:dyDescent="0.45">
      <c r="A601" s="54"/>
      <c r="B601" s="54"/>
      <c r="C601" s="54"/>
      <c r="D601" s="54"/>
      <c r="E601" s="22"/>
      <c r="F601" s="54"/>
      <c r="G601" s="54"/>
      <c r="H601" s="54"/>
      <c r="I601" s="54"/>
      <c r="J601" s="62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6.5" x14ac:dyDescent="0.45">
      <c r="A602" s="54"/>
      <c r="B602" s="54"/>
      <c r="C602" s="54"/>
      <c r="D602" s="54"/>
      <c r="E602" s="22"/>
      <c r="F602" s="54"/>
      <c r="G602" s="54"/>
      <c r="H602" s="54"/>
      <c r="I602" s="54"/>
      <c r="J602" s="62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6.5" x14ac:dyDescent="0.45">
      <c r="A603" s="54"/>
      <c r="B603" s="54"/>
      <c r="C603" s="54"/>
      <c r="D603" s="54"/>
      <c r="E603" s="22"/>
      <c r="F603" s="54"/>
      <c r="G603" s="54"/>
      <c r="H603" s="54"/>
      <c r="I603" s="54"/>
      <c r="J603" s="62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6.5" x14ac:dyDescent="0.45">
      <c r="A604" s="54"/>
      <c r="B604" s="54"/>
      <c r="C604" s="54"/>
      <c r="D604" s="54"/>
      <c r="E604" s="22"/>
      <c r="F604" s="54"/>
      <c r="G604" s="54"/>
      <c r="H604" s="54"/>
      <c r="I604" s="54"/>
      <c r="J604" s="62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6.5" x14ac:dyDescent="0.45">
      <c r="A605" s="54"/>
      <c r="B605" s="54"/>
      <c r="C605" s="54"/>
      <c r="D605" s="54"/>
      <c r="E605" s="22"/>
      <c r="F605" s="54"/>
      <c r="G605" s="54"/>
      <c r="H605" s="54"/>
      <c r="I605" s="54"/>
      <c r="J605" s="62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6.5" x14ac:dyDescent="0.45">
      <c r="A606" s="54"/>
      <c r="B606" s="54"/>
      <c r="C606" s="54"/>
      <c r="D606" s="54"/>
      <c r="E606" s="22"/>
      <c r="F606" s="54"/>
      <c r="G606" s="54"/>
      <c r="H606" s="54"/>
      <c r="I606" s="54"/>
      <c r="J606" s="62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6.5" x14ac:dyDescent="0.45">
      <c r="A607" s="54"/>
      <c r="B607" s="54"/>
      <c r="C607" s="54"/>
      <c r="D607" s="54"/>
      <c r="E607" s="22"/>
      <c r="F607" s="54"/>
      <c r="G607" s="54"/>
      <c r="H607" s="54"/>
      <c r="I607" s="54"/>
      <c r="J607" s="62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6.5" x14ac:dyDescent="0.45">
      <c r="A608" s="54"/>
      <c r="B608" s="54"/>
      <c r="C608" s="54"/>
      <c r="D608" s="54"/>
      <c r="E608" s="22"/>
      <c r="F608" s="54"/>
      <c r="G608" s="54"/>
      <c r="H608" s="54"/>
      <c r="I608" s="54"/>
      <c r="J608" s="62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6.5" x14ac:dyDescent="0.45">
      <c r="A609" s="54"/>
      <c r="B609" s="54"/>
      <c r="C609" s="54"/>
      <c r="D609" s="54"/>
      <c r="E609" s="22"/>
      <c r="F609" s="54"/>
      <c r="G609" s="54"/>
      <c r="H609" s="54"/>
      <c r="I609" s="54"/>
      <c r="J609" s="62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6.5" x14ac:dyDescent="0.45">
      <c r="A610" s="54"/>
      <c r="B610" s="54"/>
      <c r="C610" s="54"/>
      <c r="D610" s="54"/>
      <c r="E610" s="22"/>
      <c r="F610" s="54"/>
      <c r="G610" s="54"/>
      <c r="H610" s="54"/>
      <c r="I610" s="54"/>
      <c r="J610" s="62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6.5" x14ac:dyDescent="0.45">
      <c r="A611" s="54"/>
      <c r="B611" s="54"/>
      <c r="C611" s="54"/>
      <c r="D611" s="54"/>
      <c r="E611" s="22"/>
      <c r="F611" s="54"/>
      <c r="G611" s="54"/>
      <c r="H611" s="54"/>
      <c r="I611" s="54"/>
      <c r="J611" s="62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6.5" x14ac:dyDescent="0.45">
      <c r="A612" s="54"/>
      <c r="B612" s="54"/>
      <c r="C612" s="54"/>
      <c r="D612" s="54"/>
      <c r="E612" s="22"/>
      <c r="F612" s="54"/>
      <c r="G612" s="54"/>
      <c r="H612" s="54"/>
      <c r="I612" s="54"/>
      <c r="J612" s="62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6.5" x14ac:dyDescent="0.45">
      <c r="A613" s="54"/>
      <c r="B613" s="54"/>
      <c r="C613" s="54"/>
      <c r="D613" s="54"/>
      <c r="E613" s="22"/>
      <c r="F613" s="54"/>
      <c r="G613" s="54"/>
      <c r="H613" s="54"/>
      <c r="I613" s="54"/>
      <c r="J613" s="62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6.5" x14ac:dyDescent="0.45">
      <c r="A614" s="54"/>
      <c r="B614" s="54"/>
      <c r="C614" s="54"/>
      <c r="D614" s="54"/>
      <c r="E614" s="22"/>
      <c r="F614" s="54"/>
      <c r="G614" s="54"/>
      <c r="H614" s="54"/>
      <c r="I614" s="54"/>
      <c r="J614" s="62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6.5" x14ac:dyDescent="0.45">
      <c r="A615" s="54"/>
      <c r="B615" s="54"/>
      <c r="C615" s="54"/>
      <c r="D615" s="54"/>
      <c r="E615" s="22"/>
      <c r="F615" s="54"/>
      <c r="G615" s="54"/>
      <c r="H615" s="54"/>
      <c r="I615" s="54"/>
      <c r="J615" s="62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6.5" x14ac:dyDescent="0.45">
      <c r="A616" s="54"/>
      <c r="B616" s="54"/>
      <c r="C616" s="54"/>
      <c r="D616" s="54"/>
      <c r="E616" s="22"/>
      <c r="F616" s="54"/>
      <c r="G616" s="54"/>
      <c r="H616" s="54"/>
      <c r="I616" s="54"/>
      <c r="J616" s="62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6.5" x14ac:dyDescent="0.45">
      <c r="A617" s="54"/>
      <c r="B617" s="54"/>
      <c r="C617" s="54"/>
      <c r="D617" s="54"/>
      <c r="E617" s="22"/>
      <c r="F617" s="54"/>
      <c r="G617" s="54"/>
      <c r="H617" s="54"/>
      <c r="I617" s="54"/>
      <c r="J617" s="62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6.5" x14ac:dyDescent="0.45">
      <c r="A618" s="54"/>
      <c r="B618" s="54"/>
      <c r="C618" s="54"/>
      <c r="D618" s="54"/>
      <c r="E618" s="22"/>
      <c r="F618" s="54"/>
      <c r="G618" s="54"/>
      <c r="H618" s="54"/>
      <c r="I618" s="54"/>
      <c r="J618" s="62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6.5" x14ac:dyDescent="0.45">
      <c r="A619" s="54"/>
      <c r="B619" s="54"/>
      <c r="C619" s="54"/>
      <c r="D619" s="54"/>
      <c r="E619" s="22"/>
      <c r="F619" s="54"/>
      <c r="G619" s="54"/>
      <c r="H619" s="54"/>
      <c r="I619" s="54"/>
      <c r="J619" s="62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6.5" x14ac:dyDescent="0.45">
      <c r="A620" s="54"/>
      <c r="B620" s="54"/>
      <c r="C620" s="54"/>
      <c r="D620" s="54"/>
      <c r="E620" s="22"/>
      <c r="F620" s="54"/>
      <c r="G620" s="54"/>
      <c r="H620" s="54"/>
      <c r="I620" s="54"/>
      <c r="J620" s="62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6.5" x14ac:dyDescent="0.45">
      <c r="A621" s="54"/>
      <c r="B621" s="54"/>
      <c r="C621" s="54"/>
      <c r="D621" s="54"/>
      <c r="E621" s="22"/>
      <c r="F621" s="54"/>
      <c r="G621" s="54"/>
      <c r="H621" s="54"/>
      <c r="I621" s="54"/>
      <c r="J621" s="62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6.5" x14ac:dyDescent="0.45">
      <c r="A622" s="54"/>
      <c r="B622" s="54"/>
      <c r="C622" s="54"/>
      <c r="D622" s="54"/>
      <c r="E622" s="22"/>
      <c r="F622" s="54"/>
      <c r="G622" s="54"/>
      <c r="H622" s="54"/>
      <c r="I622" s="54"/>
      <c r="J622" s="62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6.5" x14ac:dyDescent="0.45">
      <c r="A623" s="54"/>
      <c r="B623" s="54"/>
      <c r="C623" s="54"/>
      <c r="D623" s="54"/>
      <c r="E623" s="22"/>
      <c r="F623" s="54"/>
      <c r="G623" s="54"/>
      <c r="H623" s="54"/>
      <c r="I623" s="54"/>
      <c r="J623" s="62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6.5" x14ac:dyDescent="0.45">
      <c r="A624" s="54"/>
      <c r="B624" s="54"/>
      <c r="C624" s="54"/>
      <c r="D624" s="54"/>
      <c r="E624" s="22"/>
      <c r="F624" s="54"/>
      <c r="G624" s="54"/>
      <c r="H624" s="54"/>
      <c r="I624" s="54"/>
      <c r="J624" s="62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6.5" x14ac:dyDescent="0.45">
      <c r="A625" s="54"/>
      <c r="B625" s="54"/>
      <c r="C625" s="54"/>
      <c r="D625" s="54"/>
      <c r="E625" s="22"/>
      <c r="F625" s="54"/>
      <c r="G625" s="54"/>
      <c r="H625" s="54"/>
      <c r="I625" s="54"/>
      <c r="J625" s="62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6.5" x14ac:dyDescent="0.45">
      <c r="A626" s="54"/>
      <c r="B626" s="54"/>
      <c r="C626" s="54"/>
      <c r="D626" s="54"/>
      <c r="E626" s="22"/>
      <c r="F626" s="54"/>
      <c r="G626" s="54"/>
      <c r="H626" s="54"/>
      <c r="I626" s="54"/>
      <c r="J626" s="62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6.5" x14ac:dyDescent="0.45">
      <c r="A627" s="54"/>
      <c r="B627" s="54"/>
      <c r="C627" s="54"/>
      <c r="D627" s="54"/>
      <c r="E627" s="22"/>
      <c r="F627" s="54"/>
      <c r="G627" s="54"/>
      <c r="H627" s="54"/>
      <c r="I627" s="54"/>
      <c r="J627" s="62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6.5" x14ac:dyDescent="0.45">
      <c r="A628" s="54"/>
      <c r="B628" s="54"/>
      <c r="C628" s="54"/>
      <c r="D628" s="54"/>
      <c r="E628" s="22"/>
      <c r="F628" s="54"/>
      <c r="G628" s="54"/>
      <c r="H628" s="54"/>
      <c r="I628" s="54"/>
      <c r="J628" s="62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6.5" x14ac:dyDescent="0.45">
      <c r="A629" s="54"/>
      <c r="B629" s="54"/>
      <c r="C629" s="54"/>
      <c r="D629" s="54"/>
      <c r="E629" s="22"/>
      <c r="F629" s="54"/>
      <c r="G629" s="54"/>
      <c r="H629" s="54"/>
      <c r="I629" s="54"/>
      <c r="J629" s="62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6.5" x14ac:dyDescent="0.45">
      <c r="A630" s="54"/>
      <c r="B630" s="54"/>
      <c r="C630" s="54"/>
      <c r="D630" s="54"/>
      <c r="E630" s="22"/>
      <c r="F630" s="54"/>
      <c r="G630" s="54"/>
      <c r="H630" s="54"/>
      <c r="I630" s="54"/>
      <c r="J630" s="62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6.5" x14ac:dyDescent="0.45">
      <c r="A631" s="54"/>
      <c r="B631" s="54"/>
      <c r="C631" s="54"/>
      <c r="D631" s="54"/>
      <c r="E631" s="22"/>
      <c r="F631" s="54"/>
      <c r="G631" s="54"/>
      <c r="H631" s="54"/>
      <c r="I631" s="54"/>
      <c r="J631" s="62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6.5" x14ac:dyDescent="0.45">
      <c r="A632" s="54"/>
      <c r="B632" s="54"/>
      <c r="C632" s="54"/>
      <c r="D632" s="54"/>
      <c r="E632" s="22"/>
      <c r="F632" s="54"/>
      <c r="G632" s="54"/>
      <c r="H632" s="54"/>
      <c r="I632" s="54"/>
      <c r="J632" s="62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6.5" x14ac:dyDescent="0.45">
      <c r="A633" s="54"/>
      <c r="B633" s="54"/>
      <c r="C633" s="54"/>
      <c r="D633" s="54"/>
      <c r="E633" s="22"/>
      <c r="F633" s="54"/>
      <c r="G633" s="54"/>
      <c r="H633" s="54"/>
      <c r="I633" s="54"/>
      <c r="J633" s="62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6.5" x14ac:dyDescent="0.45">
      <c r="A634" s="54"/>
      <c r="B634" s="54"/>
      <c r="C634" s="54"/>
      <c r="D634" s="54"/>
      <c r="E634" s="22"/>
      <c r="F634" s="54"/>
      <c r="G634" s="54"/>
      <c r="H634" s="54"/>
      <c r="I634" s="54"/>
      <c r="J634" s="62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6.5" x14ac:dyDescent="0.45">
      <c r="A635" s="54"/>
      <c r="B635" s="54"/>
      <c r="C635" s="54"/>
      <c r="D635" s="54"/>
      <c r="E635" s="22"/>
      <c r="F635" s="54"/>
      <c r="G635" s="54"/>
      <c r="H635" s="54"/>
      <c r="I635" s="54"/>
      <c r="J635" s="62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6.5" x14ac:dyDescent="0.45">
      <c r="A636" s="54"/>
      <c r="B636" s="54"/>
      <c r="C636" s="54"/>
      <c r="D636" s="54"/>
      <c r="E636" s="22"/>
      <c r="F636" s="54"/>
      <c r="G636" s="54"/>
      <c r="H636" s="54"/>
      <c r="I636" s="54"/>
      <c r="J636" s="62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6.5" x14ac:dyDescent="0.45">
      <c r="A637" s="54"/>
      <c r="B637" s="54"/>
      <c r="C637" s="54"/>
      <c r="D637" s="54"/>
      <c r="E637" s="22"/>
      <c r="F637" s="54"/>
      <c r="G637" s="54"/>
      <c r="H637" s="54"/>
      <c r="I637" s="54"/>
      <c r="J637" s="62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6.5" x14ac:dyDescent="0.45">
      <c r="A638" s="54"/>
      <c r="B638" s="54"/>
      <c r="C638" s="54"/>
      <c r="D638" s="54"/>
      <c r="E638" s="22"/>
      <c r="F638" s="54"/>
      <c r="G638" s="54"/>
      <c r="H638" s="54"/>
      <c r="I638" s="54"/>
      <c r="J638" s="62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6.5" x14ac:dyDescent="0.45">
      <c r="A639" s="54"/>
      <c r="B639" s="54"/>
      <c r="C639" s="54"/>
      <c r="D639" s="54"/>
      <c r="E639" s="22"/>
      <c r="F639" s="54"/>
      <c r="G639" s="54"/>
      <c r="H639" s="54"/>
      <c r="I639" s="54"/>
      <c r="J639" s="62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6.5" x14ac:dyDescent="0.45">
      <c r="A640" s="54"/>
      <c r="B640" s="54"/>
      <c r="C640" s="54"/>
      <c r="D640" s="54"/>
      <c r="E640" s="22"/>
      <c r="F640" s="54"/>
      <c r="G640" s="54"/>
      <c r="H640" s="54"/>
      <c r="I640" s="54"/>
      <c r="J640" s="62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6.5" x14ac:dyDescent="0.45">
      <c r="A641" s="54"/>
      <c r="B641" s="54"/>
      <c r="C641" s="54"/>
      <c r="D641" s="54"/>
      <c r="E641" s="22"/>
      <c r="F641" s="54"/>
      <c r="G641" s="54"/>
      <c r="H641" s="54"/>
      <c r="I641" s="54"/>
      <c r="J641" s="62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6.5" x14ac:dyDescent="0.45">
      <c r="A642" s="54"/>
      <c r="B642" s="54"/>
      <c r="C642" s="54"/>
      <c r="D642" s="54"/>
      <c r="E642" s="22"/>
      <c r="F642" s="54"/>
      <c r="G642" s="54"/>
      <c r="H642" s="54"/>
      <c r="I642" s="54"/>
      <c r="J642" s="62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6.5" x14ac:dyDescent="0.45">
      <c r="A643" s="54"/>
      <c r="B643" s="54"/>
      <c r="C643" s="54"/>
      <c r="D643" s="54"/>
      <c r="E643" s="22"/>
      <c r="F643" s="54"/>
      <c r="G643" s="54"/>
      <c r="H643" s="54"/>
      <c r="I643" s="54"/>
      <c r="J643" s="62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6.5" x14ac:dyDescent="0.45">
      <c r="A644" s="54"/>
      <c r="B644" s="54"/>
      <c r="C644" s="54"/>
      <c r="D644" s="54"/>
      <c r="E644" s="22"/>
      <c r="F644" s="54"/>
      <c r="G644" s="54"/>
      <c r="H644" s="54"/>
      <c r="I644" s="54"/>
      <c r="J644" s="62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6.5" x14ac:dyDescent="0.45">
      <c r="A645" s="54"/>
      <c r="B645" s="54"/>
      <c r="C645" s="54"/>
      <c r="D645" s="54"/>
      <c r="E645" s="22"/>
      <c r="F645" s="54"/>
      <c r="G645" s="54"/>
      <c r="H645" s="54"/>
      <c r="I645" s="54"/>
      <c r="J645" s="62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6.5" x14ac:dyDescent="0.45">
      <c r="A646" s="54"/>
      <c r="B646" s="54"/>
      <c r="C646" s="54"/>
      <c r="D646" s="54"/>
      <c r="E646" s="22"/>
      <c r="F646" s="54"/>
      <c r="G646" s="54"/>
      <c r="H646" s="54"/>
      <c r="I646" s="54"/>
      <c r="J646" s="62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6.5" x14ac:dyDescent="0.45">
      <c r="A647" s="54"/>
      <c r="B647" s="54"/>
      <c r="C647" s="54"/>
      <c r="D647" s="54"/>
      <c r="E647" s="22"/>
      <c r="F647" s="54"/>
      <c r="G647" s="54"/>
      <c r="H647" s="54"/>
      <c r="I647" s="54"/>
      <c r="J647" s="62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6.5" x14ac:dyDescent="0.45">
      <c r="A648" s="54"/>
      <c r="B648" s="54"/>
      <c r="C648" s="54"/>
      <c r="D648" s="54"/>
      <c r="E648" s="22"/>
      <c r="F648" s="54"/>
      <c r="G648" s="54"/>
      <c r="H648" s="54"/>
      <c r="I648" s="54"/>
      <c r="J648" s="62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6.5" x14ac:dyDescent="0.45">
      <c r="A649" s="54"/>
      <c r="B649" s="54"/>
      <c r="C649" s="54"/>
      <c r="D649" s="54"/>
      <c r="E649" s="22"/>
      <c r="F649" s="54"/>
      <c r="G649" s="54"/>
      <c r="H649" s="54"/>
      <c r="I649" s="54"/>
      <c r="J649" s="62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6.5" x14ac:dyDescent="0.45">
      <c r="A650" s="54"/>
      <c r="B650" s="54"/>
      <c r="C650" s="54"/>
      <c r="D650" s="54"/>
      <c r="E650" s="22"/>
      <c r="F650" s="54"/>
      <c r="G650" s="54"/>
      <c r="H650" s="54"/>
      <c r="I650" s="54"/>
      <c r="J650" s="62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6.5" x14ac:dyDescent="0.45">
      <c r="A651" s="54"/>
      <c r="B651" s="54"/>
      <c r="C651" s="54"/>
      <c r="D651" s="54"/>
      <c r="E651" s="22"/>
      <c r="F651" s="54"/>
      <c r="G651" s="54"/>
      <c r="H651" s="54"/>
      <c r="I651" s="54"/>
      <c r="J651" s="62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6.5" x14ac:dyDescent="0.45">
      <c r="A652" s="54"/>
      <c r="B652" s="54"/>
      <c r="C652" s="54"/>
      <c r="D652" s="54"/>
      <c r="E652" s="22"/>
      <c r="F652" s="54"/>
      <c r="G652" s="54"/>
      <c r="H652" s="54"/>
      <c r="I652" s="54"/>
      <c r="J652" s="62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6.5" x14ac:dyDescent="0.45">
      <c r="A653" s="54"/>
      <c r="B653" s="54"/>
      <c r="C653" s="54"/>
      <c r="D653" s="54"/>
      <c r="E653" s="22"/>
      <c r="F653" s="54"/>
      <c r="G653" s="54"/>
      <c r="H653" s="54"/>
      <c r="I653" s="54"/>
      <c r="J653" s="62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6.5" x14ac:dyDescent="0.45">
      <c r="A654" s="54"/>
      <c r="B654" s="54"/>
      <c r="C654" s="54"/>
      <c r="D654" s="54"/>
      <c r="E654" s="22"/>
      <c r="F654" s="54"/>
      <c r="G654" s="54"/>
      <c r="H654" s="54"/>
      <c r="I654" s="54"/>
      <c r="J654" s="62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6.5" x14ac:dyDescent="0.45">
      <c r="A655" s="54"/>
      <c r="B655" s="54"/>
      <c r="C655" s="54"/>
      <c r="D655" s="54"/>
      <c r="E655" s="22"/>
      <c r="F655" s="54"/>
      <c r="G655" s="54"/>
      <c r="H655" s="54"/>
      <c r="I655" s="54"/>
      <c r="J655" s="62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6.5" x14ac:dyDescent="0.45">
      <c r="A656" s="54"/>
      <c r="B656" s="54"/>
      <c r="C656" s="54"/>
      <c r="D656" s="54"/>
      <c r="E656" s="22"/>
      <c r="F656" s="54"/>
      <c r="G656" s="54"/>
      <c r="H656" s="54"/>
      <c r="I656" s="54"/>
      <c r="J656" s="62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6.5" x14ac:dyDescent="0.45">
      <c r="A657" s="54"/>
      <c r="B657" s="54"/>
      <c r="C657" s="54"/>
      <c r="D657" s="54"/>
      <c r="E657" s="22"/>
      <c r="F657" s="54"/>
      <c r="G657" s="54"/>
      <c r="H657" s="54"/>
      <c r="I657" s="54"/>
      <c r="J657" s="62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6.5" x14ac:dyDescent="0.45">
      <c r="A658" s="54"/>
      <c r="B658" s="54"/>
      <c r="C658" s="54"/>
      <c r="D658" s="54"/>
      <c r="E658" s="22"/>
      <c r="F658" s="54"/>
      <c r="G658" s="54"/>
      <c r="H658" s="54"/>
      <c r="I658" s="54"/>
      <c r="J658" s="62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6.5" x14ac:dyDescent="0.45">
      <c r="A659" s="54"/>
      <c r="B659" s="54"/>
      <c r="C659" s="54"/>
      <c r="D659" s="54"/>
      <c r="E659" s="22"/>
      <c r="F659" s="54"/>
      <c r="G659" s="54"/>
      <c r="H659" s="54"/>
      <c r="I659" s="54"/>
      <c r="J659" s="62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6.5" x14ac:dyDescent="0.45">
      <c r="A660" s="54"/>
      <c r="B660" s="54"/>
      <c r="C660" s="54"/>
      <c r="D660" s="54"/>
      <c r="E660" s="22"/>
      <c r="F660" s="54"/>
      <c r="G660" s="54"/>
      <c r="H660" s="54"/>
      <c r="I660" s="54"/>
      <c r="J660" s="62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6.5" x14ac:dyDescent="0.45">
      <c r="A661" s="54"/>
      <c r="B661" s="54"/>
      <c r="C661" s="54"/>
      <c r="D661" s="54"/>
      <c r="E661" s="22"/>
      <c r="F661" s="54"/>
      <c r="G661" s="54"/>
      <c r="H661" s="54"/>
      <c r="I661" s="54"/>
      <c r="J661" s="62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6.5" x14ac:dyDescent="0.45">
      <c r="A662" s="54"/>
      <c r="B662" s="54"/>
      <c r="C662" s="54"/>
      <c r="D662" s="54"/>
      <c r="E662" s="22"/>
      <c r="F662" s="54"/>
      <c r="G662" s="54"/>
      <c r="H662" s="54"/>
      <c r="I662" s="54"/>
      <c r="J662" s="62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6.5" x14ac:dyDescent="0.45">
      <c r="A663" s="54"/>
      <c r="B663" s="54"/>
      <c r="C663" s="54"/>
      <c r="D663" s="54"/>
      <c r="E663" s="22"/>
      <c r="F663" s="54"/>
      <c r="G663" s="54"/>
      <c r="H663" s="54"/>
      <c r="I663" s="54"/>
      <c r="J663" s="62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6.5" x14ac:dyDescent="0.45">
      <c r="A664" s="54"/>
      <c r="B664" s="54"/>
      <c r="C664" s="54"/>
      <c r="D664" s="54"/>
      <c r="E664" s="22"/>
      <c r="F664" s="54"/>
      <c r="G664" s="54"/>
      <c r="H664" s="54"/>
      <c r="I664" s="54"/>
      <c r="J664" s="62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6.5" x14ac:dyDescent="0.45">
      <c r="A665" s="54"/>
      <c r="B665" s="54"/>
      <c r="C665" s="54"/>
      <c r="D665" s="54"/>
      <c r="E665" s="22"/>
      <c r="F665" s="54"/>
      <c r="G665" s="54"/>
      <c r="H665" s="54"/>
      <c r="I665" s="54"/>
      <c r="J665" s="62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6.5" x14ac:dyDescent="0.45">
      <c r="A666" s="54"/>
      <c r="B666" s="54"/>
      <c r="C666" s="54"/>
      <c r="D666" s="54"/>
      <c r="E666" s="22"/>
      <c r="F666" s="54"/>
      <c r="G666" s="54"/>
      <c r="H666" s="54"/>
      <c r="I666" s="54"/>
      <c r="J666" s="62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6.5" x14ac:dyDescent="0.45">
      <c r="A667" s="54"/>
      <c r="B667" s="54"/>
      <c r="C667" s="54"/>
      <c r="D667" s="54"/>
      <c r="E667" s="22"/>
      <c r="F667" s="54"/>
      <c r="G667" s="54"/>
      <c r="H667" s="54"/>
      <c r="I667" s="54"/>
      <c r="J667" s="62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6.5" x14ac:dyDescent="0.45">
      <c r="A668" s="54"/>
      <c r="B668" s="54"/>
      <c r="C668" s="54"/>
      <c r="D668" s="54"/>
      <c r="E668" s="22"/>
      <c r="F668" s="54"/>
      <c r="G668" s="54"/>
      <c r="H668" s="54"/>
      <c r="I668" s="54"/>
      <c r="J668" s="62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6.5" x14ac:dyDescent="0.45">
      <c r="A669" s="54"/>
      <c r="B669" s="54"/>
      <c r="C669" s="54"/>
      <c r="D669" s="54"/>
      <c r="E669" s="22"/>
      <c r="F669" s="54"/>
      <c r="G669" s="54"/>
      <c r="H669" s="54"/>
      <c r="I669" s="54"/>
      <c r="J669" s="62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6.5" x14ac:dyDescent="0.45">
      <c r="A670" s="54"/>
      <c r="B670" s="54"/>
      <c r="C670" s="54"/>
      <c r="D670" s="54"/>
      <c r="E670" s="22"/>
      <c r="F670" s="54"/>
      <c r="G670" s="54"/>
      <c r="H670" s="54"/>
      <c r="I670" s="54"/>
      <c r="J670" s="62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6.5" x14ac:dyDescent="0.45">
      <c r="A671" s="54"/>
      <c r="B671" s="54"/>
      <c r="C671" s="54"/>
      <c r="D671" s="54"/>
      <c r="E671" s="22"/>
      <c r="F671" s="54"/>
      <c r="G671" s="54"/>
      <c r="H671" s="54"/>
      <c r="I671" s="54"/>
      <c r="J671" s="62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6.5" x14ac:dyDescent="0.45">
      <c r="A672" s="54"/>
      <c r="B672" s="54"/>
      <c r="C672" s="54"/>
      <c r="D672" s="54"/>
      <c r="E672" s="22"/>
      <c r="F672" s="54"/>
      <c r="G672" s="54"/>
      <c r="H672" s="54"/>
      <c r="I672" s="54"/>
      <c r="J672" s="62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6.5" x14ac:dyDescent="0.45">
      <c r="A673" s="54"/>
      <c r="B673" s="54"/>
      <c r="C673" s="54"/>
      <c r="D673" s="54"/>
      <c r="E673" s="22"/>
      <c r="F673" s="54"/>
      <c r="G673" s="54"/>
      <c r="H673" s="54"/>
      <c r="I673" s="54"/>
      <c r="J673" s="62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6.5" x14ac:dyDescent="0.45">
      <c r="A674" s="54"/>
      <c r="B674" s="54"/>
      <c r="C674" s="54"/>
      <c r="D674" s="54"/>
      <c r="E674" s="22"/>
      <c r="F674" s="54"/>
      <c r="G674" s="54"/>
      <c r="H674" s="54"/>
      <c r="I674" s="54"/>
      <c r="J674" s="62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6.5" x14ac:dyDescent="0.45">
      <c r="A675" s="54"/>
      <c r="B675" s="54"/>
      <c r="C675" s="54"/>
      <c r="D675" s="54"/>
      <c r="E675" s="22"/>
      <c r="F675" s="54"/>
      <c r="G675" s="54"/>
      <c r="H675" s="54"/>
      <c r="I675" s="54"/>
      <c r="J675" s="62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6.5" x14ac:dyDescent="0.45">
      <c r="A676" s="54"/>
      <c r="B676" s="54"/>
      <c r="C676" s="54"/>
      <c r="D676" s="54"/>
      <c r="E676" s="22"/>
      <c r="F676" s="54"/>
      <c r="G676" s="54"/>
      <c r="H676" s="54"/>
      <c r="I676" s="54"/>
      <c r="J676" s="62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6.5" x14ac:dyDescent="0.45">
      <c r="A677" s="54"/>
      <c r="B677" s="54"/>
      <c r="C677" s="54"/>
      <c r="D677" s="54"/>
      <c r="E677" s="22"/>
      <c r="F677" s="54"/>
      <c r="G677" s="54"/>
      <c r="H677" s="54"/>
      <c r="I677" s="54"/>
      <c r="J677" s="62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6.5" x14ac:dyDescent="0.45">
      <c r="A678" s="54"/>
      <c r="B678" s="54"/>
      <c r="C678" s="54"/>
      <c r="D678" s="54"/>
      <c r="E678" s="22"/>
      <c r="F678" s="54"/>
      <c r="G678" s="54"/>
      <c r="H678" s="54"/>
      <c r="I678" s="54"/>
      <c r="J678" s="62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6.5" x14ac:dyDescent="0.45">
      <c r="A679" s="54"/>
      <c r="B679" s="54"/>
      <c r="C679" s="54"/>
      <c r="D679" s="54"/>
      <c r="E679" s="22"/>
      <c r="F679" s="54"/>
      <c r="G679" s="54"/>
      <c r="H679" s="54"/>
      <c r="I679" s="54"/>
      <c r="J679" s="62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6.5" x14ac:dyDescent="0.45">
      <c r="A680" s="54"/>
      <c r="B680" s="54"/>
      <c r="C680" s="54"/>
      <c r="D680" s="54"/>
      <c r="E680" s="22"/>
      <c r="F680" s="54"/>
      <c r="G680" s="54"/>
      <c r="H680" s="54"/>
      <c r="I680" s="54"/>
      <c r="J680" s="62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6.5" x14ac:dyDescent="0.45">
      <c r="A681" s="54"/>
      <c r="B681" s="54"/>
      <c r="C681" s="54"/>
      <c r="D681" s="54"/>
      <c r="E681" s="22"/>
      <c r="F681" s="54"/>
      <c r="G681" s="54"/>
      <c r="H681" s="54"/>
      <c r="I681" s="54"/>
      <c r="J681" s="62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6.5" x14ac:dyDescent="0.45">
      <c r="A682" s="54"/>
      <c r="B682" s="54"/>
      <c r="C682" s="54"/>
      <c r="D682" s="54"/>
      <c r="E682" s="22"/>
      <c r="F682" s="54"/>
      <c r="G682" s="54"/>
      <c r="H682" s="54"/>
      <c r="I682" s="54"/>
      <c r="J682" s="62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6.5" x14ac:dyDescent="0.45">
      <c r="A683" s="54"/>
      <c r="B683" s="54"/>
      <c r="C683" s="54"/>
      <c r="D683" s="54"/>
      <c r="E683" s="22"/>
      <c r="F683" s="54"/>
      <c r="G683" s="54"/>
      <c r="H683" s="54"/>
      <c r="I683" s="54"/>
      <c r="J683" s="62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6.5" x14ac:dyDescent="0.45">
      <c r="A684" s="54"/>
      <c r="B684" s="54"/>
      <c r="C684" s="54"/>
      <c r="D684" s="54"/>
      <c r="E684" s="22"/>
      <c r="F684" s="54"/>
      <c r="G684" s="54"/>
      <c r="H684" s="54"/>
      <c r="I684" s="54"/>
      <c r="J684" s="62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6.5" x14ac:dyDescent="0.45">
      <c r="A685" s="54"/>
      <c r="B685" s="54"/>
      <c r="C685" s="54"/>
      <c r="D685" s="54"/>
      <c r="E685" s="22"/>
      <c r="F685" s="54"/>
      <c r="G685" s="54"/>
      <c r="H685" s="54"/>
      <c r="I685" s="54"/>
      <c r="J685" s="62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6.5" x14ac:dyDescent="0.45">
      <c r="A686" s="54"/>
      <c r="B686" s="54"/>
      <c r="C686" s="54"/>
      <c r="D686" s="54"/>
      <c r="E686" s="22"/>
      <c r="F686" s="54"/>
      <c r="G686" s="54"/>
      <c r="H686" s="54"/>
      <c r="I686" s="54"/>
      <c r="J686" s="62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6.5" x14ac:dyDescent="0.45">
      <c r="A687" s="54"/>
      <c r="B687" s="54"/>
      <c r="C687" s="54"/>
      <c r="D687" s="54"/>
      <c r="E687" s="22"/>
      <c r="F687" s="54"/>
      <c r="G687" s="54"/>
      <c r="H687" s="54"/>
      <c r="I687" s="54"/>
      <c r="J687" s="62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6.5" x14ac:dyDescent="0.45">
      <c r="A688" s="54"/>
      <c r="B688" s="54"/>
      <c r="C688" s="54"/>
      <c r="D688" s="54"/>
      <c r="E688" s="22"/>
      <c r="F688" s="54"/>
      <c r="G688" s="54"/>
      <c r="H688" s="54"/>
      <c r="I688" s="54"/>
      <c r="J688" s="62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6.5" x14ac:dyDescent="0.45">
      <c r="A689" s="54"/>
      <c r="B689" s="54"/>
      <c r="C689" s="54"/>
      <c r="D689" s="54"/>
      <c r="E689" s="22"/>
      <c r="F689" s="54"/>
      <c r="G689" s="54"/>
      <c r="H689" s="54"/>
      <c r="I689" s="54"/>
      <c r="J689" s="62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6.5" x14ac:dyDescent="0.45">
      <c r="A690" s="54"/>
      <c r="B690" s="54"/>
      <c r="C690" s="54"/>
      <c r="D690" s="54"/>
      <c r="E690" s="22"/>
      <c r="F690" s="54"/>
      <c r="G690" s="54"/>
      <c r="H690" s="54"/>
      <c r="I690" s="54"/>
      <c r="J690" s="62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6.5" x14ac:dyDescent="0.45">
      <c r="A691" s="54"/>
      <c r="B691" s="54"/>
      <c r="C691" s="54"/>
      <c r="D691" s="54"/>
      <c r="E691" s="22"/>
      <c r="F691" s="54"/>
      <c r="G691" s="54"/>
      <c r="H691" s="54"/>
      <c r="I691" s="54"/>
      <c r="J691" s="62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6.5" x14ac:dyDescent="0.45">
      <c r="A692" s="54"/>
      <c r="B692" s="54"/>
      <c r="C692" s="54"/>
      <c r="D692" s="54"/>
      <c r="E692" s="22"/>
      <c r="F692" s="54"/>
      <c r="G692" s="54"/>
      <c r="H692" s="54"/>
      <c r="I692" s="54"/>
      <c r="J692" s="62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6.5" x14ac:dyDescent="0.45">
      <c r="A693" s="54"/>
      <c r="B693" s="54"/>
      <c r="C693" s="54"/>
      <c r="D693" s="54"/>
      <c r="E693" s="22"/>
      <c r="F693" s="54"/>
      <c r="G693" s="54"/>
      <c r="H693" s="54"/>
      <c r="I693" s="54"/>
      <c r="J693" s="62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6.5" x14ac:dyDescent="0.45">
      <c r="A694" s="54"/>
      <c r="B694" s="54"/>
      <c r="C694" s="54"/>
      <c r="D694" s="54"/>
      <c r="E694" s="22"/>
      <c r="F694" s="54"/>
      <c r="G694" s="54"/>
      <c r="H694" s="54"/>
      <c r="I694" s="54"/>
      <c r="J694" s="62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6.5" x14ac:dyDescent="0.45">
      <c r="A695" s="54"/>
      <c r="B695" s="54"/>
      <c r="C695" s="54"/>
      <c r="D695" s="54"/>
      <c r="E695" s="22"/>
      <c r="F695" s="54"/>
      <c r="G695" s="54"/>
      <c r="H695" s="54"/>
      <c r="I695" s="54"/>
      <c r="J695" s="62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6.5" x14ac:dyDescent="0.45">
      <c r="A696" s="54"/>
      <c r="B696" s="54"/>
      <c r="C696" s="54"/>
      <c r="D696" s="54"/>
      <c r="E696" s="22"/>
      <c r="F696" s="54"/>
      <c r="G696" s="54"/>
      <c r="H696" s="54"/>
      <c r="I696" s="54"/>
      <c r="J696" s="62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6.5" x14ac:dyDescent="0.45">
      <c r="A697" s="54"/>
      <c r="B697" s="54"/>
      <c r="C697" s="54"/>
      <c r="D697" s="54"/>
      <c r="E697" s="22"/>
      <c r="F697" s="54"/>
      <c r="G697" s="54"/>
      <c r="H697" s="54"/>
      <c r="I697" s="54"/>
      <c r="J697" s="62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6.5" x14ac:dyDescent="0.45">
      <c r="A698" s="54"/>
      <c r="B698" s="54"/>
      <c r="C698" s="54"/>
      <c r="D698" s="54"/>
      <c r="E698" s="22"/>
      <c r="F698" s="54"/>
      <c r="G698" s="54"/>
      <c r="H698" s="54"/>
      <c r="I698" s="54"/>
      <c r="J698" s="62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6.5" x14ac:dyDescent="0.45">
      <c r="A699" s="54"/>
      <c r="B699" s="54"/>
      <c r="C699" s="54"/>
      <c r="D699" s="54"/>
      <c r="E699" s="22"/>
      <c r="F699" s="54"/>
      <c r="G699" s="54"/>
      <c r="H699" s="54"/>
      <c r="I699" s="54"/>
      <c r="J699" s="62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6.5" x14ac:dyDescent="0.45">
      <c r="A700" s="54"/>
      <c r="B700" s="54"/>
      <c r="C700" s="54"/>
      <c r="D700" s="54"/>
      <c r="E700" s="22"/>
      <c r="F700" s="54"/>
      <c r="G700" s="54"/>
      <c r="H700" s="54"/>
      <c r="I700" s="54"/>
      <c r="J700" s="62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6.5" x14ac:dyDescent="0.45">
      <c r="A701" s="54"/>
      <c r="B701" s="54"/>
      <c r="C701" s="54"/>
      <c r="D701" s="54"/>
      <c r="E701" s="22"/>
      <c r="F701" s="54"/>
      <c r="G701" s="54"/>
      <c r="H701" s="54"/>
      <c r="I701" s="54"/>
      <c r="J701" s="62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6.5" x14ac:dyDescent="0.45">
      <c r="A702" s="54"/>
      <c r="B702" s="54"/>
      <c r="C702" s="54"/>
      <c r="D702" s="54"/>
      <c r="E702" s="22"/>
      <c r="F702" s="54"/>
      <c r="G702" s="54"/>
      <c r="H702" s="54"/>
      <c r="I702" s="54"/>
      <c r="J702" s="62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6.5" x14ac:dyDescent="0.45">
      <c r="A703" s="54"/>
      <c r="B703" s="54"/>
      <c r="C703" s="54"/>
      <c r="D703" s="54"/>
      <c r="E703" s="22"/>
      <c r="F703" s="54"/>
      <c r="G703" s="54"/>
      <c r="H703" s="54"/>
      <c r="I703" s="54"/>
      <c r="J703" s="62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6.5" x14ac:dyDescent="0.45">
      <c r="A704" s="54"/>
      <c r="B704" s="54"/>
      <c r="C704" s="54"/>
      <c r="D704" s="54"/>
      <c r="E704" s="22"/>
      <c r="F704" s="54"/>
      <c r="G704" s="54"/>
      <c r="H704" s="54"/>
      <c r="I704" s="54"/>
      <c r="J704" s="62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6.5" x14ac:dyDescent="0.45">
      <c r="A705" s="54"/>
      <c r="B705" s="54"/>
      <c r="C705" s="54"/>
      <c r="D705" s="54"/>
      <c r="E705" s="22"/>
      <c r="F705" s="54"/>
      <c r="G705" s="54"/>
      <c r="H705" s="54"/>
      <c r="I705" s="54"/>
      <c r="J705" s="62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6.5" x14ac:dyDescent="0.45">
      <c r="A706" s="54"/>
      <c r="B706" s="54"/>
      <c r="C706" s="54"/>
      <c r="D706" s="54"/>
      <c r="E706" s="22"/>
      <c r="F706" s="54"/>
      <c r="G706" s="54"/>
      <c r="H706" s="54"/>
      <c r="I706" s="54"/>
      <c r="J706" s="62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6.5" x14ac:dyDescent="0.45">
      <c r="A707" s="54"/>
      <c r="B707" s="54"/>
      <c r="C707" s="54"/>
      <c r="D707" s="54"/>
      <c r="E707" s="22"/>
      <c r="F707" s="54"/>
      <c r="G707" s="54"/>
      <c r="H707" s="54"/>
      <c r="I707" s="54"/>
      <c r="J707" s="62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6.5" x14ac:dyDescent="0.45">
      <c r="A708" s="54"/>
      <c r="B708" s="54"/>
      <c r="C708" s="54"/>
      <c r="D708" s="54"/>
      <c r="E708" s="22"/>
      <c r="F708" s="54"/>
      <c r="G708" s="54"/>
      <c r="H708" s="54"/>
      <c r="I708" s="54"/>
      <c r="J708" s="62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6.5" x14ac:dyDescent="0.45">
      <c r="A709" s="54"/>
      <c r="B709" s="54"/>
      <c r="C709" s="54"/>
      <c r="D709" s="54"/>
      <c r="E709" s="22"/>
      <c r="F709" s="54"/>
      <c r="G709" s="54"/>
      <c r="H709" s="54"/>
      <c r="I709" s="54"/>
      <c r="J709" s="62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6.5" x14ac:dyDescent="0.45">
      <c r="A710" s="54"/>
      <c r="B710" s="54"/>
      <c r="C710" s="54"/>
      <c r="D710" s="54"/>
      <c r="E710" s="22"/>
      <c r="F710" s="54"/>
      <c r="G710" s="54"/>
      <c r="H710" s="54"/>
      <c r="I710" s="54"/>
      <c r="J710" s="62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6.5" x14ac:dyDescent="0.45">
      <c r="A711" s="54"/>
      <c r="B711" s="54"/>
      <c r="C711" s="54"/>
      <c r="D711" s="54"/>
      <c r="E711" s="22"/>
      <c r="F711" s="54"/>
      <c r="G711" s="54"/>
      <c r="H711" s="54"/>
      <c r="I711" s="54"/>
      <c r="J711" s="62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6.5" x14ac:dyDescent="0.45">
      <c r="A712" s="54"/>
      <c r="B712" s="54"/>
      <c r="C712" s="54"/>
      <c r="D712" s="54"/>
      <c r="E712" s="22"/>
      <c r="F712" s="54"/>
      <c r="G712" s="54"/>
      <c r="H712" s="54"/>
      <c r="I712" s="54"/>
      <c r="J712" s="62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6.5" x14ac:dyDescent="0.45">
      <c r="A713" s="54"/>
      <c r="B713" s="54"/>
      <c r="C713" s="54"/>
      <c r="D713" s="54"/>
      <c r="E713" s="22"/>
      <c r="F713" s="54"/>
      <c r="G713" s="54"/>
      <c r="H713" s="54"/>
      <c r="I713" s="54"/>
      <c r="J713" s="62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6.5" x14ac:dyDescent="0.45">
      <c r="A714" s="54"/>
      <c r="B714" s="54"/>
      <c r="C714" s="54"/>
      <c r="D714" s="54"/>
      <c r="E714" s="22"/>
      <c r="F714" s="54"/>
      <c r="G714" s="54"/>
      <c r="H714" s="54"/>
      <c r="I714" s="54"/>
      <c r="J714" s="62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6.5" x14ac:dyDescent="0.45">
      <c r="A715" s="54"/>
      <c r="B715" s="54"/>
      <c r="C715" s="54"/>
      <c r="D715" s="54"/>
      <c r="E715" s="22"/>
      <c r="F715" s="54"/>
      <c r="G715" s="54"/>
      <c r="H715" s="54"/>
      <c r="I715" s="54"/>
      <c r="J715" s="62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6.5" x14ac:dyDescent="0.45">
      <c r="A716" s="54"/>
      <c r="B716" s="54"/>
      <c r="C716" s="54"/>
      <c r="D716" s="54"/>
      <c r="E716" s="22"/>
      <c r="F716" s="54"/>
      <c r="G716" s="54"/>
      <c r="H716" s="54"/>
      <c r="I716" s="54"/>
      <c r="J716" s="62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6.5" x14ac:dyDescent="0.45">
      <c r="A717" s="54"/>
      <c r="B717" s="54"/>
      <c r="C717" s="54"/>
      <c r="D717" s="54"/>
      <c r="E717" s="22"/>
      <c r="F717" s="54"/>
      <c r="G717" s="54"/>
      <c r="H717" s="54"/>
      <c r="I717" s="54"/>
      <c r="J717" s="62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6.5" x14ac:dyDescent="0.45">
      <c r="A718" s="54"/>
      <c r="B718" s="54"/>
      <c r="C718" s="54"/>
      <c r="D718" s="54"/>
      <c r="E718" s="22"/>
      <c r="F718" s="54"/>
      <c r="G718" s="54"/>
      <c r="H718" s="54"/>
      <c r="I718" s="54"/>
      <c r="J718" s="62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6.5" x14ac:dyDescent="0.45">
      <c r="A719" s="54"/>
      <c r="B719" s="54"/>
      <c r="C719" s="54"/>
      <c r="D719" s="54"/>
      <c r="E719" s="22"/>
      <c r="F719" s="54"/>
      <c r="G719" s="54"/>
      <c r="H719" s="54"/>
      <c r="I719" s="54"/>
      <c r="J719" s="62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6.5" x14ac:dyDescent="0.45">
      <c r="A720" s="54"/>
      <c r="B720" s="54"/>
      <c r="C720" s="54"/>
      <c r="D720" s="54"/>
      <c r="E720" s="22"/>
      <c r="F720" s="54"/>
      <c r="G720" s="54"/>
      <c r="H720" s="54"/>
      <c r="I720" s="54"/>
      <c r="J720" s="62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6.5" x14ac:dyDescent="0.45">
      <c r="A721" s="54"/>
      <c r="B721" s="54"/>
      <c r="C721" s="54"/>
      <c r="D721" s="54"/>
      <c r="E721" s="22"/>
      <c r="F721" s="54"/>
      <c r="G721" s="54"/>
      <c r="H721" s="54"/>
      <c r="I721" s="54"/>
      <c r="J721" s="62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6.5" x14ac:dyDescent="0.45">
      <c r="A722" s="54"/>
      <c r="B722" s="54"/>
      <c r="C722" s="54"/>
      <c r="D722" s="54"/>
      <c r="E722" s="22"/>
      <c r="F722" s="54"/>
      <c r="G722" s="54"/>
      <c r="H722" s="54"/>
      <c r="I722" s="54"/>
      <c r="J722" s="62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6.5" x14ac:dyDescent="0.45">
      <c r="A723" s="54"/>
      <c r="B723" s="54"/>
      <c r="C723" s="54"/>
      <c r="D723" s="54"/>
      <c r="E723" s="22"/>
      <c r="F723" s="54"/>
      <c r="G723" s="54"/>
      <c r="H723" s="54"/>
      <c r="I723" s="54"/>
      <c r="J723" s="62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6.5" x14ac:dyDescent="0.45">
      <c r="A724" s="54"/>
      <c r="B724" s="54"/>
      <c r="C724" s="54"/>
      <c r="D724" s="54"/>
      <c r="E724" s="22"/>
      <c r="F724" s="54"/>
      <c r="G724" s="54"/>
      <c r="H724" s="54"/>
      <c r="I724" s="54"/>
      <c r="J724" s="62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6.5" x14ac:dyDescent="0.45">
      <c r="A725" s="54"/>
      <c r="B725" s="54"/>
      <c r="C725" s="54"/>
      <c r="D725" s="54"/>
      <c r="E725" s="22"/>
      <c r="F725" s="54"/>
      <c r="G725" s="54"/>
      <c r="H725" s="54"/>
      <c r="I725" s="54"/>
      <c r="J725" s="62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6.5" x14ac:dyDescent="0.45">
      <c r="A726" s="54"/>
      <c r="B726" s="54"/>
      <c r="C726" s="54"/>
      <c r="D726" s="54"/>
      <c r="E726" s="22"/>
      <c r="F726" s="54"/>
      <c r="G726" s="54"/>
      <c r="H726" s="54"/>
      <c r="I726" s="54"/>
      <c r="J726" s="62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6.5" x14ac:dyDescent="0.45">
      <c r="A727" s="54"/>
      <c r="B727" s="54"/>
      <c r="C727" s="54"/>
      <c r="D727" s="54"/>
      <c r="E727" s="22"/>
      <c r="F727" s="54"/>
      <c r="G727" s="54"/>
      <c r="H727" s="54"/>
      <c r="I727" s="54"/>
      <c r="J727" s="62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6.5" x14ac:dyDescent="0.45">
      <c r="A728" s="54"/>
      <c r="B728" s="54"/>
      <c r="C728" s="54"/>
      <c r="D728" s="54"/>
      <c r="E728" s="22"/>
      <c r="F728" s="54"/>
      <c r="G728" s="54"/>
      <c r="H728" s="54"/>
      <c r="I728" s="54"/>
      <c r="J728" s="62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6.5" x14ac:dyDescent="0.45">
      <c r="A729" s="54"/>
      <c r="B729" s="54"/>
      <c r="C729" s="54"/>
      <c r="D729" s="54"/>
      <c r="E729" s="22"/>
      <c r="F729" s="54"/>
      <c r="G729" s="54"/>
      <c r="H729" s="54"/>
      <c r="I729" s="54"/>
      <c r="J729" s="62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6.5" x14ac:dyDescent="0.45">
      <c r="A730" s="54"/>
      <c r="B730" s="54"/>
      <c r="C730" s="54"/>
      <c r="D730" s="54"/>
      <c r="E730" s="22"/>
      <c r="F730" s="54"/>
      <c r="G730" s="54"/>
      <c r="H730" s="54"/>
      <c r="I730" s="54"/>
      <c r="J730" s="62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6.5" x14ac:dyDescent="0.45">
      <c r="A731" s="54"/>
      <c r="B731" s="54"/>
      <c r="C731" s="54"/>
      <c r="D731" s="54"/>
      <c r="E731" s="22"/>
      <c r="F731" s="54"/>
      <c r="G731" s="54"/>
      <c r="H731" s="54"/>
      <c r="I731" s="54"/>
      <c r="J731" s="62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6.5" x14ac:dyDescent="0.45">
      <c r="A732" s="54"/>
      <c r="B732" s="54"/>
      <c r="C732" s="54"/>
      <c r="D732" s="54"/>
      <c r="E732" s="22"/>
      <c r="F732" s="54"/>
      <c r="G732" s="54"/>
      <c r="H732" s="54"/>
      <c r="I732" s="54"/>
      <c r="J732" s="62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6.5" x14ac:dyDescent="0.45">
      <c r="A733" s="54"/>
      <c r="B733" s="54"/>
      <c r="C733" s="54"/>
      <c r="D733" s="54"/>
      <c r="E733" s="22"/>
      <c r="F733" s="54"/>
      <c r="G733" s="54"/>
      <c r="H733" s="54"/>
      <c r="I733" s="54"/>
      <c r="J733" s="62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6.5" x14ac:dyDescent="0.45">
      <c r="A734" s="54"/>
      <c r="B734" s="54"/>
      <c r="C734" s="54"/>
      <c r="D734" s="54"/>
      <c r="E734" s="22"/>
      <c r="F734" s="54"/>
      <c r="G734" s="54"/>
      <c r="H734" s="54"/>
      <c r="I734" s="54"/>
      <c r="J734" s="62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6.5" x14ac:dyDescent="0.45">
      <c r="A735" s="54"/>
      <c r="B735" s="54"/>
      <c r="C735" s="54"/>
      <c r="D735" s="54"/>
      <c r="E735" s="22"/>
      <c r="F735" s="54"/>
      <c r="G735" s="54"/>
      <c r="H735" s="54"/>
      <c r="I735" s="54"/>
      <c r="J735" s="62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6.5" x14ac:dyDescent="0.45">
      <c r="A736" s="54"/>
      <c r="B736" s="54"/>
      <c r="C736" s="54"/>
      <c r="D736" s="54"/>
      <c r="E736" s="22"/>
      <c r="F736" s="54"/>
      <c r="G736" s="54"/>
      <c r="H736" s="54"/>
      <c r="I736" s="54"/>
      <c r="J736" s="62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6.5" x14ac:dyDescent="0.45">
      <c r="A737" s="54"/>
      <c r="B737" s="54"/>
      <c r="C737" s="54"/>
      <c r="D737" s="54"/>
      <c r="E737" s="22"/>
      <c r="F737" s="54"/>
      <c r="G737" s="54"/>
      <c r="H737" s="54"/>
      <c r="I737" s="54"/>
      <c r="J737" s="62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6.5" x14ac:dyDescent="0.45">
      <c r="A738" s="54"/>
      <c r="B738" s="54"/>
      <c r="C738" s="54"/>
      <c r="D738" s="54"/>
      <c r="E738" s="22"/>
      <c r="F738" s="54"/>
      <c r="G738" s="54"/>
      <c r="H738" s="54"/>
      <c r="I738" s="54"/>
      <c r="J738" s="62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6.5" x14ac:dyDescent="0.45">
      <c r="A739" s="54"/>
      <c r="B739" s="54"/>
      <c r="C739" s="54"/>
      <c r="D739" s="54"/>
      <c r="E739" s="22"/>
      <c r="F739" s="54"/>
      <c r="G739" s="54"/>
      <c r="H739" s="54"/>
      <c r="I739" s="54"/>
      <c r="J739" s="62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6.5" x14ac:dyDescent="0.45">
      <c r="A740" s="54"/>
      <c r="B740" s="54"/>
      <c r="C740" s="54"/>
      <c r="D740" s="54"/>
      <c r="E740" s="22"/>
      <c r="F740" s="54"/>
      <c r="G740" s="54"/>
      <c r="H740" s="54"/>
      <c r="I740" s="54"/>
      <c r="J740" s="62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6.5" x14ac:dyDescent="0.45">
      <c r="A741" s="54"/>
      <c r="B741" s="54"/>
      <c r="C741" s="54"/>
      <c r="D741" s="54"/>
      <c r="E741" s="22"/>
      <c r="F741" s="54"/>
      <c r="G741" s="54"/>
      <c r="H741" s="54"/>
      <c r="I741" s="54"/>
      <c r="J741" s="62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6.5" x14ac:dyDescent="0.45">
      <c r="A742" s="54"/>
      <c r="B742" s="54"/>
      <c r="C742" s="54"/>
      <c r="D742" s="54"/>
      <c r="E742" s="22"/>
      <c r="F742" s="54"/>
      <c r="G742" s="54"/>
      <c r="H742" s="54"/>
      <c r="I742" s="54"/>
      <c r="J742" s="62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6.5" x14ac:dyDescent="0.45">
      <c r="A743" s="54"/>
      <c r="B743" s="54"/>
      <c r="C743" s="54"/>
      <c r="D743" s="54"/>
      <c r="E743" s="22"/>
      <c r="F743" s="54"/>
      <c r="G743" s="54"/>
      <c r="H743" s="54"/>
      <c r="I743" s="54"/>
      <c r="J743" s="62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6.5" x14ac:dyDescent="0.45">
      <c r="A744" s="54"/>
      <c r="B744" s="54"/>
      <c r="C744" s="54"/>
      <c r="D744" s="54"/>
      <c r="E744" s="22"/>
      <c r="F744" s="54"/>
      <c r="G744" s="54"/>
      <c r="H744" s="54"/>
      <c r="I744" s="54"/>
      <c r="J744" s="62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6.5" x14ac:dyDescent="0.45">
      <c r="A745" s="54"/>
      <c r="B745" s="54"/>
      <c r="C745" s="54"/>
      <c r="D745" s="54"/>
      <c r="E745" s="22"/>
      <c r="F745" s="54"/>
      <c r="G745" s="54"/>
      <c r="H745" s="54"/>
      <c r="I745" s="54"/>
      <c r="J745" s="62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6.5" x14ac:dyDescent="0.45">
      <c r="A746" s="54"/>
      <c r="B746" s="54"/>
      <c r="C746" s="54"/>
      <c r="D746" s="54"/>
      <c r="E746" s="22"/>
      <c r="F746" s="54"/>
      <c r="G746" s="54"/>
      <c r="H746" s="54"/>
      <c r="I746" s="54"/>
      <c r="J746" s="62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6.5" x14ac:dyDescent="0.45">
      <c r="A747" s="54"/>
      <c r="B747" s="54"/>
      <c r="C747" s="54"/>
      <c r="D747" s="54"/>
      <c r="E747" s="22"/>
      <c r="F747" s="54"/>
      <c r="G747" s="54"/>
      <c r="H747" s="54"/>
      <c r="I747" s="54"/>
      <c r="J747" s="62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6.5" x14ac:dyDescent="0.45">
      <c r="A748" s="54"/>
      <c r="B748" s="54"/>
      <c r="C748" s="54"/>
      <c r="D748" s="54"/>
      <c r="E748" s="22"/>
      <c r="F748" s="54"/>
      <c r="G748" s="54"/>
      <c r="H748" s="54"/>
      <c r="I748" s="54"/>
      <c r="J748" s="62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6.5" x14ac:dyDescent="0.45">
      <c r="A749" s="54"/>
      <c r="B749" s="54"/>
      <c r="C749" s="54"/>
      <c r="D749" s="54"/>
      <c r="E749" s="22"/>
      <c r="F749" s="54"/>
      <c r="G749" s="54"/>
      <c r="H749" s="54"/>
      <c r="I749" s="54"/>
      <c r="J749" s="62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6.5" x14ac:dyDescent="0.45">
      <c r="A750" s="54"/>
      <c r="B750" s="54"/>
      <c r="C750" s="54"/>
      <c r="D750" s="54"/>
      <c r="E750" s="22"/>
      <c r="F750" s="54"/>
      <c r="G750" s="54"/>
      <c r="H750" s="54"/>
      <c r="I750" s="54"/>
      <c r="J750" s="62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6.5" x14ac:dyDescent="0.45">
      <c r="A751" s="54"/>
      <c r="B751" s="54"/>
      <c r="C751" s="54"/>
      <c r="D751" s="54"/>
      <c r="E751" s="22"/>
      <c r="F751" s="54"/>
      <c r="G751" s="54"/>
      <c r="H751" s="54"/>
      <c r="I751" s="54"/>
      <c r="J751" s="62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6.5" x14ac:dyDescent="0.45">
      <c r="A752" s="54"/>
      <c r="B752" s="54"/>
      <c r="C752" s="54"/>
      <c r="D752" s="54"/>
      <c r="E752" s="22"/>
      <c r="F752" s="54"/>
      <c r="G752" s="54"/>
      <c r="H752" s="54"/>
      <c r="I752" s="54"/>
      <c r="J752" s="62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6.5" x14ac:dyDescent="0.45">
      <c r="A753" s="54"/>
      <c r="B753" s="54"/>
      <c r="C753" s="54"/>
      <c r="D753" s="54"/>
      <c r="E753" s="22"/>
      <c r="F753" s="54"/>
      <c r="G753" s="54"/>
      <c r="H753" s="54"/>
      <c r="I753" s="54"/>
      <c r="J753" s="62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6.5" x14ac:dyDescent="0.45">
      <c r="A754" s="54"/>
      <c r="B754" s="54"/>
      <c r="C754" s="54"/>
      <c r="D754" s="54"/>
      <c r="E754" s="22"/>
      <c r="F754" s="54"/>
      <c r="G754" s="54"/>
      <c r="H754" s="54"/>
      <c r="I754" s="54"/>
      <c r="J754" s="62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6.5" x14ac:dyDescent="0.45">
      <c r="A755" s="54"/>
      <c r="B755" s="54"/>
      <c r="C755" s="54"/>
      <c r="D755" s="54"/>
      <c r="E755" s="22"/>
      <c r="F755" s="54"/>
      <c r="G755" s="54"/>
      <c r="H755" s="54"/>
      <c r="I755" s="54"/>
      <c r="J755" s="62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6.5" x14ac:dyDescent="0.45">
      <c r="A756" s="54"/>
      <c r="B756" s="54"/>
      <c r="C756" s="54"/>
      <c r="D756" s="54"/>
      <c r="E756" s="22"/>
      <c r="F756" s="54"/>
      <c r="G756" s="54"/>
      <c r="H756" s="54"/>
      <c r="I756" s="54"/>
      <c r="J756" s="62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6.5" x14ac:dyDescent="0.45">
      <c r="A757" s="54"/>
      <c r="B757" s="54"/>
      <c r="C757" s="54"/>
      <c r="D757" s="54"/>
      <c r="E757" s="22"/>
      <c r="F757" s="54"/>
      <c r="G757" s="54"/>
      <c r="H757" s="54"/>
      <c r="I757" s="54"/>
      <c r="J757" s="62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6.5" x14ac:dyDescent="0.45">
      <c r="A758" s="54"/>
      <c r="B758" s="54"/>
      <c r="C758" s="54"/>
      <c r="D758" s="54"/>
      <c r="E758" s="22"/>
      <c r="F758" s="54"/>
      <c r="G758" s="54"/>
      <c r="H758" s="54"/>
      <c r="I758" s="54"/>
      <c r="J758" s="62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6.5" x14ac:dyDescent="0.45">
      <c r="A759" s="54"/>
      <c r="B759" s="54"/>
      <c r="C759" s="54"/>
      <c r="D759" s="54"/>
      <c r="E759" s="22"/>
      <c r="F759" s="54"/>
      <c r="G759" s="54"/>
      <c r="H759" s="54"/>
      <c r="I759" s="54"/>
      <c r="J759" s="62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6.5" x14ac:dyDescent="0.45">
      <c r="A760" s="54"/>
      <c r="B760" s="54"/>
      <c r="C760" s="54"/>
      <c r="D760" s="54"/>
      <c r="E760" s="22"/>
      <c r="F760" s="54"/>
      <c r="G760" s="54"/>
      <c r="H760" s="54"/>
      <c r="I760" s="54"/>
      <c r="J760" s="62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6.5" x14ac:dyDescent="0.45">
      <c r="A761" s="54"/>
      <c r="B761" s="54"/>
      <c r="C761" s="54"/>
      <c r="D761" s="54"/>
      <c r="E761" s="22"/>
      <c r="F761" s="54"/>
      <c r="G761" s="54"/>
      <c r="H761" s="54"/>
      <c r="I761" s="54"/>
      <c r="J761" s="62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6.5" x14ac:dyDescent="0.45">
      <c r="A762" s="54"/>
      <c r="B762" s="54"/>
      <c r="C762" s="54"/>
      <c r="D762" s="54"/>
      <c r="E762" s="22"/>
      <c r="F762" s="54"/>
      <c r="G762" s="54"/>
      <c r="H762" s="54"/>
      <c r="I762" s="54"/>
      <c r="J762" s="62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6.5" x14ac:dyDescent="0.45">
      <c r="A763" s="54"/>
      <c r="B763" s="54"/>
      <c r="C763" s="54"/>
      <c r="D763" s="54"/>
      <c r="E763" s="22"/>
      <c r="F763" s="54"/>
      <c r="G763" s="54"/>
      <c r="H763" s="54"/>
      <c r="I763" s="54"/>
      <c r="J763" s="62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6.5" x14ac:dyDescent="0.45">
      <c r="A764" s="54"/>
      <c r="B764" s="54"/>
      <c r="C764" s="54"/>
      <c r="D764" s="54"/>
      <c r="E764" s="22"/>
      <c r="F764" s="54"/>
      <c r="G764" s="54"/>
      <c r="H764" s="54"/>
      <c r="I764" s="54"/>
      <c r="J764" s="62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6.5" x14ac:dyDescent="0.45">
      <c r="A765" s="54"/>
      <c r="B765" s="54"/>
      <c r="C765" s="54"/>
      <c r="D765" s="54"/>
      <c r="E765" s="22"/>
      <c r="F765" s="54"/>
      <c r="G765" s="54"/>
      <c r="H765" s="54"/>
      <c r="I765" s="54"/>
      <c r="J765" s="62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6.5" x14ac:dyDescent="0.45">
      <c r="A766" s="54"/>
      <c r="B766" s="54"/>
      <c r="C766" s="54"/>
      <c r="D766" s="54"/>
      <c r="E766" s="22"/>
      <c r="F766" s="54"/>
      <c r="G766" s="54"/>
      <c r="H766" s="54"/>
      <c r="I766" s="54"/>
      <c r="J766" s="62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6.5" x14ac:dyDescent="0.45">
      <c r="A767" s="54"/>
      <c r="B767" s="54"/>
      <c r="C767" s="54"/>
      <c r="D767" s="54"/>
      <c r="E767" s="22"/>
      <c r="F767" s="54"/>
      <c r="G767" s="54"/>
      <c r="H767" s="54"/>
      <c r="I767" s="54"/>
      <c r="J767" s="62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6.5" x14ac:dyDescent="0.45">
      <c r="A768" s="54"/>
      <c r="B768" s="54"/>
      <c r="C768" s="54"/>
      <c r="D768" s="54"/>
      <c r="E768" s="22"/>
      <c r="F768" s="54"/>
      <c r="G768" s="54"/>
      <c r="H768" s="54"/>
      <c r="I768" s="54"/>
      <c r="J768" s="62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6.5" x14ac:dyDescent="0.45">
      <c r="A769" s="54"/>
      <c r="B769" s="54"/>
      <c r="C769" s="54"/>
      <c r="D769" s="54"/>
      <c r="E769" s="22"/>
      <c r="F769" s="54"/>
      <c r="G769" s="54"/>
      <c r="H769" s="54"/>
      <c r="I769" s="54"/>
      <c r="J769" s="62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6.5" x14ac:dyDescent="0.45">
      <c r="A770" s="54"/>
      <c r="B770" s="54"/>
      <c r="C770" s="54"/>
      <c r="D770" s="54"/>
      <c r="E770" s="22"/>
      <c r="F770" s="54"/>
      <c r="G770" s="54"/>
      <c r="H770" s="54"/>
      <c r="I770" s="54"/>
      <c r="J770" s="62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6.5" x14ac:dyDescent="0.45">
      <c r="A771" s="54"/>
      <c r="B771" s="54"/>
      <c r="C771" s="54"/>
      <c r="D771" s="54"/>
      <c r="E771" s="22"/>
      <c r="F771" s="54"/>
      <c r="G771" s="54"/>
      <c r="H771" s="54"/>
      <c r="I771" s="54"/>
      <c r="J771" s="62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6.5" x14ac:dyDescent="0.45">
      <c r="A772" s="54"/>
      <c r="B772" s="54"/>
      <c r="C772" s="54"/>
      <c r="D772" s="54"/>
      <c r="E772" s="22"/>
      <c r="F772" s="54"/>
      <c r="G772" s="54"/>
      <c r="H772" s="54"/>
      <c r="I772" s="54"/>
      <c r="J772" s="62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6.5" x14ac:dyDescent="0.45">
      <c r="A773" s="54"/>
      <c r="B773" s="54"/>
      <c r="C773" s="54"/>
      <c r="D773" s="54"/>
      <c r="E773" s="22"/>
      <c r="F773" s="54"/>
      <c r="G773" s="54"/>
      <c r="H773" s="54"/>
      <c r="I773" s="54"/>
      <c r="J773" s="62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6.5" x14ac:dyDescent="0.45">
      <c r="A774" s="54"/>
      <c r="B774" s="54"/>
      <c r="C774" s="54"/>
      <c r="D774" s="54"/>
      <c r="E774" s="22"/>
      <c r="F774" s="54"/>
      <c r="G774" s="54"/>
      <c r="H774" s="54"/>
      <c r="I774" s="54"/>
      <c r="J774" s="62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6.5" x14ac:dyDescent="0.45">
      <c r="A775" s="54"/>
      <c r="B775" s="54"/>
      <c r="C775" s="54"/>
      <c r="D775" s="54"/>
      <c r="E775" s="22"/>
      <c r="F775" s="54"/>
      <c r="G775" s="54"/>
      <c r="H775" s="54"/>
      <c r="I775" s="54"/>
      <c r="J775" s="62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6.5" x14ac:dyDescent="0.45">
      <c r="A776" s="54"/>
      <c r="B776" s="54"/>
      <c r="C776" s="54"/>
      <c r="D776" s="54"/>
      <c r="E776" s="22"/>
      <c r="F776" s="54"/>
      <c r="G776" s="54"/>
      <c r="H776" s="54"/>
      <c r="I776" s="54"/>
      <c r="J776" s="62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6.5" x14ac:dyDescent="0.45">
      <c r="A777" s="54"/>
      <c r="B777" s="54"/>
      <c r="C777" s="54"/>
      <c r="D777" s="54"/>
      <c r="E777" s="22"/>
      <c r="F777" s="54"/>
      <c r="G777" s="54"/>
      <c r="H777" s="54"/>
      <c r="I777" s="54"/>
      <c r="J777" s="62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6.5" x14ac:dyDescent="0.45">
      <c r="A778" s="54"/>
      <c r="B778" s="54"/>
      <c r="C778" s="54"/>
      <c r="D778" s="54"/>
      <c r="E778" s="22"/>
      <c r="F778" s="54"/>
      <c r="G778" s="54"/>
      <c r="H778" s="54"/>
      <c r="I778" s="54"/>
      <c r="J778" s="62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6.5" x14ac:dyDescent="0.45">
      <c r="A779" s="54"/>
      <c r="B779" s="54"/>
      <c r="C779" s="54"/>
      <c r="D779" s="54"/>
      <c r="E779" s="22"/>
      <c r="F779" s="54"/>
      <c r="G779" s="54"/>
      <c r="H779" s="54"/>
      <c r="I779" s="54"/>
      <c r="J779" s="62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6.5" x14ac:dyDescent="0.45">
      <c r="A780" s="54"/>
      <c r="B780" s="54"/>
      <c r="C780" s="54"/>
      <c r="D780" s="54"/>
      <c r="E780" s="22"/>
      <c r="F780" s="54"/>
      <c r="G780" s="54"/>
      <c r="H780" s="54"/>
      <c r="I780" s="54"/>
      <c r="J780" s="62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6.5" x14ac:dyDescent="0.45">
      <c r="A781" s="54"/>
      <c r="B781" s="54"/>
      <c r="C781" s="54"/>
      <c r="D781" s="54"/>
      <c r="E781" s="22"/>
      <c r="F781" s="54"/>
      <c r="G781" s="54"/>
      <c r="H781" s="54"/>
      <c r="I781" s="54"/>
      <c r="J781" s="62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6.5" x14ac:dyDescent="0.45">
      <c r="A782" s="54"/>
      <c r="B782" s="54"/>
      <c r="C782" s="54"/>
      <c r="D782" s="54"/>
      <c r="E782" s="22"/>
      <c r="F782" s="54"/>
      <c r="G782" s="54"/>
      <c r="H782" s="54"/>
      <c r="I782" s="54"/>
      <c r="J782" s="62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6.5" x14ac:dyDescent="0.45">
      <c r="A783" s="54"/>
      <c r="B783" s="54"/>
      <c r="C783" s="54"/>
      <c r="D783" s="54"/>
      <c r="E783" s="22"/>
      <c r="F783" s="54"/>
      <c r="G783" s="54"/>
      <c r="H783" s="54"/>
      <c r="I783" s="54"/>
      <c r="J783" s="62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6.5" x14ac:dyDescent="0.45">
      <c r="A784" s="54"/>
      <c r="B784" s="54"/>
      <c r="C784" s="54"/>
      <c r="D784" s="54"/>
      <c r="E784" s="22"/>
      <c r="F784" s="54"/>
      <c r="G784" s="54"/>
      <c r="H784" s="54"/>
      <c r="I784" s="54"/>
      <c r="J784" s="62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6.5" x14ac:dyDescent="0.45">
      <c r="A785" s="54"/>
      <c r="B785" s="54"/>
      <c r="C785" s="54"/>
      <c r="D785" s="54"/>
      <c r="E785" s="22"/>
      <c r="F785" s="54"/>
      <c r="G785" s="54"/>
      <c r="H785" s="54"/>
      <c r="I785" s="54"/>
      <c r="J785" s="62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6.5" x14ac:dyDescent="0.45">
      <c r="A786" s="54"/>
      <c r="B786" s="54"/>
      <c r="C786" s="54"/>
      <c r="D786" s="54"/>
      <c r="E786" s="22"/>
      <c r="F786" s="54"/>
      <c r="G786" s="54"/>
      <c r="H786" s="54"/>
      <c r="I786" s="54"/>
      <c r="J786" s="62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6.5" x14ac:dyDescent="0.45">
      <c r="A787" s="54"/>
      <c r="B787" s="54"/>
      <c r="C787" s="54"/>
      <c r="D787" s="54"/>
      <c r="E787" s="22"/>
      <c r="F787" s="54"/>
      <c r="G787" s="54"/>
      <c r="H787" s="54"/>
      <c r="I787" s="54"/>
      <c r="J787" s="62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6.5" x14ac:dyDescent="0.45">
      <c r="A788" s="54"/>
      <c r="B788" s="54"/>
      <c r="C788" s="54"/>
      <c r="D788" s="54"/>
      <c r="E788" s="22"/>
      <c r="F788" s="54"/>
      <c r="G788" s="54"/>
      <c r="H788" s="54"/>
      <c r="I788" s="54"/>
      <c r="J788" s="62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6.5" x14ac:dyDescent="0.45">
      <c r="A789" s="54"/>
      <c r="B789" s="54"/>
      <c r="C789" s="54"/>
      <c r="D789" s="54"/>
      <c r="E789" s="22"/>
      <c r="F789" s="54"/>
      <c r="G789" s="54"/>
      <c r="H789" s="54"/>
      <c r="I789" s="54"/>
      <c r="J789" s="62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6.5" x14ac:dyDescent="0.45">
      <c r="A790" s="54"/>
      <c r="B790" s="54"/>
      <c r="C790" s="54"/>
      <c r="D790" s="54"/>
      <c r="E790" s="22"/>
      <c r="F790" s="54"/>
      <c r="G790" s="54"/>
      <c r="H790" s="54"/>
      <c r="I790" s="54"/>
      <c r="J790" s="62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6.5" x14ac:dyDescent="0.45">
      <c r="A791" s="54"/>
      <c r="B791" s="54"/>
      <c r="C791" s="54"/>
      <c r="D791" s="54"/>
      <c r="E791" s="22"/>
      <c r="F791" s="54"/>
      <c r="G791" s="54"/>
      <c r="H791" s="54"/>
      <c r="I791" s="54"/>
      <c r="J791" s="62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6.5" x14ac:dyDescent="0.45">
      <c r="A792" s="54"/>
      <c r="B792" s="54"/>
      <c r="C792" s="54"/>
      <c r="D792" s="54"/>
      <c r="E792" s="22"/>
      <c r="F792" s="54"/>
      <c r="G792" s="54"/>
      <c r="H792" s="54"/>
      <c r="I792" s="54"/>
      <c r="J792" s="62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6.5" x14ac:dyDescent="0.45">
      <c r="A793" s="54"/>
      <c r="B793" s="54"/>
      <c r="C793" s="54"/>
      <c r="D793" s="54"/>
      <c r="E793" s="22"/>
      <c r="F793" s="54"/>
      <c r="G793" s="54"/>
      <c r="H793" s="54"/>
      <c r="I793" s="54"/>
      <c r="J793" s="62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6.5" x14ac:dyDescent="0.45">
      <c r="A794" s="54"/>
      <c r="B794" s="54"/>
      <c r="C794" s="54"/>
      <c r="D794" s="54"/>
      <c r="E794" s="22"/>
      <c r="F794" s="54"/>
      <c r="G794" s="54"/>
      <c r="H794" s="54"/>
      <c r="I794" s="54"/>
      <c r="J794" s="62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6.5" x14ac:dyDescent="0.45">
      <c r="A795" s="54"/>
      <c r="B795" s="54"/>
      <c r="C795" s="54"/>
      <c r="D795" s="54"/>
      <c r="E795" s="22"/>
      <c r="F795" s="54"/>
      <c r="G795" s="54"/>
      <c r="H795" s="54"/>
      <c r="I795" s="54"/>
      <c r="J795" s="62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6.5" x14ac:dyDescent="0.45">
      <c r="A796" s="54"/>
      <c r="B796" s="54"/>
      <c r="C796" s="54"/>
      <c r="D796" s="54"/>
      <c r="E796" s="22"/>
      <c r="F796" s="54"/>
      <c r="G796" s="54"/>
      <c r="H796" s="54"/>
      <c r="I796" s="54"/>
      <c r="J796" s="62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6.5" x14ac:dyDescent="0.45">
      <c r="A797" s="54"/>
      <c r="B797" s="54"/>
      <c r="C797" s="54"/>
      <c r="D797" s="54"/>
      <c r="E797" s="22"/>
      <c r="F797" s="54"/>
      <c r="G797" s="54"/>
      <c r="H797" s="54"/>
      <c r="I797" s="54"/>
      <c r="J797" s="62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6.5" x14ac:dyDescent="0.45">
      <c r="A798" s="54"/>
      <c r="B798" s="54"/>
      <c r="C798" s="54"/>
      <c r="D798" s="54"/>
      <c r="E798" s="22"/>
      <c r="F798" s="54"/>
      <c r="G798" s="54"/>
      <c r="H798" s="54"/>
      <c r="I798" s="54"/>
      <c r="J798" s="62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6.5" x14ac:dyDescent="0.45">
      <c r="A799" s="54"/>
      <c r="B799" s="54"/>
      <c r="C799" s="54"/>
      <c r="D799" s="54"/>
      <c r="E799" s="22"/>
      <c r="F799" s="54"/>
      <c r="G799" s="54"/>
      <c r="H799" s="54"/>
      <c r="I799" s="54"/>
      <c r="J799" s="62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6.5" x14ac:dyDescent="0.45">
      <c r="A800" s="54"/>
      <c r="B800" s="54"/>
      <c r="C800" s="54"/>
      <c r="D800" s="54"/>
      <c r="E800" s="22"/>
      <c r="F800" s="54"/>
      <c r="G800" s="54"/>
      <c r="H800" s="54"/>
      <c r="I800" s="54"/>
      <c r="J800" s="62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6.5" x14ac:dyDescent="0.45">
      <c r="A801" s="54"/>
      <c r="B801" s="54"/>
      <c r="C801" s="54"/>
      <c r="D801" s="54"/>
      <c r="E801" s="22"/>
      <c r="F801" s="54"/>
      <c r="G801" s="54"/>
      <c r="H801" s="54"/>
      <c r="I801" s="54"/>
      <c r="J801" s="62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6.5" x14ac:dyDescent="0.45">
      <c r="A802" s="54"/>
      <c r="B802" s="54"/>
      <c r="C802" s="54"/>
      <c r="D802" s="54"/>
      <c r="E802" s="22"/>
      <c r="F802" s="54"/>
      <c r="G802" s="54"/>
      <c r="H802" s="54"/>
      <c r="I802" s="54"/>
      <c r="J802" s="62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6.5" x14ac:dyDescent="0.45">
      <c r="A803" s="54"/>
      <c r="B803" s="54"/>
      <c r="C803" s="54"/>
      <c r="D803" s="54"/>
      <c r="E803" s="22"/>
      <c r="F803" s="54"/>
      <c r="G803" s="54"/>
      <c r="H803" s="54"/>
      <c r="I803" s="54"/>
      <c r="J803" s="62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6.5" x14ac:dyDescent="0.45">
      <c r="A804" s="54"/>
      <c r="B804" s="54"/>
      <c r="C804" s="54"/>
      <c r="D804" s="54"/>
      <c r="E804" s="22"/>
      <c r="F804" s="54"/>
      <c r="G804" s="54"/>
      <c r="H804" s="54"/>
      <c r="I804" s="54"/>
      <c r="J804" s="62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6.5" x14ac:dyDescent="0.45">
      <c r="A805" s="54"/>
      <c r="B805" s="54"/>
      <c r="C805" s="54"/>
      <c r="D805" s="54"/>
      <c r="E805" s="22"/>
      <c r="F805" s="54"/>
      <c r="G805" s="54"/>
      <c r="H805" s="54"/>
      <c r="I805" s="54"/>
      <c r="J805" s="62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6.5" x14ac:dyDescent="0.45">
      <c r="A806" s="54"/>
      <c r="B806" s="54"/>
      <c r="C806" s="54"/>
      <c r="D806" s="54"/>
      <c r="E806" s="22"/>
      <c r="F806" s="54"/>
      <c r="G806" s="54"/>
      <c r="H806" s="54"/>
      <c r="I806" s="54"/>
      <c r="J806" s="62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6.5" x14ac:dyDescent="0.45">
      <c r="A807" s="54"/>
      <c r="B807" s="54"/>
      <c r="C807" s="54"/>
      <c r="D807" s="54"/>
      <c r="E807" s="22"/>
      <c r="F807" s="54"/>
      <c r="G807" s="54"/>
      <c r="H807" s="54"/>
      <c r="I807" s="54"/>
      <c r="J807" s="62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6.5" x14ac:dyDescent="0.45">
      <c r="A808" s="54"/>
      <c r="B808" s="54"/>
      <c r="C808" s="54"/>
      <c r="D808" s="54"/>
      <c r="E808" s="22"/>
      <c r="F808" s="54"/>
      <c r="G808" s="54"/>
      <c r="H808" s="54"/>
      <c r="I808" s="54"/>
      <c r="J808" s="62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6.5" x14ac:dyDescent="0.45">
      <c r="A809" s="54"/>
      <c r="B809" s="54"/>
      <c r="C809" s="54"/>
      <c r="D809" s="54"/>
      <c r="E809" s="22"/>
      <c r="F809" s="54"/>
      <c r="G809" s="54"/>
      <c r="H809" s="54"/>
      <c r="I809" s="54"/>
      <c r="J809" s="62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6.5" x14ac:dyDescent="0.45">
      <c r="A810" s="54"/>
      <c r="B810" s="54"/>
      <c r="C810" s="54"/>
      <c r="D810" s="54"/>
      <c r="E810" s="22"/>
      <c r="F810" s="54"/>
      <c r="G810" s="54"/>
      <c r="H810" s="54"/>
      <c r="I810" s="54"/>
      <c r="J810" s="62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6.5" x14ac:dyDescent="0.45">
      <c r="A811" s="54"/>
      <c r="B811" s="54"/>
      <c r="C811" s="54"/>
      <c r="D811" s="54"/>
      <c r="E811" s="22"/>
      <c r="F811" s="54"/>
      <c r="G811" s="54"/>
      <c r="H811" s="54"/>
      <c r="I811" s="54"/>
      <c r="J811" s="62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6.5" x14ac:dyDescent="0.45">
      <c r="A812" s="54"/>
      <c r="B812" s="54"/>
      <c r="C812" s="54"/>
      <c r="D812" s="54"/>
      <c r="E812" s="22"/>
      <c r="F812" s="54"/>
      <c r="G812" s="54"/>
      <c r="H812" s="54"/>
      <c r="I812" s="54"/>
      <c r="J812" s="62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6.5" x14ac:dyDescent="0.45">
      <c r="A813" s="54"/>
      <c r="B813" s="54"/>
      <c r="C813" s="54"/>
      <c r="D813" s="54"/>
      <c r="E813" s="22"/>
      <c r="F813" s="54"/>
      <c r="G813" s="54"/>
      <c r="H813" s="54"/>
      <c r="I813" s="54"/>
      <c r="J813" s="62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6.5" x14ac:dyDescent="0.45">
      <c r="A814" s="54"/>
      <c r="B814" s="54"/>
      <c r="C814" s="54"/>
      <c r="D814" s="54"/>
      <c r="E814" s="22"/>
      <c r="F814" s="54"/>
      <c r="G814" s="54"/>
      <c r="H814" s="54"/>
      <c r="I814" s="54"/>
      <c r="J814" s="62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6.5" x14ac:dyDescent="0.45">
      <c r="A815" s="54"/>
      <c r="B815" s="54"/>
      <c r="C815" s="54"/>
      <c r="D815" s="54"/>
      <c r="E815" s="22"/>
      <c r="F815" s="54"/>
      <c r="G815" s="54"/>
      <c r="H815" s="54"/>
      <c r="I815" s="54"/>
      <c r="J815" s="62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6.5" x14ac:dyDescent="0.45">
      <c r="A816" s="54"/>
      <c r="B816" s="54"/>
      <c r="C816" s="54"/>
      <c r="D816" s="54"/>
      <c r="E816" s="22"/>
      <c r="F816" s="54"/>
      <c r="G816" s="54"/>
      <c r="H816" s="54"/>
      <c r="I816" s="54"/>
      <c r="J816" s="62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6.5" x14ac:dyDescent="0.45">
      <c r="A817" s="54"/>
      <c r="B817" s="54"/>
      <c r="C817" s="54"/>
      <c r="D817" s="54"/>
      <c r="E817" s="22"/>
      <c r="F817" s="54"/>
      <c r="G817" s="54"/>
      <c r="H817" s="54"/>
      <c r="I817" s="54"/>
      <c r="J817" s="62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6.5" x14ac:dyDescent="0.45">
      <c r="A818" s="54"/>
      <c r="B818" s="54"/>
      <c r="C818" s="54"/>
      <c r="D818" s="54"/>
      <c r="E818" s="22"/>
      <c r="F818" s="54"/>
      <c r="G818" s="54"/>
      <c r="H818" s="54"/>
      <c r="I818" s="54"/>
      <c r="J818" s="62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6.5" x14ac:dyDescent="0.45">
      <c r="A819" s="54"/>
      <c r="B819" s="54"/>
      <c r="C819" s="54"/>
      <c r="D819" s="54"/>
      <c r="E819" s="22"/>
      <c r="F819" s="54"/>
      <c r="G819" s="54"/>
      <c r="H819" s="54"/>
      <c r="I819" s="54"/>
      <c r="J819" s="62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6.5" x14ac:dyDescent="0.45">
      <c r="A820" s="54"/>
      <c r="B820" s="54"/>
      <c r="C820" s="54"/>
      <c r="D820" s="54"/>
      <c r="E820" s="22"/>
      <c r="F820" s="54"/>
      <c r="G820" s="54"/>
      <c r="H820" s="54"/>
      <c r="I820" s="54"/>
      <c r="J820" s="62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6.5" x14ac:dyDescent="0.45">
      <c r="A821" s="54"/>
      <c r="B821" s="54"/>
      <c r="C821" s="54"/>
      <c r="D821" s="54"/>
      <c r="E821" s="22"/>
      <c r="F821" s="54"/>
      <c r="G821" s="54"/>
      <c r="H821" s="54"/>
      <c r="I821" s="54"/>
      <c r="J821" s="62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6.5" x14ac:dyDescent="0.45">
      <c r="A822" s="54"/>
      <c r="B822" s="54"/>
      <c r="C822" s="54"/>
      <c r="D822" s="54"/>
      <c r="E822" s="22"/>
      <c r="F822" s="54"/>
      <c r="G822" s="54"/>
      <c r="H822" s="54"/>
      <c r="I822" s="54"/>
      <c r="J822" s="62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6.5" x14ac:dyDescent="0.45">
      <c r="A823" s="54"/>
      <c r="B823" s="54"/>
      <c r="C823" s="54"/>
      <c r="D823" s="54"/>
      <c r="E823" s="22"/>
      <c r="F823" s="54"/>
      <c r="G823" s="54"/>
      <c r="H823" s="54"/>
      <c r="I823" s="54"/>
      <c r="J823" s="62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6.5" x14ac:dyDescent="0.45">
      <c r="A824" s="54"/>
      <c r="B824" s="54"/>
      <c r="C824" s="54"/>
      <c r="D824" s="54"/>
      <c r="E824" s="22"/>
      <c r="F824" s="54"/>
      <c r="G824" s="54"/>
      <c r="H824" s="54"/>
      <c r="I824" s="54"/>
      <c r="J824" s="62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6.5" x14ac:dyDescent="0.45">
      <c r="A825" s="54"/>
      <c r="B825" s="54"/>
      <c r="C825" s="54"/>
      <c r="D825" s="54"/>
      <c r="E825" s="22"/>
      <c r="F825" s="54"/>
      <c r="G825" s="54"/>
      <c r="H825" s="54"/>
      <c r="I825" s="54"/>
      <c r="J825" s="62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6.5" x14ac:dyDescent="0.45">
      <c r="A826" s="54"/>
      <c r="B826" s="54"/>
      <c r="C826" s="54"/>
      <c r="D826" s="54"/>
      <c r="E826" s="22"/>
      <c r="F826" s="54"/>
      <c r="G826" s="54"/>
      <c r="H826" s="54"/>
      <c r="I826" s="54"/>
      <c r="J826" s="62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6.5" x14ac:dyDescent="0.45">
      <c r="A827" s="54"/>
      <c r="B827" s="54"/>
      <c r="C827" s="54"/>
      <c r="D827" s="54"/>
      <c r="E827" s="22"/>
      <c r="F827" s="54"/>
      <c r="G827" s="54"/>
      <c r="H827" s="54"/>
      <c r="I827" s="54"/>
      <c r="J827" s="62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6.5" x14ac:dyDescent="0.45">
      <c r="A828" s="54"/>
      <c r="B828" s="54"/>
      <c r="C828" s="54"/>
      <c r="D828" s="54"/>
      <c r="E828" s="22"/>
      <c r="F828" s="54"/>
      <c r="G828" s="54"/>
      <c r="H828" s="54"/>
      <c r="I828" s="54"/>
      <c r="J828" s="62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6.5" x14ac:dyDescent="0.45">
      <c r="A829" s="54"/>
      <c r="B829" s="54"/>
      <c r="C829" s="54"/>
      <c r="D829" s="54"/>
      <c r="E829" s="22"/>
      <c r="F829" s="54"/>
      <c r="G829" s="54"/>
      <c r="H829" s="54"/>
      <c r="I829" s="54"/>
      <c r="J829" s="62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6.5" x14ac:dyDescent="0.45">
      <c r="A830" s="54"/>
      <c r="B830" s="54"/>
      <c r="C830" s="54"/>
      <c r="D830" s="54"/>
      <c r="E830" s="22"/>
      <c r="F830" s="54"/>
      <c r="G830" s="54"/>
      <c r="H830" s="54"/>
      <c r="I830" s="54"/>
      <c r="J830" s="62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6.5" x14ac:dyDescent="0.45">
      <c r="A831" s="54"/>
      <c r="B831" s="54"/>
      <c r="C831" s="54"/>
      <c r="D831" s="54"/>
      <c r="E831" s="22"/>
      <c r="F831" s="54"/>
      <c r="G831" s="54"/>
      <c r="H831" s="54"/>
      <c r="I831" s="54"/>
      <c r="J831" s="62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6.5" x14ac:dyDescent="0.45">
      <c r="A832" s="54"/>
      <c r="B832" s="54"/>
      <c r="C832" s="54"/>
      <c r="D832" s="54"/>
      <c r="E832" s="22"/>
      <c r="F832" s="54"/>
      <c r="G832" s="54"/>
      <c r="H832" s="54"/>
      <c r="I832" s="54"/>
      <c r="J832" s="62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6.5" x14ac:dyDescent="0.45">
      <c r="A833" s="54"/>
      <c r="B833" s="54"/>
      <c r="C833" s="54"/>
      <c r="D833" s="54"/>
      <c r="E833" s="22"/>
      <c r="F833" s="54"/>
      <c r="G833" s="54"/>
      <c r="H833" s="54"/>
      <c r="I833" s="54"/>
      <c r="J833" s="62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6.5" x14ac:dyDescent="0.45">
      <c r="A834" s="54"/>
      <c r="B834" s="54"/>
      <c r="C834" s="54"/>
      <c r="D834" s="54"/>
      <c r="E834" s="22"/>
      <c r="F834" s="54"/>
      <c r="G834" s="54"/>
      <c r="H834" s="54"/>
      <c r="I834" s="54"/>
      <c r="J834" s="62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6.5" x14ac:dyDescent="0.45">
      <c r="A835" s="54"/>
      <c r="B835" s="54"/>
      <c r="C835" s="54"/>
      <c r="D835" s="54"/>
      <c r="E835" s="22"/>
      <c r="F835" s="54"/>
      <c r="G835" s="54"/>
      <c r="H835" s="54"/>
      <c r="I835" s="54"/>
      <c r="J835" s="62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6.5" x14ac:dyDescent="0.45">
      <c r="A836" s="54"/>
      <c r="B836" s="54"/>
      <c r="C836" s="54"/>
      <c r="D836" s="54"/>
      <c r="E836" s="22"/>
      <c r="F836" s="54"/>
      <c r="G836" s="54"/>
      <c r="H836" s="54"/>
      <c r="I836" s="54"/>
      <c r="J836" s="62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6.5" x14ac:dyDescent="0.45">
      <c r="A837" s="54"/>
      <c r="B837" s="54"/>
      <c r="C837" s="54"/>
      <c r="D837" s="54"/>
      <c r="E837" s="22"/>
      <c r="F837" s="54"/>
      <c r="G837" s="54"/>
      <c r="H837" s="54"/>
      <c r="I837" s="54"/>
      <c r="J837" s="62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6.5" x14ac:dyDescent="0.45">
      <c r="A838" s="54"/>
      <c r="B838" s="54"/>
      <c r="C838" s="54"/>
      <c r="D838" s="54"/>
      <c r="E838" s="22"/>
      <c r="F838" s="54"/>
      <c r="G838" s="54"/>
      <c r="H838" s="54"/>
      <c r="I838" s="54"/>
      <c r="J838" s="62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6.5" x14ac:dyDescent="0.45">
      <c r="A839" s="54"/>
      <c r="B839" s="54"/>
      <c r="C839" s="54"/>
      <c r="D839" s="54"/>
      <c r="E839" s="22"/>
      <c r="F839" s="54"/>
      <c r="G839" s="54"/>
      <c r="H839" s="54"/>
      <c r="I839" s="54"/>
      <c r="J839" s="62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6.5" x14ac:dyDescent="0.45">
      <c r="A840" s="54"/>
      <c r="B840" s="54"/>
      <c r="C840" s="54"/>
      <c r="D840" s="54"/>
      <c r="E840" s="22"/>
      <c r="F840" s="54"/>
      <c r="G840" s="54"/>
      <c r="H840" s="54"/>
      <c r="I840" s="54"/>
      <c r="J840" s="62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6.5" x14ac:dyDescent="0.45">
      <c r="A841" s="54"/>
      <c r="B841" s="54"/>
      <c r="C841" s="54"/>
      <c r="D841" s="54"/>
      <c r="E841" s="22"/>
      <c r="F841" s="54"/>
      <c r="G841" s="54"/>
      <c r="H841" s="54"/>
      <c r="I841" s="54"/>
      <c r="J841" s="62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6.5" x14ac:dyDescent="0.45">
      <c r="A842" s="54"/>
      <c r="B842" s="54"/>
      <c r="C842" s="54"/>
      <c r="D842" s="54"/>
      <c r="E842" s="22"/>
      <c r="F842" s="54"/>
      <c r="G842" s="54"/>
      <c r="H842" s="54"/>
      <c r="I842" s="54"/>
      <c r="J842" s="62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6.5" x14ac:dyDescent="0.45">
      <c r="A843" s="54"/>
      <c r="B843" s="54"/>
      <c r="C843" s="54"/>
      <c r="D843" s="54"/>
      <c r="E843" s="22"/>
      <c r="F843" s="54"/>
      <c r="G843" s="54"/>
      <c r="H843" s="54"/>
      <c r="I843" s="54"/>
      <c r="J843" s="62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6.5" x14ac:dyDescent="0.45">
      <c r="A844" s="54"/>
      <c r="B844" s="54"/>
      <c r="C844" s="54"/>
      <c r="D844" s="54"/>
      <c r="E844" s="22"/>
      <c r="F844" s="54"/>
      <c r="G844" s="54"/>
      <c r="H844" s="54"/>
      <c r="I844" s="54"/>
      <c r="J844" s="62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6.5" x14ac:dyDescent="0.45">
      <c r="A845" s="54"/>
      <c r="B845" s="54"/>
      <c r="C845" s="54"/>
      <c r="D845" s="54"/>
      <c r="E845" s="22"/>
      <c r="F845" s="54"/>
      <c r="G845" s="54"/>
      <c r="H845" s="54"/>
      <c r="I845" s="54"/>
      <c r="J845" s="62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6.5" x14ac:dyDescent="0.45">
      <c r="A846" s="54"/>
      <c r="B846" s="54"/>
      <c r="C846" s="54"/>
      <c r="D846" s="54"/>
      <c r="E846" s="22"/>
      <c r="F846" s="54"/>
      <c r="G846" s="54"/>
      <c r="H846" s="54"/>
      <c r="I846" s="54"/>
      <c r="J846" s="62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6.5" x14ac:dyDescent="0.45">
      <c r="A847" s="54"/>
      <c r="B847" s="54"/>
      <c r="C847" s="54"/>
      <c r="D847" s="54"/>
      <c r="E847" s="22"/>
      <c r="F847" s="54"/>
      <c r="G847" s="54"/>
      <c r="H847" s="54"/>
      <c r="I847" s="54"/>
      <c r="J847" s="62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6.5" x14ac:dyDescent="0.45">
      <c r="A848" s="54"/>
      <c r="B848" s="54"/>
      <c r="C848" s="54"/>
      <c r="D848" s="54"/>
      <c r="E848" s="22"/>
      <c r="F848" s="54"/>
      <c r="G848" s="54"/>
      <c r="H848" s="54"/>
      <c r="I848" s="54"/>
      <c r="J848" s="62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6.5" x14ac:dyDescent="0.45">
      <c r="A849" s="54"/>
      <c r="B849" s="54"/>
      <c r="C849" s="54"/>
      <c r="D849" s="54"/>
      <c r="E849" s="22"/>
      <c r="F849" s="54"/>
      <c r="G849" s="54"/>
      <c r="H849" s="54"/>
      <c r="I849" s="54"/>
      <c r="J849" s="62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6.5" x14ac:dyDescent="0.45">
      <c r="A850" s="54"/>
      <c r="B850" s="54"/>
      <c r="C850" s="54"/>
      <c r="D850" s="54"/>
      <c r="E850" s="22"/>
      <c r="F850" s="54"/>
      <c r="G850" s="54"/>
      <c r="H850" s="54"/>
      <c r="I850" s="54"/>
      <c r="J850" s="62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6.5" x14ac:dyDescent="0.45">
      <c r="A851" s="54"/>
      <c r="B851" s="54"/>
      <c r="C851" s="54"/>
      <c r="D851" s="54"/>
      <c r="E851" s="22"/>
      <c r="F851" s="54"/>
      <c r="G851" s="54"/>
      <c r="H851" s="54"/>
      <c r="I851" s="54"/>
      <c r="J851" s="62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6.5" x14ac:dyDescent="0.45">
      <c r="A852" s="54"/>
      <c r="B852" s="54"/>
      <c r="C852" s="54"/>
      <c r="D852" s="54"/>
      <c r="E852" s="22"/>
      <c r="F852" s="54"/>
      <c r="G852" s="54"/>
      <c r="H852" s="54"/>
      <c r="I852" s="54"/>
      <c r="J852" s="62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6.5" x14ac:dyDescent="0.45">
      <c r="A853" s="54"/>
      <c r="B853" s="54"/>
      <c r="C853" s="54"/>
      <c r="D853" s="54"/>
      <c r="E853" s="22"/>
      <c r="F853" s="54"/>
      <c r="G853" s="54"/>
      <c r="H853" s="54"/>
      <c r="I853" s="54"/>
      <c r="J853" s="62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6.5" x14ac:dyDescent="0.45">
      <c r="A854" s="54"/>
      <c r="B854" s="54"/>
      <c r="C854" s="54"/>
      <c r="D854" s="54"/>
      <c r="E854" s="22"/>
      <c r="F854" s="54"/>
      <c r="G854" s="54"/>
      <c r="H854" s="54"/>
      <c r="I854" s="54"/>
      <c r="J854" s="62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6.5" x14ac:dyDescent="0.45">
      <c r="A855" s="54"/>
      <c r="B855" s="54"/>
      <c r="C855" s="54"/>
      <c r="D855" s="54"/>
      <c r="E855" s="22"/>
      <c r="F855" s="54"/>
      <c r="G855" s="54"/>
      <c r="H855" s="54"/>
      <c r="I855" s="54"/>
      <c r="J855" s="62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6.5" x14ac:dyDescent="0.45">
      <c r="A856" s="54"/>
      <c r="B856" s="54"/>
      <c r="C856" s="54"/>
      <c r="D856" s="54"/>
      <c r="E856" s="22"/>
      <c r="F856" s="54"/>
      <c r="G856" s="54"/>
      <c r="H856" s="54"/>
      <c r="I856" s="54"/>
      <c r="J856" s="62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6.5" x14ac:dyDescent="0.45">
      <c r="A857" s="54"/>
      <c r="B857" s="54"/>
      <c r="C857" s="54"/>
      <c r="D857" s="54"/>
      <c r="E857" s="22"/>
      <c r="F857" s="54"/>
      <c r="G857" s="54"/>
      <c r="H857" s="54"/>
      <c r="I857" s="54"/>
      <c r="J857" s="62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6.5" x14ac:dyDescent="0.45">
      <c r="A858" s="54"/>
      <c r="B858" s="54"/>
      <c r="C858" s="54"/>
      <c r="D858" s="54"/>
      <c r="E858" s="22"/>
      <c r="F858" s="54"/>
      <c r="G858" s="54"/>
      <c r="H858" s="54"/>
      <c r="I858" s="54"/>
      <c r="J858" s="62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6.5" x14ac:dyDescent="0.45">
      <c r="A859" s="54"/>
      <c r="B859" s="54"/>
      <c r="C859" s="54"/>
      <c r="D859" s="54"/>
      <c r="E859" s="22"/>
      <c r="F859" s="54"/>
      <c r="G859" s="54"/>
      <c r="H859" s="54"/>
      <c r="I859" s="54"/>
      <c r="J859" s="62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6.5" x14ac:dyDescent="0.45">
      <c r="A860" s="54"/>
      <c r="B860" s="54"/>
      <c r="C860" s="54"/>
      <c r="D860" s="54"/>
      <c r="E860" s="22"/>
      <c r="F860" s="54"/>
      <c r="G860" s="54"/>
      <c r="H860" s="54"/>
      <c r="I860" s="54"/>
      <c r="J860" s="62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6.5" x14ac:dyDescent="0.45">
      <c r="A861" s="54"/>
      <c r="B861" s="54"/>
      <c r="C861" s="54"/>
      <c r="D861" s="54"/>
      <c r="E861" s="22"/>
      <c r="F861" s="54"/>
      <c r="G861" s="54"/>
      <c r="H861" s="54"/>
      <c r="I861" s="54"/>
      <c r="J861" s="62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6.5" x14ac:dyDescent="0.45">
      <c r="A862" s="54"/>
      <c r="B862" s="54"/>
      <c r="C862" s="54"/>
      <c r="D862" s="54"/>
      <c r="E862" s="22"/>
      <c r="F862" s="54"/>
      <c r="G862" s="54"/>
      <c r="H862" s="54"/>
      <c r="I862" s="54"/>
      <c r="J862" s="62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6.5" x14ac:dyDescent="0.45">
      <c r="A863" s="54"/>
      <c r="B863" s="54"/>
      <c r="C863" s="54"/>
      <c r="D863" s="54"/>
      <c r="E863" s="22"/>
      <c r="F863" s="54"/>
      <c r="G863" s="54"/>
      <c r="H863" s="54"/>
      <c r="I863" s="54"/>
      <c r="J863" s="62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6.5" x14ac:dyDescent="0.45">
      <c r="A864" s="54"/>
      <c r="B864" s="54"/>
      <c r="C864" s="54"/>
      <c r="D864" s="54"/>
      <c r="E864" s="22"/>
      <c r="F864" s="54"/>
      <c r="G864" s="54"/>
      <c r="H864" s="54"/>
      <c r="I864" s="54"/>
      <c r="J864" s="62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6.5" x14ac:dyDescent="0.45">
      <c r="A865" s="54"/>
      <c r="B865" s="54"/>
      <c r="C865" s="54"/>
      <c r="D865" s="54"/>
      <c r="E865" s="22"/>
      <c r="F865" s="54"/>
      <c r="G865" s="54"/>
      <c r="H865" s="54"/>
      <c r="I865" s="54"/>
      <c r="J865" s="62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6.5" x14ac:dyDescent="0.45">
      <c r="A866" s="54"/>
      <c r="B866" s="54"/>
      <c r="C866" s="54"/>
      <c r="D866" s="54"/>
      <c r="E866" s="22"/>
      <c r="F866" s="54"/>
      <c r="G866" s="54"/>
      <c r="H866" s="54"/>
      <c r="I866" s="54"/>
      <c r="J866" s="62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6.5" x14ac:dyDescent="0.45">
      <c r="A867" s="54"/>
      <c r="B867" s="54"/>
      <c r="C867" s="54"/>
      <c r="D867" s="54"/>
      <c r="E867" s="22"/>
      <c r="F867" s="54"/>
      <c r="G867" s="54"/>
      <c r="H867" s="54"/>
      <c r="I867" s="54"/>
      <c r="J867" s="62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6.5" x14ac:dyDescent="0.45">
      <c r="A868" s="54"/>
      <c r="B868" s="54"/>
      <c r="C868" s="54"/>
      <c r="D868" s="54"/>
      <c r="E868" s="22"/>
      <c r="F868" s="54"/>
      <c r="G868" s="54"/>
      <c r="H868" s="54"/>
      <c r="I868" s="54"/>
      <c r="J868" s="62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6.5" x14ac:dyDescent="0.45">
      <c r="A869" s="54"/>
      <c r="B869" s="54"/>
      <c r="C869" s="54"/>
      <c r="D869" s="54"/>
      <c r="E869" s="22"/>
      <c r="F869" s="54"/>
      <c r="G869" s="54"/>
      <c r="H869" s="54"/>
      <c r="I869" s="54"/>
      <c r="J869" s="62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6.5" x14ac:dyDescent="0.45">
      <c r="A870" s="54"/>
      <c r="B870" s="54"/>
      <c r="C870" s="54"/>
      <c r="D870" s="54"/>
      <c r="E870" s="22"/>
      <c r="F870" s="54"/>
      <c r="G870" s="54"/>
      <c r="H870" s="54"/>
      <c r="I870" s="54"/>
      <c r="J870" s="62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6.5" x14ac:dyDescent="0.45">
      <c r="A871" s="54"/>
      <c r="B871" s="54"/>
      <c r="C871" s="54"/>
      <c r="D871" s="54"/>
      <c r="E871" s="22"/>
      <c r="F871" s="54"/>
      <c r="G871" s="54"/>
      <c r="H871" s="54"/>
      <c r="I871" s="54"/>
      <c r="J871" s="62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6.5" x14ac:dyDescent="0.45">
      <c r="A872" s="54"/>
      <c r="B872" s="54"/>
      <c r="C872" s="54"/>
      <c r="D872" s="54"/>
      <c r="E872" s="22"/>
      <c r="F872" s="54"/>
      <c r="G872" s="54"/>
      <c r="H872" s="54"/>
      <c r="I872" s="54"/>
      <c r="J872" s="62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6.5" x14ac:dyDescent="0.45">
      <c r="A873" s="54"/>
      <c r="B873" s="54"/>
      <c r="C873" s="54"/>
      <c r="D873" s="54"/>
      <c r="E873" s="22"/>
      <c r="F873" s="54"/>
      <c r="G873" s="54"/>
      <c r="H873" s="54"/>
      <c r="I873" s="54"/>
      <c r="J873" s="62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6.5" x14ac:dyDescent="0.45">
      <c r="A874" s="54"/>
      <c r="B874" s="54"/>
      <c r="C874" s="54"/>
      <c r="D874" s="54"/>
      <c r="E874" s="22"/>
      <c r="F874" s="54"/>
      <c r="G874" s="54"/>
      <c r="H874" s="54"/>
      <c r="I874" s="54"/>
      <c r="J874" s="62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6.5" x14ac:dyDescent="0.45">
      <c r="A875" s="54"/>
      <c r="B875" s="54"/>
      <c r="C875" s="54"/>
      <c r="D875" s="54"/>
      <c r="E875" s="22"/>
      <c r="F875" s="54"/>
      <c r="G875" s="54"/>
      <c r="H875" s="54"/>
      <c r="I875" s="54"/>
      <c r="J875" s="62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6.5" x14ac:dyDescent="0.45">
      <c r="A876" s="54"/>
      <c r="B876" s="54"/>
      <c r="C876" s="54"/>
      <c r="D876" s="54"/>
      <c r="E876" s="22"/>
      <c r="F876" s="54"/>
      <c r="G876" s="54"/>
      <c r="H876" s="54"/>
      <c r="I876" s="54"/>
      <c r="J876" s="62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6.5" x14ac:dyDescent="0.45">
      <c r="A877" s="54"/>
      <c r="B877" s="54"/>
      <c r="C877" s="54"/>
      <c r="D877" s="54"/>
      <c r="E877" s="22"/>
      <c r="F877" s="54"/>
      <c r="G877" s="54"/>
      <c r="H877" s="54"/>
      <c r="I877" s="54"/>
      <c r="J877" s="62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6.5" x14ac:dyDescent="0.45">
      <c r="A878" s="54"/>
      <c r="B878" s="54"/>
      <c r="C878" s="54"/>
      <c r="D878" s="54"/>
      <c r="E878" s="22"/>
      <c r="F878" s="54"/>
      <c r="G878" s="54"/>
      <c r="H878" s="54"/>
      <c r="I878" s="54"/>
      <c r="J878" s="62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6.5" x14ac:dyDescent="0.45">
      <c r="A879" s="54"/>
      <c r="B879" s="54"/>
      <c r="C879" s="54"/>
      <c r="D879" s="54"/>
      <c r="E879" s="22"/>
      <c r="F879" s="54"/>
      <c r="G879" s="54"/>
      <c r="H879" s="54"/>
      <c r="I879" s="54"/>
      <c r="J879" s="62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6.5" x14ac:dyDescent="0.45">
      <c r="A880" s="54"/>
      <c r="B880" s="54"/>
      <c r="C880" s="54"/>
      <c r="D880" s="54"/>
      <c r="E880" s="22"/>
      <c r="F880" s="54"/>
      <c r="G880" s="54"/>
      <c r="H880" s="54"/>
      <c r="I880" s="54"/>
      <c r="J880" s="62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6.5" x14ac:dyDescent="0.45">
      <c r="A881" s="54"/>
      <c r="B881" s="54"/>
      <c r="C881" s="54"/>
      <c r="D881" s="54"/>
      <c r="E881" s="22"/>
      <c r="F881" s="54"/>
      <c r="G881" s="54"/>
      <c r="H881" s="54"/>
      <c r="I881" s="54"/>
      <c r="J881" s="62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6.5" x14ac:dyDescent="0.45">
      <c r="A882" s="54"/>
      <c r="B882" s="54"/>
      <c r="C882" s="54"/>
      <c r="D882" s="54"/>
      <c r="E882" s="22"/>
      <c r="F882" s="54"/>
      <c r="G882" s="54"/>
      <c r="H882" s="54"/>
      <c r="I882" s="54"/>
      <c r="J882" s="62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6.5" x14ac:dyDescent="0.45">
      <c r="A883" s="54"/>
      <c r="B883" s="54"/>
      <c r="C883" s="54"/>
      <c r="D883" s="54"/>
      <c r="E883" s="22"/>
      <c r="F883" s="54"/>
      <c r="G883" s="54"/>
      <c r="H883" s="54"/>
      <c r="I883" s="54"/>
      <c r="J883" s="62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6.5" x14ac:dyDescent="0.45">
      <c r="A884" s="54"/>
      <c r="B884" s="54"/>
      <c r="C884" s="54"/>
      <c r="D884" s="54"/>
      <c r="E884" s="22"/>
      <c r="F884" s="54"/>
      <c r="G884" s="54"/>
      <c r="H884" s="54"/>
      <c r="I884" s="54"/>
      <c r="J884" s="62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6.5" x14ac:dyDescent="0.45">
      <c r="A885" s="54"/>
      <c r="B885" s="54"/>
      <c r="C885" s="54"/>
      <c r="D885" s="54"/>
      <c r="E885" s="22"/>
      <c r="F885" s="54"/>
      <c r="G885" s="54"/>
      <c r="H885" s="54"/>
      <c r="I885" s="54"/>
      <c r="J885" s="62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6.5" x14ac:dyDescent="0.45">
      <c r="A886" s="54"/>
      <c r="B886" s="54"/>
      <c r="C886" s="54"/>
      <c r="D886" s="54"/>
      <c r="E886" s="22"/>
      <c r="F886" s="54"/>
      <c r="G886" s="54"/>
      <c r="H886" s="54"/>
      <c r="I886" s="54"/>
      <c r="J886" s="62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6.5" x14ac:dyDescent="0.45">
      <c r="A887" s="54"/>
      <c r="B887" s="54"/>
      <c r="C887" s="54"/>
      <c r="D887" s="54"/>
      <c r="E887" s="22"/>
      <c r="F887" s="54"/>
      <c r="G887" s="54"/>
      <c r="H887" s="54"/>
      <c r="I887" s="54"/>
      <c r="J887" s="62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6.5" x14ac:dyDescent="0.45">
      <c r="A888" s="54"/>
      <c r="B888" s="54"/>
      <c r="C888" s="54"/>
      <c r="D888" s="54"/>
      <c r="E888" s="22"/>
      <c r="F888" s="54"/>
      <c r="G888" s="54"/>
      <c r="H888" s="54"/>
      <c r="I888" s="54"/>
      <c r="J888" s="62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6.5" x14ac:dyDescent="0.45">
      <c r="A889" s="54"/>
      <c r="B889" s="54"/>
      <c r="C889" s="54"/>
      <c r="D889" s="54"/>
      <c r="E889" s="22"/>
      <c r="F889" s="54"/>
      <c r="G889" s="54"/>
      <c r="H889" s="54"/>
      <c r="I889" s="54"/>
      <c r="J889" s="62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6.5" x14ac:dyDescent="0.45">
      <c r="A890" s="54"/>
      <c r="B890" s="54"/>
      <c r="C890" s="54"/>
      <c r="D890" s="54"/>
      <c r="E890" s="22"/>
      <c r="F890" s="54"/>
      <c r="G890" s="54"/>
      <c r="H890" s="54"/>
      <c r="I890" s="54"/>
      <c r="J890" s="62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6.5" x14ac:dyDescent="0.45">
      <c r="A891" s="54"/>
      <c r="B891" s="54"/>
      <c r="C891" s="54"/>
      <c r="D891" s="54"/>
      <c r="E891" s="22"/>
      <c r="F891" s="54"/>
      <c r="G891" s="54"/>
      <c r="H891" s="54"/>
      <c r="I891" s="54"/>
      <c r="J891" s="62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6.5" x14ac:dyDescent="0.45">
      <c r="A892" s="54"/>
      <c r="B892" s="54"/>
      <c r="C892" s="54"/>
      <c r="D892" s="54"/>
      <c r="E892" s="22"/>
      <c r="F892" s="54"/>
      <c r="G892" s="54"/>
      <c r="H892" s="54"/>
      <c r="I892" s="54"/>
      <c r="J892" s="62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6.5" x14ac:dyDescent="0.45">
      <c r="A893" s="54"/>
      <c r="B893" s="54"/>
      <c r="C893" s="54"/>
      <c r="D893" s="54"/>
      <c r="E893" s="22"/>
      <c r="F893" s="54"/>
      <c r="G893" s="54"/>
      <c r="H893" s="54"/>
      <c r="I893" s="54"/>
      <c r="J893" s="62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6.5" x14ac:dyDescent="0.45">
      <c r="A894" s="54"/>
      <c r="B894" s="54"/>
      <c r="C894" s="54"/>
      <c r="D894" s="54"/>
      <c r="E894" s="22"/>
      <c r="F894" s="54"/>
      <c r="G894" s="54"/>
      <c r="H894" s="54"/>
      <c r="I894" s="54"/>
      <c r="J894" s="62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6.5" x14ac:dyDescent="0.45">
      <c r="A895" s="54"/>
      <c r="B895" s="54"/>
      <c r="C895" s="54"/>
      <c r="D895" s="54"/>
      <c r="E895" s="22"/>
      <c r="F895" s="54"/>
      <c r="G895" s="54"/>
      <c r="H895" s="54"/>
      <c r="I895" s="54"/>
      <c r="J895" s="62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6.5" x14ac:dyDescent="0.45">
      <c r="A896" s="54"/>
      <c r="B896" s="54"/>
      <c r="C896" s="54"/>
      <c r="D896" s="54"/>
      <c r="E896" s="22"/>
      <c r="F896" s="54"/>
      <c r="G896" s="54"/>
      <c r="H896" s="54"/>
      <c r="I896" s="54"/>
      <c r="J896" s="62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6.5" x14ac:dyDescent="0.45">
      <c r="A897" s="54"/>
      <c r="B897" s="54"/>
      <c r="C897" s="54"/>
      <c r="D897" s="54"/>
      <c r="E897" s="22"/>
      <c r="F897" s="54"/>
      <c r="G897" s="54"/>
      <c r="H897" s="54"/>
      <c r="I897" s="54"/>
      <c r="J897" s="62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6.5" x14ac:dyDescent="0.45">
      <c r="A898" s="54"/>
      <c r="B898" s="54"/>
      <c r="C898" s="54"/>
      <c r="D898" s="54"/>
      <c r="E898" s="22"/>
      <c r="F898" s="54"/>
      <c r="G898" s="54"/>
      <c r="H898" s="54"/>
      <c r="I898" s="54"/>
      <c r="J898" s="62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6.5" x14ac:dyDescent="0.45">
      <c r="A899" s="54"/>
      <c r="B899" s="54"/>
      <c r="C899" s="54"/>
      <c r="D899" s="54"/>
      <c r="E899" s="22"/>
      <c r="F899" s="54"/>
      <c r="G899" s="54"/>
      <c r="H899" s="54"/>
      <c r="I899" s="54"/>
      <c r="J899" s="62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6.5" x14ac:dyDescent="0.45">
      <c r="A900" s="54"/>
      <c r="B900" s="54"/>
      <c r="C900" s="54"/>
      <c r="D900" s="54"/>
      <c r="E900" s="22"/>
      <c r="F900" s="54"/>
      <c r="G900" s="54"/>
      <c r="H900" s="54"/>
      <c r="I900" s="54"/>
      <c r="J900" s="62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6.5" x14ac:dyDescent="0.45">
      <c r="A901" s="54"/>
      <c r="B901" s="54"/>
      <c r="C901" s="54"/>
      <c r="D901" s="54"/>
      <c r="E901" s="22"/>
      <c r="F901" s="54"/>
      <c r="G901" s="54"/>
      <c r="H901" s="54"/>
      <c r="I901" s="54"/>
      <c r="J901" s="62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6.5" x14ac:dyDescent="0.45">
      <c r="A902" s="54"/>
      <c r="B902" s="54"/>
      <c r="C902" s="54"/>
      <c r="D902" s="54"/>
      <c r="E902" s="22"/>
      <c r="F902" s="54"/>
      <c r="G902" s="54"/>
      <c r="H902" s="54"/>
      <c r="I902" s="54"/>
      <c r="J902" s="62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6.5" x14ac:dyDescent="0.45">
      <c r="A903" s="54"/>
      <c r="B903" s="54"/>
      <c r="C903" s="54"/>
      <c r="D903" s="54"/>
      <c r="E903" s="22"/>
      <c r="F903" s="54"/>
      <c r="G903" s="54"/>
      <c r="H903" s="54"/>
      <c r="I903" s="54"/>
      <c r="J903" s="62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6.5" x14ac:dyDescent="0.45">
      <c r="A904" s="54"/>
      <c r="B904" s="54"/>
      <c r="C904" s="54"/>
      <c r="D904" s="54"/>
      <c r="E904" s="22"/>
      <c r="F904" s="54"/>
      <c r="G904" s="54"/>
      <c r="H904" s="54"/>
      <c r="I904" s="54"/>
      <c r="J904" s="62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6.5" x14ac:dyDescent="0.45">
      <c r="A905" s="54"/>
      <c r="B905" s="54"/>
      <c r="C905" s="54"/>
      <c r="D905" s="54"/>
      <c r="E905" s="22"/>
      <c r="F905" s="54"/>
      <c r="G905" s="54"/>
      <c r="H905" s="54"/>
      <c r="I905" s="54"/>
      <c r="J905" s="62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6.5" x14ac:dyDescent="0.45">
      <c r="A906" s="54"/>
      <c r="B906" s="54"/>
      <c r="C906" s="54"/>
      <c r="D906" s="54"/>
      <c r="E906" s="22"/>
      <c r="F906" s="54"/>
      <c r="G906" s="54"/>
      <c r="H906" s="54"/>
      <c r="I906" s="54"/>
      <c r="J906" s="62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6.5" x14ac:dyDescent="0.45">
      <c r="A907" s="54"/>
      <c r="B907" s="54"/>
      <c r="C907" s="54"/>
      <c r="D907" s="54"/>
      <c r="E907" s="22"/>
      <c r="F907" s="54"/>
      <c r="G907" s="54"/>
      <c r="H907" s="54"/>
      <c r="I907" s="54"/>
      <c r="J907" s="62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6.5" x14ac:dyDescent="0.45">
      <c r="A908" s="54"/>
      <c r="B908" s="54"/>
      <c r="C908" s="54"/>
      <c r="D908" s="54"/>
      <c r="E908" s="22"/>
      <c r="F908" s="54"/>
      <c r="G908" s="54"/>
      <c r="H908" s="54"/>
      <c r="I908" s="54"/>
      <c r="J908" s="62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6.5" x14ac:dyDescent="0.45">
      <c r="A909" s="54"/>
      <c r="B909" s="54"/>
      <c r="C909" s="54"/>
      <c r="D909" s="54"/>
      <c r="E909" s="22"/>
      <c r="F909" s="54"/>
      <c r="G909" s="54"/>
      <c r="H909" s="54"/>
      <c r="I909" s="54"/>
      <c r="J909" s="62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6.5" x14ac:dyDescent="0.45">
      <c r="A910" s="54"/>
      <c r="B910" s="54"/>
      <c r="C910" s="54"/>
      <c r="D910" s="54"/>
      <c r="E910" s="22"/>
      <c r="F910" s="54"/>
      <c r="G910" s="54"/>
      <c r="H910" s="54"/>
      <c r="I910" s="54"/>
      <c r="J910" s="62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6.5" x14ac:dyDescent="0.45">
      <c r="A911" s="54"/>
      <c r="B911" s="54"/>
      <c r="C911" s="54"/>
      <c r="D911" s="54"/>
      <c r="E911" s="22"/>
      <c r="F911" s="54"/>
      <c r="G911" s="54"/>
      <c r="H911" s="54"/>
      <c r="I911" s="54"/>
      <c r="J911" s="62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6.5" x14ac:dyDescent="0.45">
      <c r="A912" s="54"/>
      <c r="B912" s="54"/>
      <c r="C912" s="54"/>
      <c r="D912" s="54"/>
      <c r="E912" s="22"/>
      <c r="F912" s="54"/>
      <c r="G912" s="54"/>
      <c r="H912" s="54"/>
      <c r="I912" s="54"/>
      <c r="J912" s="62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6.5" x14ac:dyDescent="0.45">
      <c r="A913" s="54"/>
      <c r="B913" s="54"/>
      <c r="C913" s="54"/>
      <c r="D913" s="54"/>
      <c r="E913" s="22"/>
      <c r="F913" s="54"/>
      <c r="G913" s="54"/>
      <c r="H913" s="54"/>
      <c r="I913" s="54"/>
      <c r="J913" s="62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6.5" x14ac:dyDescent="0.45">
      <c r="A914" s="54"/>
      <c r="B914" s="54"/>
      <c r="C914" s="54"/>
      <c r="D914" s="54"/>
      <c r="E914" s="22"/>
      <c r="F914" s="54"/>
      <c r="G914" s="54"/>
      <c r="H914" s="54"/>
      <c r="I914" s="54"/>
      <c r="J914" s="62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6.5" x14ac:dyDescent="0.45">
      <c r="A915" s="54"/>
      <c r="B915" s="54"/>
      <c r="C915" s="54"/>
      <c r="D915" s="54"/>
      <c r="E915" s="22"/>
      <c r="F915" s="54"/>
      <c r="G915" s="54"/>
      <c r="H915" s="54"/>
      <c r="I915" s="54"/>
      <c r="J915" s="62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6.5" x14ac:dyDescent="0.45">
      <c r="A916" s="54"/>
      <c r="B916" s="54"/>
      <c r="C916" s="54"/>
      <c r="D916" s="54"/>
      <c r="E916" s="22"/>
      <c r="F916" s="54"/>
      <c r="G916" s="54"/>
      <c r="H916" s="54"/>
      <c r="I916" s="54"/>
      <c r="J916" s="62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6.5" x14ac:dyDescent="0.45">
      <c r="A917" s="54"/>
      <c r="B917" s="54"/>
      <c r="C917" s="54"/>
      <c r="D917" s="54"/>
      <c r="E917" s="22"/>
      <c r="F917" s="54"/>
      <c r="G917" s="54"/>
      <c r="H917" s="54"/>
      <c r="I917" s="54"/>
      <c r="J917" s="62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6.5" x14ac:dyDescent="0.45">
      <c r="A918" s="54"/>
      <c r="B918" s="54"/>
      <c r="C918" s="54"/>
      <c r="D918" s="54"/>
      <c r="E918" s="22"/>
      <c r="F918" s="54"/>
      <c r="G918" s="54"/>
      <c r="H918" s="54"/>
      <c r="I918" s="54"/>
      <c r="J918" s="62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6.5" x14ac:dyDescent="0.45">
      <c r="A919" s="54"/>
      <c r="B919" s="54"/>
      <c r="C919" s="54"/>
      <c r="D919" s="54"/>
      <c r="E919" s="22"/>
      <c r="F919" s="54"/>
      <c r="G919" s="54"/>
      <c r="H919" s="54"/>
      <c r="I919" s="54"/>
      <c r="J919" s="62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6.5" x14ac:dyDescent="0.45">
      <c r="A920" s="54"/>
      <c r="B920" s="54"/>
      <c r="C920" s="54"/>
      <c r="D920" s="54"/>
      <c r="E920" s="22"/>
      <c r="F920" s="54"/>
      <c r="G920" s="54"/>
      <c r="H920" s="54"/>
      <c r="I920" s="54"/>
      <c r="J920" s="62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6.5" x14ac:dyDescent="0.45">
      <c r="A921" s="54"/>
      <c r="B921" s="54"/>
      <c r="C921" s="54"/>
      <c r="D921" s="54"/>
      <c r="E921" s="22"/>
      <c r="F921" s="54"/>
      <c r="G921" s="54"/>
      <c r="H921" s="54"/>
      <c r="I921" s="54"/>
      <c r="J921" s="62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6.5" x14ac:dyDescent="0.45">
      <c r="A922" s="54"/>
      <c r="B922" s="54"/>
      <c r="C922" s="54"/>
      <c r="D922" s="54"/>
      <c r="E922" s="22"/>
      <c r="F922" s="54"/>
      <c r="G922" s="54"/>
      <c r="H922" s="54"/>
      <c r="I922" s="54"/>
      <c r="J922" s="62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6.5" x14ac:dyDescent="0.45">
      <c r="A923" s="54"/>
      <c r="B923" s="54"/>
      <c r="C923" s="54"/>
      <c r="D923" s="54"/>
      <c r="E923" s="22"/>
      <c r="F923" s="54"/>
      <c r="G923" s="54"/>
      <c r="H923" s="54"/>
      <c r="I923" s="54"/>
      <c r="J923" s="62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6.5" x14ac:dyDescent="0.45">
      <c r="A924" s="54"/>
      <c r="B924" s="54"/>
      <c r="C924" s="54"/>
      <c r="D924" s="54"/>
      <c r="E924" s="22"/>
      <c r="F924" s="54"/>
      <c r="G924" s="54"/>
      <c r="H924" s="54"/>
      <c r="I924" s="54"/>
      <c r="J924" s="62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6.5" x14ac:dyDescent="0.45">
      <c r="A925" s="54"/>
      <c r="B925" s="54"/>
      <c r="C925" s="54"/>
      <c r="D925" s="54"/>
      <c r="E925" s="22"/>
      <c r="F925" s="54"/>
      <c r="G925" s="54"/>
      <c r="H925" s="54"/>
      <c r="I925" s="54"/>
      <c r="J925" s="62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6.5" x14ac:dyDescent="0.45">
      <c r="A926" s="54"/>
      <c r="B926" s="54"/>
      <c r="C926" s="54"/>
      <c r="D926" s="54"/>
      <c r="E926" s="22"/>
      <c r="F926" s="54"/>
      <c r="G926" s="54"/>
      <c r="H926" s="54"/>
      <c r="I926" s="54"/>
      <c r="J926" s="62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6.5" x14ac:dyDescent="0.45">
      <c r="A927" s="54"/>
      <c r="B927" s="54"/>
      <c r="C927" s="54"/>
      <c r="D927" s="54"/>
      <c r="E927" s="22"/>
      <c r="F927" s="54"/>
      <c r="G927" s="54"/>
      <c r="H927" s="54"/>
      <c r="I927" s="54"/>
      <c r="J927" s="62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6.5" x14ac:dyDescent="0.45">
      <c r="A928" s="54"/>
      <c r="B928" s="54"/>
      <c r="C928" s="54"/>
      <c r="D928" s="54"/>
      <c r="E928" s="22"/>
      <c r="F928" s="54"/>
      <c r="G928" s="54"/>
      <c r="H928" s="54"/>
      <c r="I928" s="54"/>
      <c r="J928" s="62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6.5" x14ac:dyDescent="0.45">
      <c r="A929" s="54"/>
      <c r="B929" s="54"/>
      <c r="C929" s="54"/>
      <c r="D929" s="54"/>
      <c r="E929" s="22"/>
      <c r="F929" s="54"/>
      <c r="G929" s="54"/>
      <c r="H929" s="54"/>
      <c r="I929" s="54"/>
      <c r="J929" s="62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6.5" x14ac:dyDescent="0.45">
      <c r="A930" s="54"/>
      <c r="B930" s="54"/>
      <c r="C930" s="54"/>
      <c r="D930" s="54"/>
      <c r="E930" s="22"/>
      <c r="F930" s="54"/>
      <c r="G930" s="54"/>
      <c r="H930" s="54"/>
      <c r="I930" s="54"/>
      <c r="J930" s="62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6.5" x14ac:dyDescent="0.45">
      <c r="A931" s="54"/>
      <c r="B931" s="54"/>
      <c r="C931" s="54"/>
      <c r="D931" s="54"/>
      <c r="E931" s="22"/>
      <c r="F931" s="54"/>
      <c r="G931" s="54"/>
      <c r="H931" s="54"/>
      <c r="I931" s="54"/>
      <c r="J931" s="62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6.5" x14ac:dyDescent="0.45">
      <c r="A932" s="54"/>
      <c r="B932" s="54"/>
      <c r="C932" s="54"/>
      <c r="D932" s="54"/>
      <c r="E932" s="22"/>
      <c r="F932" s="54"/>
      <c r="G932" s="54"/>
      <c r="H932" s="54"/>
      <c r="I932" s="54"/>
      <c r="J932" s="62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6.5" x14ac:dyDescent="0.45">
      <c r="A933" s="54"/>
      <c r="B933" s="54"/>
      <c r="C933" s="54"/>
      <c r="D933" s="54"/>
      <c r="E933" s="22"/>
      <c r="F933" s="54"/>
      <c r="G933" s="54"/>
      <c r="H933" s="54"/>
      <c r="I933" s="54"/>
      <c r="J933" s="62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6.5" x14ac:dyDescent="0.45">
      <c r="A934" s="54"/>
      <c r="B934" s="54"/>
      <c r="C934" s="54"/>
      <c r="D934" s="54"/>
      <c r="E934" s="22"/>
      <c r="F934" s="54"/>
      <c r="G934" s="54"/>
      <c r="H934" s="54"/>
      <c r="I934" s="54"/>
      <c r="J934" s="62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6.5" x14ac:dyDescent="0.45">
      <c r="A935" s="54"/>
      <c r="B935" s="54"/>
      <c r="C935" s="54"/>
      <c r="D935" s="54"/>
      <c r="E935" s="22"/>
      <c r="F935" s="54"/>
      <c r="G935" s="54"/>
      <c r="H935" s="54"/>
      <c r="I935" s="54"/>
      <c r="J935" s="62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6.5" x14ac:dyDescent="0.45">
      <c r="A936" s="54"/>
      <c r="B936" s="54"/>
      <c r="C936" s="54"/>
      <c r="D936" s="54"/>
      <c r="E936" s="22"/>
      <c r="F936" s="54"/>
      <c r="G936" s="54"/>
      <c r="H936" s="54"/>
      <c r="I936" s="54"/>
      <c r="J936" s="62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6.5" x14ac:dyDescent="0.45">
      <c r="A937" s="54"/>
      <c r="B937" s="54"/>
      <c r="C937" s="54"/>
      <c r="D937" s="54"/>
      <c r="E937" s="22"/>
      <c r="F937" s="54"/>
      <c r="G937" s="54"/>
      <c r="H937" s="54"/>
      <c r="I937" s="54"/>
      <c r="J937" s="62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6.5" x14ac:dyDescent="0.45">
      <c r="A938" s="54"/>
      <c r="B938" s="54"/>
      <c r="C938" s="54"/>
      <c r="D938" s="54"/>
      <c r="E938" s="22"/>
      <c r="F938" s="54"/>
      <c r="G938" s="54"/>
      <c r="H938" s="54"/>
      <c r="I938" s="54"/>
      <c r="J938" s="62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6.5" x14ac:dyDescent="0.45">
      <c r="A939" s="54"/>
      <c r="B939" s="54"/>
      <c r="C939" s="54"/>
      <c r="D939" s="54"/>
      <c r="E939" s="22"/>
      <c r="F939" s="54"/>
      <c r="G939" s="54"/>
      <c r="H939" s="54"/>
      <c r="I939" s="54"/>
      <c r="J939" s="62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6.5" x14ac:dyDescent="0.45">
      <c r="A940" s="54"/>
      <c r="B940" s="54"/>
      <c r="C940" s="54"/>
      <c r="D940" s="54"/>
      <c r="E940" s="22"/>
      <c r="F940" s="54"/>
      <c r="G940" s="54"/>
      <c r="H940" s="54"/>
      <c r="I940" s="54"/>
      <c r="J940" s="62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6.5" x14ac:dyDescent="0.45">
      <c r="A941" s="54"/>
      <c r="B941" s="54"/>
      <c r="C941" s="54"/>
      <c r="D941" s="54"/>
      <c r="E941" s="22"/>
      <c r="F941" s="54"/>
      <c r="G941" s="54"/>
      <c r="H941" s="54"/>
      <c r="I941" s="54"/>
      <c r="J941" s="62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6.5" x14ac:dyDescent="0.45">
      <c r="A942" s="54"/>
      <c r="B942" s="54"/>
      <c r="C942" s="54"/>
      <c r="D942" s="54"/>
      <c r="E942" s="22"/>
      <c r="F942" s="54"/>
      <c r="G942" s="54"/>
      <c r="H942" s="54"/>
      <c r="I942" s="54"/>
      <c r="J942" s="62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6.5" x14ac:dyDescent="0.45">
      <c r="A943" s="54"/>
      <c r="B943" s="54"/>
      <c r="C943" s="54"/>
      <c r="D943" s="54"/>
      <c r="E943" s="22"/>
      <c r="F943" s="54"/>
      <c r="G943" s="54"/>
      <c r="H943" s="54"/>
      <c r="I943" s="54"/>
      <c r="J943" s="62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6.5" x14ac:dyDescent="0.45">
      <c r="A944" s="54"/>
      <c r="B944" s="54"/>
      <c r="C944" s="54"/>
      <c r="D944" s="54"/>
      <c r="E944" s="22"/>
      <c r="F944" s="54"/>
      <c r="G944" s="54"/>
      <c r="H944" s="54"/>
      <c r="I944" s="54"/>
      <c r="J944" s="62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6.5" x14ac:dyDescent="0.45">
      <c r="A945" s="54"/>
      <c r="B945" s="54"/>
      <c r="C945" s="54"/>
      <c r="D945" s="54"/>
      <c r="E945" s="22"/>
      <c r="F945" s="54"/>
      <c r="G945" s="54"/>
      <c r="H945" s="54"/>
      <c r="I945" s="54"/>
      <c r="J945" s="62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6.5" x14ac:dyDescent="0.45">
      <c r="A946" s="54"/>
      <c r="B946" s="54"/>
      <c r="C946" s="54"/>
      <c r="D946" s="54"/>
      <c r="E946" s="22"/>
      <c r="F946" s="54"/>
      <c r="G946" s="54"/>
      <c r="H946" s="54"/>
      <c r="I946" s="54"/>
      <c r="J946" s="62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6.5" x14ac:dyDescent="0.45">
      <c r="A947" s="54"/>
      <c r="B947" s="54"/>
      <c r="C947" s="54"/>
      <c r="D947" s="54"/>
      <c r="E947" s="22"/>
      <c r="F947" s="54"/>
      <c r="G947" s="54"/>
      <c r="H947" s="54"/>
      <c r="I947" s="54"/>
      <c r="J947" s="62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6.5" x14ac:dyDescent="0.45">
      <c r="A948" s="54"/>
      <c r="B948" s="54"/>
      <c r="C948" s="54"/>
      <c r="D948" s="54"/>
      <c r="E948" s="22"/>
      <c r="F948" s="54"/>
      <c r="G948" s="54"/>
      <c r="H948" s="54"/>
      <c r="I948" s="54"/>
      <c r="J948" s="62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6.5" x14ac:dyDescent="0.45">
      <c r="A949" s="54"/>
      <c r="B949" s="54"/>
      <c r="C949" s="54"/>
      <c r="D949" s="54"/>
      <c r="E949" s="22"/>
      <c r="F949" s="54"/>
      <c r="G949" s="54"/>
      <c r="H949" s="54"/>
      <c r="I949" s="54"/>
      <c r="J949" s="62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6.5" x14ac:dyDescent="0.45">
      <c r="A950" s="54"/>
      <c r="B950" s="54"/>
      <c r="C950" s="54"/>
      <c r="D950" s="54"/>
      <c r="E950" s="22"/>
      <c r="F950" s="54"/>
      <c r="G950" s="54"/>
      <c r="H950" s="54"/>
      <c r="I950" s="54"/>
      <c r="J950" s="62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6.5" x14ac:dyDescent="0.45">
      <c r="A951" s="54"/>
      <c r="B951" s="54"/>
      <c r="C951" s="54"/>
      <c r="D951" s="54"/>
      <c r="E951" s="22"/>
      <c r="F951" s="54"/>
      <c r="G951" s="54"/>
      <c r="H951" s="54"/>
      <c r="I951" s="54"/>
      <c r="J951" s="62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6.5" x14ac:dyDescent="0.45">
      <c r="A952" s="54"/>
      <c r="B952" s="54"/>
      <c r="C952" s="54"/>
      <c r="D952" s="54"/>
      <c r="E952" s="22"/>
      <c r="F952" s="54"/>
      <c r="G952" s="54"/>
      <c r="H952" s="54"/>
      <c r="I952" s="54"/>
      <c r="J952" s="62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6.5" x14ac:dyDescent="0.45">
      <c r="A953" s="54"/>
      <c r="B953" s="54"/>
      <c r="C953" s="54"/>
      <c r="D953" s="54"/>
      <c r="E953" s="22"/>
      <c r="F953" s="54"/>
      <c r="G953" s="54"/>
      <c r="H953" s="54"/>
      <c r="I953" s="54"/>
      <c r="J953" s="62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6.5" x14ac:dyDescent="0.45">
      <c r="A954" s="54"/>
      <c r="B954" s="54"/>
      <c r="C954" s="54"/>
      <c r="D954" s="54"/>
      <c r="E954" s="22"/>
      <c r="F954" s="54"/>
      <c r="G954" s="54"/>
      <c r="H954" s="54"/>
      <c r="I954" s="54"/>
      <c r="J954" s="62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6.5" x14ac:dyDescent="0.45">
      <c r="A955" s="54"/>
      <c r="B955" s="54"/>
      <c r="C955" s="54"/>
      <c r="D955" s="54"/>
      <c r="E955" s="22"/>
      <c r="F955" s="54"/>
      <c r="G955" s="54"/>
      <c r="H955" s="54"/>
      <c r="I955" s="54"/>
      <c r="J955" s="62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6.5" x14ac:dyDescent="0.45">
      <c r="A956" s="54"/>
      <c r="B956" s="54"/>
      <c r="C956" s="54"/>
      <c r="D956" s="54"/>
      <c r="E956" s="22"/>
      <c r="F956" s="54"/>
      <c r="G956" s="54"/>
      <c r="H956" s="54"/>
      <c r="I956" s="54"/>
      <c r="J956" s="62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6.5" x14ac:dyDescent="0.45">
      <c r="A957" s="54"/>
      <c r="B957" s="54"/>
      <c r="C957" s="54"/>
      <c r="D957" s="54"/>
      <c r="E957" s="22"/>
      <c r="F957" s="54"/>
      <c r="G957" s="54"/>
      <c r="H957" s="54"/>
      <c r="I957" s="54"/>
      <c r="J957" s="62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6.5" x14ac:dyDescent="0.45">
      <c r="A958" s="54"/>
      <c r="B958" s="54"/>
      <c r="C958" s="54"/>
      <c r="D958" s="54"/>
      <c r="E958" s="22"/>
      <c r="F958" s="54"/>
      <c r="G958" s="54"/>
      <c r="H958" s="54"/>
      <c r="I958" s="54"/>
      <c r="J958" s="62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6.5" x14ac:dyDescent="0.45">
      <c r="A959" s="54"/>
      <c r="B959" s="54"/>
      <c r="C959" s="54"/>
      <c r="D959" s="54"/>
      <c r="E959" s="22"/>
      <c r="F959" s="54"/>
      <c r="G959" s="54"/>
      <c r="H959" s="54"/>
      <c r="I959" s="54"/>
      <c r="J959" s="62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6.5" x14ac:dyDescent="0.45">
      <c r="A960" s="54"/>
      <c r="B960" s="54"/>
      <c r="C960" s="54"/>
      <c r="D960" s="54"/>
      <c r="E960" s="22"/>
      <c r="F960" s="54"/>
      <c r="G960" s="54"/>
      <c r="H960" s="54"/>
      <c r="I960" s="54"/>
      <c r="J960" s="62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6.5" x14ac:dyDescent="0.45">
      <c r="A961" s="54"/>
      <c r="B961" s="54"/>
      <c r="C961" s="54"/>
      <c r="D961" s="54"/>
      <c r="E961" s="22"/>
      <c r="F961" s="54"/>
      <c r="G961" s="54"/>
      <c r="H961" s="54"/>
      <c r="I961" s="54"/>
      <c r="J961" s="62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6.5" x14ac:dyDescent="0.45">
      <c r="A962" s="54"/>
      <c r="B962" s="54"/>
      <c r="C962" s="54"/>
      <c r="D962" s="54"/>
      <c r="E962" s="22"/>
      <c r="F962" s="54"/>
      <c r="G962" s="54"/>
      <c r="H962" s="54"/>
      <c r="I962" s="54"/>
      <c r="J962" s="62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6.5" x14ac:dyDescent="0.45">
      <c r="A963" s="54"/>
      <c r="B963" s="54"/>
      <c r="C963" s="54"/>
      <c r="D963" s="54"/>
      <c r="E963" s="22"/>
      <c r="F963" s="54"/>
      <c r="G963" s="54"/>
      <c r="H963" s="54"/>
      <c r="I963" s="54"/>
      <c r="J963" s="62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6.5" x14ac:dyDescent="0.45">
      <c r="A964" s="54"/>
      <c r="B964" s="54"/>
      <c r="C964" s="54"/>
      <c r="D964" s="54"/>
      <c r="E964" s="22"/>
      <c r="F964" s="54"/>
      <c r="G964" s="54"/>
      <c r="H964" s="54"/>
      <c r="I964" s="54"/>
      <c r="J964" s="62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6.5" x14ac:dyDescent="0.45">
      <c r="A965" s="54"/>
      <c r="B965" s="54"/>
      <c r="C965" s="54"/>
      <c r="D965" s="54"/>
      <c r="E965" s="22"/>
      <c r="F965" s="54"/>
      <c r="G965" s="54"/>
      <c r="H965" s="54"/>
      <c r="I965" s="54"/>
      <c r="J965" s="62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6.5" x14ac:dyDescent="0.45">
      <c r="A966" s="54"/>
      <c r="B966" s="54"/>
      <c r="C966" s="54"/>
      <c r="D966" s="54"/>
      <c r="E966" s="22"/>
      <c r="F966" s="54"/>
      <c r="G966" s="54"/>
      <c r="H966" s="54"/>
      <c r="I966" s="54"/>
      <c r="J966" s="62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6.5" x14ac:dyDescent="0.45">
      <c r="A967" s="54"/>
      <c r="B967" s="54"/>
      <c r="C967" s="54"/>
      <c r="D967" s="54"/>
      <c r="E967" s="22"/>
      <c r="F967" s="54"/>
      <c r="G967" s="54"/>
      <c r="H967" s="54"/>
      <c r="I967" s="54"/>
      <c r="J967" s="62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6.5" x14ac:dyDescent="0.45">
      <c r="A968" s="54"/>
      <c r="B968" s="54"/>
      <c r="C968" s="54"/>
      <c r="D968" s="54"/>
      <c r="E968" s="22"/>
      <c r="F968" s="54"/>
      <c r="G968" s="54"/>
      <c r="H968" s="54"/>
      <c r="I968" s="54"/>
      <c r="J968" s="62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6.5" x14ac:dyDescent="0.45">
      <c r="A969" s="54"/>
      <c r="B969" s="54"/>
      <c r="C969" s="54"/>
      <c r="D969" s="54"/>
      <c r="E969" s="22"/>
      <c r="F969" s="54"/>
      <c r="G969" s="54"/>
      <c r="H969" s="54"/>
      <c r="I969" s="54"/>
      <c r="J969" s="62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6.5" x14ac:dyDescent="0.45">
      <c r="A970" s="54"/>
      <c r="B970" s="54"/>
      <c r="C970" s="54"/>
      <c r="D970" s="54"/>
      <c r="E970" s="22"/>
      <c r="F970" s="54"/>
      <c r="G970" s="54"/>
      <c r="H970" s="54"/>
      <c r="I970" s="54"/>
      <c r="J970" s="62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6.5" x14ac:dyDescent="0.45">
      <c r="A971" s="54"/>
      <c r="B971" s="54"/>
      <c r="C971" s="54"/>
      <c r="D971" s="54"/>
      <c r="E971" s="22"/>
      <c r="F971" s="54"/>
      <c r="G971" s="54"/>
      <c r="H971" s="54"/>
      <c r="I971" s="54"/>
      <c r="J971" s="62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6.5" x14ac:dyDescent="0.45">
      <c r="A972" s="54"/>
      <c r="B972" s="54"/>
      <c r="C972" s="54"/>
      <c r="D972" s="54"/>
      <c r="E972" s="22"/>
      <c r="F972" s="54"/>
      <c r="G972" s="54"/>
      <c r="H972" s="54"/>
      <c r="I972" s="54"/>
      <c r="J972" s="62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6.5" x14ac:dyDescent="0.45">
      <c r="A973" s="54"/>
      <c r="B973" s="54"/>
      <c r="C973" s="54"/>
      <c r="D973" s="54"/>
      <c r="E973" s="22"/>
      <c r="F973" s="54"/>
      <c r="G973" s="54"/>
      <c r="H973" s="54"/>
      <c r="I973" s="54"/>
      <c r="J973" s="62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6.5" x14ac:dyDescent="0.45">
      <c r="A974" s="54"/>
      <c r="B974" s="54"/>
      <c r="C974" s="54"/>
      <c r="D974" s="54"/>
      <c r="E974" s="22"/>
      <c r="F974" s="54"/>
      <c r="G974" s="54"/>
      <c r="H974" s="54"/>
      <c r="I974" s="54"/>
      <c r="J974" s="62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6.5" x14ac:dyDescent="0.45">
      <c r="A975" s="54"/>
      <c r="B975" s="54"/>
      <c r="C975" s="54"/>
      <c r="D975" s="54"/>
      <c r="E975" s="22"/>
      <c r="F975" s="54"/>
      <c r="G975" s="54"/>
      <c r="H975" s="54"/>
      <c r="I975" s="54"/>
      <c r="J975" s="62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6.5" x14ac:dyDescent="0.45">
      <c r="A976" s="54"/>
      <c r="B976" s="54"/>
      <c r="C976" s="54"/>
      <c r="D976" s="54"/>
      <c r="E976" s="22"/>
      <c r="F976" s="54"/>
      <c r="G976" s="54"/>
      <c r="H976" s="54"/>
      <c r="I976" s="54"/>
      <c r="J976" s="62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6.5" x14ac:dyDescent="0.45">
      <c r="A977" s="54"/>
      <c r="B977" s="54"/>
      <c r="C977" s="54"/>
      <c r="D977" s="54"/>
      <c r="E977" s="22"/>
      <c r="F977" s="54"/>
      <c r="G977" s="54"/>
      <c r="H977" s="54"/>
      <c r="I977" s="54"/>
      <c r="J977" s="62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6.5" x14ac:dyDescent="0.45">
      <c r="A978" s="54"/>
      <c r="B978" s="54"/>
      <c r="C978" s="54"/>
      <c r="D978" s="54"/>
      <c r="E978" s="22"/>
      <c r="F978" s="54"/>
      <c r="G978" s="54"/>
      <c r="H978" s="54"/>
      <c r="I978" s="54"/>
      <c r="J978" s="62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6.5" x14ac:dyDescent="0.45">
      <c r="A979" s="54"/>
      <c r="B979" s="54"/>
      <c r="C979" s="54"/>
      <c r="D979" s="54"/>
      <c r="E979" s="22"/>
      <c r="F979" s="54"/>
      <c r="G979" s="54"/>
      <c r="H979" s="54"/>
      <c r="I979" s="54"/>
      <c r="J979" s="62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6.5" x14ac:dyDescent="0.45">
      <c r="A980" s="54"/>
      <c r="B980" s="54"/>
      <c r="C980" s="54"/>
      <c r="D980" s="54"/>
      <c r="E980" s="22"/>
      <c r="F980" s="54"/>
      <c r="G980" s="54"/>
      <c r="H980" s="54"/>
      <c r="I980" s="54"/>
      <c r="J980" s="62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6.5" x14ac:dyDescent="0.45">
      <c r="A981" s="54"/>
      <c r="B981" s="54"/>
      <c r="C981" s="54"/>
      <c r="D981" s="54"/>
      <c r="E981" s="22"/>
      <c r="F981" s="54"/>
      <c r="G981" s="54"/>
      <c r="H981" s="54"/>
      <c r="I981" s="54"/>
      <c r="J981" s="62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6.5" x14ac:dyDescent="0.45">
      <c r="A982" s="54"/>
      <c r="B982" s="54"/>
      <c r="C982" s="54"/>
      <c r="D982" s="54"/>
      <c r="E982" s="22"/>
      <c r="F982" s="54"/>
      <c r="G982" s="54"/>
      <c r="H982" s="54"/>
      <c r="I982" s="54"/>
      <c r="J982" s="62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6.5" x14ac:dyDescent="0.45">
      <c r="A983" s="54"/>
      <c r="B983" s="54"/>
      <c r="C983" s="54"/>
      <c r="D983" s="54"/>
      <c r="E983" s="22"/>
      <c r="F983" s="54"/>
      <c r="G983" s="54"/>
      <c r="H983" s="54"/>
      <c r="I983" s="54"/>
      <c r="J983" s="62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6.5" x14ac:dyDescent="0.45">
      <c r="A984" s="54"/>
      <c r="B984" s="54"/>
      <c r="C984" s="54"/>
      <c r="D984" s="54"/>
      <c r="E984" s="22"/>
      <c r="F984" s="54"/>
      <c r="G984" s="54"/>
      <c r="H984" s="54"/>
      <c r="I984" s="54"/>
      <c r="J984" s="62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6.5" x14ac:dyDescent="0.45">
      <c r="A985" s="54"/>
      <c r="B985" s="54"/>
      <c r="C985" s="54"/>
      <c r="D985" s="54"/>
      <c r="E985" s="22"/>
      <c r="F985" s="54"/>
      <c r="G985" s="54"/>
      <c r="H985" s="54"/>
      <c r="I985" s="54"/>
      <c r="J985" s="62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6.5" x14ac:dyDescent="0.45">
      <c r="A986" s="54"/>
      <c r="B986" s="54"/>
      <c r="C986" s="54"/>
      <c r="D986" s="54"/>
      <c r="E986" s="22"/>
      <c r="F986" s="54"/>
      <c r="G986" s="54"/>
      <c r="H986" s="54"/>
      <c r="I986" s="54"/>
      <c r="J986" s="62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6.5" x14ac:dyDescent="0.45">
      <c r="A987" s="54"/>
      <c r="B987" s="54"/>
      <c r="C987" s="54"/>
      <c r="D987" s="54"/>
      <c r="E987" s="22"/>
      <c r="F987" s="54"/>
      <c r="G987" s="54"/>
      <c r="H987" s="54"/>
      <c r="I987" s="54"/>
      <c r="J987" s="62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6.5" x14ac:dyDescent="0.45">
      <c r="A988" s="54"/>
      <c r="B988" s="54"/>
      <c r="C988" s="54"/>
      <c r="D988" s="54"/>
      <c r="E988" s="22"/>
      <c r="F988" s="54"/>
      <c r="G988" s="54"/>
      <c r="H988" s="54"/>
      <c r="I988" s="54"/>
      <c r="J988" s="62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6.5" x14ac:dyDescent="0.45">
      <c r="A989" s="54"/>
      <c r="B989" s="54"/>
      <c r="C989" s="54"/>
      <c r="D989" s="54"/>
      <c r="E989" s="22"/>
      <c r="F989" s="54"/>
      <c r="G989" s="54"/>
      <c r="H989" s="54"/>
      <c r="I989" s="54"/>
      <c r="J989" s="62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6.5" x14ac:dyDescent="0.45">
      <c r="A990" s="54"/>
      <c r="B990" s="54"/>
      <c r="C990" s="54"/>
      <c r="D990" s="54"/>
      <c r="E990" s="22"/>
      <c r="F990" s="54"/>
      <c r="G990" s="54"/>
      <c r="H990" s="54"/>
      <c r="I990" s="54"/>
      <c r="J990" s="62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6.5" x14ac:dyDescent="0.45">
      <c r="A991" s="54"/>
      <c r="B991" s="54"/>
      <c r="C991" s="54"/>
      <c r="D991" s="54"/>
      <c r="E991" s="22"/>
      <c r="F991" s="54"/>
      <c r="G991" s="54"/>
      <c r="H991" s="54"/>
      <c r="I991" s="54"/>
      <c r="J991" s="62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6.5" x14ac:dyDescent="0.45">
      <c r="A992" s="54"/>
      <c r="B992" s="54"/>
      <c r="C992" s="54"/>
      <c r="D992" s="54"/>
      <c r="E992" s="22"/>
      <c r="F992" s="54"/>
      <c r="G992" s="54"/>
      <c r="H992" s="54"/>
      <c r="I992" s="54"/>
      <c r="J992" s="62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6.5" x14ac:dyDescent="0.45">
      <c r="A993" s="54"/>
      <c r="B993" s="54"/>
      <c r="C993" s="54"/>
      <c r="D993" s="54"/>
      <c r="E993" s="22"/>
      <c r="F993" s="54"/>
      <c r="G993" s="54"/>
      <c r="H993" s="54"/>
      <c r="I993" s="54"/>
      <c r="J993" s="62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6.5" x14ac:dyDescent="0.45">
      <c r="A994" s="54"/>
      <c r="B994" s="54"/>
      <c r="C994" s="54"/>
      <c r="D994" s="54"/>
      <c r="E994" s="22"/>
      <c r="F994" s="54"/>
      <c r="G994" s="54"/>
      <c r="H994" s="54"/>
      <c r="I994" s="54"/>
      <c r="J994" s="62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6.5" x14ac:dyDescent="0.45">
      <c r="A995" s="54"/>
      <c r="B995" s="54"/>
      <c r="C995" s="54"/>
      <c r="D995" s="54"/>
      <c r="E995" s="22"/>
      <c r="F995" s="54"/>
      <c r="G995" s="54"/>
      <c r="H995" s="54"/>
      <c r="I995" s="54"/>
      <c r="J995" s="62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6.5" x14ac:dyDescent="0.45">
      <c r="A996" s="54"/>
      <c r="B996" s="54"/>
      <c r="C996" s="54"/>
      <c r="D996" s="54"/>
      <c r="E996" s="22"/>
      <c r="F996" s="54"/>
      <c r="G996" s="54"/>
      <c r="H996" s="54"/>
      <c r="I996" s="54"/>
      <c r="J996" s="62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6.5" x14ac:dyDescent="0.45">
      <c r="A997" s="54"/>
      <c r="B997" s="54"/>
      <c r="C997" s="54"/>
      <c r="D997" s="54"/>
      <c r="E997" s="22"/>
      <c r="F997" s="54"/>
      <c r="G997" s="54"/>
      <c r="H997" s="54"/>
      <c r="I997" s="54"/>
      <c r="J997" s="62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6.5" x14ac:dyDescent="0.45">
      <c r="A998" s="54"/>
      <c r="B998" s="54"/>
      <c r="C998" s="54"/>
      <c r="D998" s="54"/>
      <c r="E998" s="22"/>
      <c r="F998" s="54"/>
      <c r="G998" s="54"/>
      <c r="H998" s="54"/>
      <c r="I998" s="54"/>
      <c r="J998" s="62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6.5" x14ac:dyDescent="0.45">
      <c r="A999" s="54"/>
      <c r="B999" s="54"/>
      <c r="C999" s="54"/>
      <c r="D999" s="54"/>
      <c r="E999" s="22"/>
      <c r="F999" s="54"/>
      <c r="G999" s="54"/>
      <c r="H999" s="54"/>
      <c r="I999" s="54"/>
      <c r="J999" s="62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6.5" x14ac:dyDescent="0.45">
      <c r="A1000" s="54"/>
      <c r="B1000" s="54"/>
      <c r="C1000" s="54"/>
      <c r="D1000" s="54"/>
      <c r="E1000" s="22"/>
      <c r="F1000" s="54"/>
      <c r="G1000" s="54"/>
      <c r="H1000" s="54"/>
      <c r="I1000" s="54"/>
      <c r="J1000" s="62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  <row r="1001" spans="1:26" ht="16.5" x14ac:dyDescent="0.45">
      <c r="A1001" s="54"/>
      <c r="B1001" s="54"/>
      <c r="C1001" s="54"/>
      <c r="D1001" s="54"/>
      <c r="E1001" s="22"/>
      <c r="F1001" s="54"/>
      <c r="G1001" s="54"/>
      <c r="H1001" s="54"/>
      <c r="I1001" s="54"/>
      <c r="J1001" s="62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</row>
    <row r="1002" spans="1:26" ht="16.5" x14ac:dyDescent="0.45">
      <c r="A1002" s="54"/>
      <c r="B1002" s="54"/>
      <c r="C1002" s="54"/>
      <c r="D1002" s="54"/>
      <c r="E1002" s="22"/>
      <c r="F1002" s="54"/>
      <c r="G1002" s="54"/>
      <c r="H1002" s="54"/>
      <c r="I1002" s="54"/>
      <c r="J1002" s="62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</row>
    <row r="1003" spans="1:26" ht="16.5" x14ac:dyDescent="0.45">
      <c r="A1003" s="54"/>
      <c r="B1003" s="54"/>
      <c r="C1003" s="54"/>
      <c r="D1003" s="54"/>
      <c r="E1003" s="22"/>
      <c r="F1003" s="54"/>
      <c r="G1003" s="54"/>
      <c r="H1003" s="54"/>
      <c r="I1003" s="54"/>
      <c r="J1003" s="62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</row>
    <row r="1004" spans="1:26" ht="16.5" x14ac:dyDescent="0.45">
      <c r="A1004" s="54"/>
      <c r="B1004" s="54"/>
      <c r="C1004" s="54"/>
      <c r="D1004" s="54"/>
      <c r="E1004" s="22"/>
      <c r="F1004" s="54"/>
      <c r="G1004" s="54"/>
      <c r="H1004" s="54"/>
      <c r="I1004" s="54"/>
      <c r="J1004" s="62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</row>
    <row r="1005" spans="1:26" ht="16.5" x14ac:dyDescent="0.45">
      <c r="A1005" s="54"/>
      <c r="B1005" s="54"/>
      <c r="C1005" s="54"/>
      <c r="D1005" s="54"/>
      <c r="E1005" s="22"/>
      <c r="F1005" s="54"/>
      <c r="G1005" s="54"/>
      <c r="H1005" s="54"/>
      <c r="I1005" s="54"/>
      <c r="J1005" s="62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</row>
    <row r="1006" spans="1:26" ht="16.5" x14ac:dyDescent="0.45">
      <c r="A1006" s="54"/>
      <c r="B1006" s="54"/>
      <c r="C1006" s="54"/>
      <c r="D1006" s="54"/>
      <c r="E1006" s="22"/>
      <c r="F1006" s="54"/>
      <c r="G1006" s="54"/>
      <c r="H1006" s="54"/>
      <c r="I1006" s="54"/>
      <c r="J1006" s="62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</row>
    <row r="1007" spans="1:26" ht="16.5" x14ac:dyDescent="0.45">
      <c r="A1007" s="54"/>
      <c r="B1007" s="54"/>
      <c r="C1007" s="54"/>
      <c r="D1007" s="54"/>
      <c r="E1007" s="22"/>
      <c r="F1007" s="54"/>
      <c r="G1007" s="54"/>
      <c r="H1007" s="54"/>
      <c r="I1007" s="54"/>
      <c r="J1007" s="62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</row>
    <row r="1008" spans="1:26" ht="16.5" x14ac:dyDescent="0.45">
      <c r="A1008" s="54"/>
      <c r="B1008" s="54"/>
      <c r="C1008" s="54"/>
      <c r="D1008" s="54"/>
      <c r="E1008" s="22"/>
      <c r="F1008" s="54"/>
      <c r="G1008" s="54"/>
      <c r="H1008" s="54"/>
      <c r="I1008" s="54"/>
      <c r="J1008" s="62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</row>
    <row r="1009" spans="1:26" ht="16.5" x14ac:dyDescent="0.45">
      <c r="A1009" s="54"/>
      <c r="B1009" s="54"/>
      <c r="C1009" s="54"/>
      <c r="D1009" s="54"/>
      <c r="E1009" s="22"/>
      <c r="F1009" s="54"/>
      <c r="G1009" s="54"/>
      <c r="H1009" s="54"/>
      <c r="I1009" s="54"/>
      <c r="J1009" s="62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</row>
    <row r="1010" spans="1:26" ht="16.5" x14ac:dyDescent="0.45">
      <c r="A1010" s="54"/>
      <c r="B1010" s="54"/>
      <c r="C1010" s="54"/>
      <c r="D1010" s="54"/>
      <c r="E1010" s="22"/>
      <c r="F1010" s="54"/>
      <c r="G1010" s="54"/>
      <c r="H1010" s="54"/>
      <c r="I1010" s="54"/>
      <c r="J1010" s="62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</row>
    <row r="1011" spans="1:26" ht="16.5" x14ac:dyDescent="0.45">
      <c r="A1011" s="54"/>
      <c r="B1011" s="54"/>
      <c r="C1011" s="54"/>
      <c r="D1011" s="54"/>
      <c r="E1011" s="22"/>
      <c r="F1011" s="54"/>
      <c r="G1011" s="54"/>
      <c r="H1011" s="54"/>
      <c r="I1011" s="54"/>
      <c r="J1011" s="62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</row>
    <row r="1012" spans="1:26" ht="16.5" x14ac:dyDescent="0.45">
      <c r="A1012" s="54"/>
      <c r="B1012" s="54"/>
      <c r="C1012" s="54"/>
      <c r="D1012" s="54"/>
      <c r="E1012" s="22"/>
      <c r="F1012" s="54"/>
      <c r="G1012" s="54"/>
      <c r="H1012" s="54"/>
      <c r="I1012" s="54"/>
      <c r="J1012" s="62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54"/>
    </row>
    <row r="1013" spans="1:26" ht="16.5" x14ac:dyDescent="0.45">
      <c r="A1013" s="54"/>
      <c r="B1013" s="54"/>
      <c r="C1013" s="54"/>
      <c r="D1013" s="54"/>
      <c r="E1013" s="22"/>
      <c r="F1013" s="54"/>
      <c r="G1013" s="54"/>
      <c r="H1013" s="54"/>
      <c r="I1013" s="54"/>
      <c r="J1013" s="62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</row>
    <row r="1014" spans="1:26" ht="16.5" x14ac:dyDescent="0.45">
      <c r="A1014" s="54"/>
      <c r="B1014" s="54"/>
      <c r="C1014" s="54"/>
      <c r="D1014" s="54"/>
      <c r="E1014" s="22"/>
      <c r="F1014" s="54"/>
      <c r="G1014" s="54"/>
      <c r="H1014" s="54"/>
      <c r="I1014" s="54"/>
      <c r="J1014" s="62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</row>
    <row r="1015" spans="1:26" ht="16.5" x14ac:dyDescent="0.45">
      <c r="A1015" s="54"/>
      <c r="B1015" s="54"/>
      <c r="C1015" s="54"/>
      <c r="D1015" s="54"/>
      <c r="E1015" s="22"/>
      <c r="F1015" s="54"/>
      <c r="G1015" s="54"/>
      <c r="H1015" s="54"/>
      <c r="I1015" s="54"/>
      <c r="J1015" s="62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</row>
    <row r="1016" spans="1:26" ht="16.5" x14ac:dyDescent="0.45">
      <c r="A1016" s="54"/>
      <c r="B1016" s="54"/>
      <c r="C1016" s="54"/>
      <c r="D1016" s="54"/>
      <c r="E1016" s="22"/>
      <c r="F1016" s="54"/>
      <c r="G1016" s="54"/>
      <c r="H1016" s="54"/>
      <c r="I1016" s="54"/>
      <c r="J1016" s="62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</row>
    <row r="1017" spans="1:26" ht="16.5" x14ac:dyDescent="0.45">
      <c r="A1017" s="54"/>
      <c r="B1017" s="54"/>
      <c r="C1017" s="54"/>
      <c r="D1017" s="54"/>
      <c r="E1017" s="22"/>
      <c r="F1017" s="54"/>
      <c r="G1017" s="54"/>
      <c r="H1017" s="54"/>
      <c r="I1017" s="54"/>
      <c r="J1017" s="62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</row>
    <row r="1018" spans="1:26" ht="16.5" x14ac:dyDescent="0.45">
      <c r="A1018" s="54"/>
      <c r="B1018" s="54"/>
      <c r="C1018" s="54"/>
      <c r="D1018" s="54"/>
      <c r="E1018" s="22"/>
      <c r="F1018" s="54"/>
      <c r="G1018" s="54"/>
      <c r="H1018" s="54"/>
      <c r="I1018" s="54"/>
      <c r="J1018" s="62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</row>
    <row r="1019" spans="1:26" ht="16.5" x14ac:dyDescent="0.45">
      <c r="A1019" s="54"/>
      <c r="B1019" s="54"/>
      <c r="C1019" s="54"/>
      <c r="D1019" s="54"/>
      <c r="E1019" s="22"/>
      <c r="F1019" s="54"/>
      <c r="G1019" s="54"/>
      <c r="H1019" s="54"/>
      <c r="I1019" s="54"/>
      <c r="J1019" s="62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</row>
    <row r="1020" spans="1:26" ht="16.5" x14ac:dyDescent="0.45">
      <c r="A1020" s="54"/>
      <c r="B1020" s="54"/>
      <c r="C1020" s="54"/>
      <c r="D1020" s="54"/>
      <c r="E1020" s="22"/>
      <c r="F1020" s="54"/>
      <c r="G1020" s="54"/>
      <c r="H1020" s="54"/>
      <c r="I1020" s="54"/>
      <c r="J1020" s="62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</row>
    <row r="1021" spans="1:26" ht="16.5" x14ac:dyDescent="0.45">
      <c r="A1021" s="54"/>
      <c r="B1021" s="54"/>
      <c r="C1021" s="54"/>
      <c r="D1021" s="54"/>
      <c r="E1021" s="22"/>
      <c r="F1021" s="54"/>
      <c r="G1021" s="54"/>
      <c r="H1021" s="54"/>
      <c r="I1021" s="54"/>
      <c r="J1021" s="62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54"/>
    </row>
    <row r="1022" spans="1:26" ht="16.5" x14ac:dyDescent="0.45">
      <c r="A1022" s="54"/>
      <c r="B1022" s="54"/>
      <c r="C1022" s="54"/>
      <c r="D1022" s="54"/>
      <c r="E1022" s="22"/>
      <c r="F1022" s="54"/>
      <c r="G1022" s="54"/>
      <c r="H1022" s="54"/>
      <c r="I1022" s="54"/>
      <c r="J1022" s="62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</row>
    <row r="1023" spans="1:26" ht="16.5" x14ac:dyDescent="0.45">
      <c r="A1023" s="54"/>
      <c r="B1023" s="54"/>
      <c r="C1023" s="54"/>
      <c r="D1023" s="54"/>
      <c r="E1023" s="22"/>
      <c r="F1023" s="54"/>
      <c r="G1023" s="54"/>
      <c r="H1023" s="54"/>
      <c r="I1023" s="54"/>
      <c r="J1023" s="62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</row>
    <row r="1024" spans="1:26" ht="16.5" x14ac:dyDescent="0.45">
      <c r="A1024" s="54"/>
      <c r="B1024" s="54"/>
      <c r="C1024" s="54"/>
      <c r="D1024" s="54"/>
      <c r="E1024" s="22"/>
      <c r="F1024" s="54"/>
      <c r="G1024" s="54"/>
      <c r="H1024" s="54"/>
      <c r="I1024" s="54"/>
      <c r="J1024" s="62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</row>
    <row r="1025" spans="1:26" ht="16.5" x14ac:dyDescent="0.45">
      <c r="A1025" s="54"/>
      <c r="B1025" s="54"/>
      <c r="C1025" s="54"/>
      <c r="D1025" s="54"/>
      <c r="E1025" s="22"/>
      <c r="F1025" s="54"/>
      <c r="G1025" s="54"/>
      <c r="H1025" s="54"/>
      <c r="I1025" s="54"/>
      <c r="J1025" s="62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</row>
    <row r="1026" spans="1:26" ht="16.5" x14ac:dyDescent="0.45">
      <c r="A1026" s="54"/>
      <c r="B1026" s="54"/>
      <c r="C1026" s="54"/>
      <c r="D1026" s="54"/>
      <c r="E1026" s="22"/>
      <c r="F1026" s="54"/>
      <c r="G1026" s="54"/>
      <c r="H1026" s="54"/>
      <c r="I1026" s="54"/>
      <c r="J1026" s="62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</row>
    <row r="1027" spans="1:26" ht="16.5" x14ac:dyDescent="0.45">
      <c r="A1027" s="54"/>
      <c r="B1027" s="54"/>
      <c r="C1027" s="54"/>
      <c r="D1027" s="54"/>
      <c r="E1027" s="22"/>
      <c r="F1027" s="54"/>
      <c r="G1027" s="54"/>
      <c r="H1027" s="54"/>
      <c r="I1027" s="54"/>
      <c r="J1027" s="62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</row>
    <row r="1028" spans="1:26" ht="16.5" x14ac:dyDescent="0.45">
      <c r="A1028" s="54"/>
      <c r="B1028" s="54"/>
      <c r="C1028" s="54"/>
      <c r="D1028" s="54"/>
      <c r="E1028" s="22"/>
      <c r="F1028" s="54"/>
      <c r="G1028" s="54"/>
      <c r="H1028" s="54"/>
      <c r="I1028" s="54"/>
      <c r="J1028" s="62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</row>
    <row r="1029" spans="1:26" ht="16.5" x14ac:dyDescent="0.45">
      <c r="A1029" s="54"/>
      <c r="B1029" s="54"/>
      <c r="C1029" s="54"/>
      <c r="D1029" s="54"/>
      <c r="E1029" s="22"/>
      <c r="F1029" s="54"/>
      <c r="G1029" s="54"/>
      <c r="H1029" s="54"/>
      <c r="I1029" s="54"/>
      <c r="J1029" s="62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</row>
    <row r="1030" spans="1:26" ht="16.5" x14ac:dyDescent="0.45">
      <c r="A1030" s="54"/>
      <c r="B1030" s="54"/>
      <c r="C1030" s="54"/>
      <c r="D1030" s="54"/>
      <c r="E1030" s="22"/>
      <c r="F1030" s="54"/>
      <c r="G1030" s="54"/>
      <c r="H1030" s="54"/>
      <c r="I1030" s="54"/>
      <c r="J1030" s="62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</row>
    <row r="1031" spans="1:26" ht="16.5" x14ac:dyDescent="0.45">
      <c r="A1031" s="54"/>
      <c r="B1031" s="54"/>
      <c r="C1031" s="54"/>
      <c r="D1031" s="54"/>
      <c r="E1031" s="22"/>
      <c r="F1031" s="54"/>
      <c r="G1031" s="54"/>
      <c r="H1031" s="54"/>
      <c r="I1031" s="54"/>
      <c r="J1031" s="62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</row>
    <row r="1032" spans="1:26" ht="16.5" x14ac:dyDescent="0.45">
      <c r="A1032" s="54"/>
      <c r="B1032" s="54"/>
      <c r="C1032" s="54"/>
      <c r="D1032" s="54"/>
      <c r="E1032" s="22"/>
      <c r="F1032" s="54"/>
      <c r="G1032" s="54"/>
      <c r="H1032" s="54"/>
      <c r="I1032" s="54"/>
      <c r="J1032" s="62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</row>
    <row r="1033" spans="1:26" ht="16.5" x14ac:dyDescent="0.45">
      <c r="A1033" s="54"/>
      <c r="B1033" s="54"/>
      <c r="C1033" s="54"/>
      <c r="D1033" s="54"/>
      <c r="E1033" s="22"/>
      <c r="F1033" s="54"/>
      <c r="G1033" s="54"/>
      <c r="H1033" s="54"/>
      <c r="I1033" s="54"/>
      <c r="J1033" s="62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</row>
    <row r="1034" spans="1:26" ht="16.5" x14ac:dyDescent="0.45">
      <c r="A1034" s="54"/>
      <c r="B1034" s="54"/>
      <c r="C1034" s="54"/>
      <c r="D1034" s="54"/>
      <c r="E1034" s="22"/>
      <c r="F1034" s="54"/>
      <c r="G1034" s="54"/>
      <c r="H1034" s="54"/>
      <c r="I1034" s="54"/>
      <c r="J1034" s="62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</row>
    <row r="1035" spans="1:26" ht="16.5" x14ac:dyDescent="0.45">
      <c r="A1035" s="54"/>
      <c r="B1035" s="54"/>
      <c r="C1035" s="54"/>
      <c r="D1035" s="54"/>
      <c r="E1035" s="22"/>
      <c r="F1035" s="54"/>
      <c r="G1035" s="54"/>
      <c r="H1035" s="54"/>
      <c r="I1035" s="54"/>
      <c r="J1035" s="62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</row>
    <row r="1036" spans="1:26" ht="16.5" x14ac:dyDescent="0.45">
      <c r="A1036" s="54"/>
      <c r="B1036" s="54"/>
      <c r="C1036" s="54"/>
      <c r="D1036" s="54"/>
      <c r="E1036" s="22"/>
      <c r="F1036" s="54"/>
      <c r="G1036" s="54"/>
      <c r="H1036" s="54"/>
      <c r="I1036" s="54"/>
      <c r="J1036" s="62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</row>
    <row r="1037" spans="1:26" ht="16.5" x14ac:dyDescent="0.45">
      <c r="A1037" s="54"/>
      <c r="B1037" s="54"/>
      <c r="C1037" s="54"/>
      <c r="D1037" s="54"/>
      <c r="E1037" s="22"/>
      <c r="F1037" s="54"/>
      <c r="G1037" s="54"/>
      <c r="H1037" s="54"/>
      <c r="I1037" s="54"/>
      <c r="J1037" s="62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</row>
    <row r="1038" spans="1:26" ht="16.5" x14ac:dyDescent="0.45">
      <c r="A1038" s="54"/>
      <c r="B1038" s="54"/>
      <c r="C1038" s="54"/>
      <c r="D1038" s="54"/>
      <c r="E1038" s="22"/>
      <c r="F1038" s="54"/>
      <c r="G1038" s="54"/>
      <c r="H1038" s="54"/>
      <c r="I1038" s="54"/>
      <c r="J1038" s="62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</row>
    <row r="1039" spans="1:26" ht="16.5" x14ac:dyDescent="0.45">
      <c r="A1039" s="54"/>
      <c r="B1039" s="54"/>
      <c r="C1039" s="54"/>
      <c r="D1039" s="54"/>
      <c r="E1039" s="22"/>
      <c r="F1039" s="54"/>
      <c r="G1039" s="54"/>
      <c r="H1039" s="54"/>
      <c r="I1039" s="54"/>
      <c r="J1039" s="62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</row>
    <row r="1040" spans="1:26" ht="16.5" x14ac:dyDescent="0.45">
      <c r="A1040" s="54"/>
      <c r="B1040" s="54"/>
      <c r="C1040" s="54"/>
      <c r="D1040" s="54"/>
      <c r="E1040" s="22"/>
      <c r="F1040" s="54"/>
      <c r="G1040" s="54"/>
      <c r="H1040" s="54"/>
      <c r="I1040" s="54"/>
      <c r="J1040" s="62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</row>
    <row r="1041" spans="1:26" ht="16.5" x14ac:dyDescent="0.45">
      <c r="A1041" s="54"/>
      <c r="B1041" s="54"/>
      <c r="C1041" s="54"/>
      <c r="D1041" s="54"/>
      <c r="E1041" s="22"/>
      <c r="F1041" s="54"/>
      <c r="G1041" s="54"/>
      <c r="H1041" s="54"/>
      <c r="I1041" s="54"/>
      <c r="J1041" s="62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</row>
    <row r="1042" spans="1:26" ht="16.5" x14ac:dyDescent="0.45">
      <c r="A1042" s="54"/>
      <c r="B1042" s="54"/>
      <c r="C1042" s="54"/>
      <c r="D1042" s="54"/>
      <c r="E1042" s="22"/>
      <c r="F1042" s="54"/>
      <c r="G1042" s="54"/>
      <c r="H1042" s="54"/>
      <c r="I1042" s="54"/>
      <c r="J1042" s="62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</row>
    <row r="1043" spans="1:26" ht="16.5" x14ac:dyDescent="0.45">
      <c r="A1043" s="54"/>
      <c r="B1043" s="54"/>
      <c r="C1043" s="54"/>
      <c r="D1043" s="54"/>
      <c r="E1043" s="22"/>
      <c r="F1043" s="54"/>
      <c r="G1043" s="54"/>
      <c r="H1043" s="54"/>
      <c r="I1043" s="54"/>
      <c r="J1043" s="62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</row>
    <row r="1044" spans="1:26" ht="16.5" x14ac:dyDescent="0.45">
      <c r="A1044" s="54"/>
      <c r="B1044" s="54"/>
      <c r="C1044" s="54"/>
      <c r="D1044" s="54"/>
      <c r="E1044" s="22"/>
      <c r="F1044" s="54"/>
      <c r="G1044" s="54"/>
      <c r="H1044" s="54"/>
      <c r="I1044" s="54"/>
      <c r="J1044" s="62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</row>
    <row r="1045" spans="1:26" ht="16.5" x14ac:dyDescent="0.45">
      <c r="A1045" s="54"/>
      <c r="B1045" s="54"/>
      <c r="C1045" s="54"/>
      <c r="D1045" s="54"/>
      <c r="E1045" s="22"/>
      <c r="F1045" s="54"/>
      <c r="G1045" s="54"/>
      <c r="H1045" s="54"/>
      <c r="I1045" s="54"/>
      <c r="J1045" s="62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</row>
    <row r="1046" spans="1:26" ht="16.5" x14ac:dyDescent="0.45">
      <c r="A1046" s="54"/>
      <c r="B1046" s="54"/>
      <c r="C1046" s="54"/>
      <c r="D1046" s="54"/>
      <c r="E1046" s="22"/>
      <c r="F1046" s="54"/>
      <c r="G1046" s="54"/>
      <c r="H1046" s="54"/>
      <c r="I1046" s="54"/>
      <c r="J1046" s="62"/>
      <c r="K1046" s="54"/>
      <c r="L1046" s="54"/>
      <c r="M1046" s="54"/>
      <c r="N1046" s="54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54"/>
    </row>
    <row r="1047" spans="1:26" ht="16.5" x14ac:dyDescent="0.45">
      <c r="A1047" s="54"/>
      <c r="B1047" s="54"/>
      <c r="C1047" s="54"/>
      <c r="D1047" s="54"/>
      <c r="E1047" s="22"/>
      <c r="F1047" s="54"/>
      <c r="G1047" s="54"/>
      <c r="H1047" s="54"/>
      <c r="I1047" s="54"/>
      <c r="J1047" s="62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</row>
    <row r="1048" spans="1:26" ht="16.5" x14ac:dyDescent="0.45">
      <c r="A1048" s="54"/>
      <c r="B1048" s="54"/>
      <c r="C1048" s="54"/>
      <c r="D1048" s="54"/>
      <c r="E1048" s="22"/>
      <c r="F1048" s="54"/>
      <c r="G1048" s="54"/>
      <c r="H1048" s="54"/>
      <c r="I1048" s="54"/>
      <c r="J1048" s="62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</row>
    <row r="1049" spans="1:26" ht="16.5" x14ac:dyDescent="0.45">
      <c r="A1049" s="54"/>
      <c r="B1049" s="54"/>
      <c r="C1049" s="54"/>
      <c r="D1049" s="54"/>
      <c r="E1049" s="22"/>
      <c r="F1049" s="54"/>
      <c r="G1049" s="54"/>
      <c r="H1049" s="54"/>
      <c r="I1049" s="54"/>
      <c r="J1049" s="62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</row>
    <row r="1050" spans="1:26" ht="16.5" x14ac:dyDescent="0.45">
      <c r="A1050" s="54"/>
      <c r="B1050" s="54"/>
      <c r="C1050" s="54"/>
      <c r="D1050" s="54"/>
      <c r="E1050" s="22"/>
      <c r="F1050" s="54"/>
      <c r="G1050" s="54"/>
      <c r="H1050" s="54"/>
      <c r="I1050" s="54"/>
      <c r="J1050" s="62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</row>
    <row r="1051" spans="1:26" ht="16.5" x14ac:dyDescent="0.45">
      <c r="A1051" s="54"/>
      <c r="B1051" s="54"/>
      <c r="C1051" s="54"/>
      <c r="D1051" s="54"/>
      <c r="E1051" s="22"/>
      <c r="F1051" s="54"/>
      <c r="G1051" s="54"/>
      <c r="H1051" s="54"/>
      <c r="I1051" s="54"/>
      <c r="J1051" s="62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</row>
    <row r="1052" spans="1:26" ht="16.5" x14ac:dyDescent="0.45">
      <c r="A1052" s="54"/>
      <c r="B1052" s="54"/>
      <c r="C1052" s="54"/>
      <c r="D1052" s="54"/>
      <c r="E1052" s="22"/>
      <c r="F1052" s="54"/>
      <c r="G1052" s="54"/>
      <c r="H1052" s="54"/>
      <c r="I1052" s="54"/>
      <c r="J1052" s="62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</row>
    <row r="1053" spans="1:26" ht="16.5" x14ac:dyDescent="0.45">
      <c r="A1053" s="54"/>
      <c r="B1053" s="54"/>
      <c r="C1053" s="54"/>
      <c r="D1053" s="54"/>
      <c r="E1053" s="22"/>
      <c r="F1053" s="54"/>
      <c r="G1053" s="54"/>
      <c r="H1053" s="54"/>
      <c r="I1053" s="54"/>
      <c r="J1053" s="62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</row>
    <row r="1054" spans="1:26" ht="16.5" x14ac:dyDescent="0.45">
      <c r="A1054" s="54"/>
      <c r="B1054" s="54"/>
      <c r="C1054" s="54"/>
      <c r="D1054" s="54"/>
      <c r="E1054" s="22"/>
      <c r="F1054" s="54"/>
      <c r="G1054" s="54"/>
      <c r="H1054" s="54"/>
      <c r="I1054" s="54"/>
      <c r="J1054" s="62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</row>
    <row r="1055" spans="1:26" ht="16.5" x14ac:dyDescent="0.45">
      <c r="A1055" s="54"/>
      <c r="B1055" s="54"/>
      <c r="C1055" s="54"/>
      <c r="D1055" s="54"/>
      <c r="E1055" s="22"/>
      <c r="F1055" s="54"/>
      <c r="G1055" s="54"/>
      <c r="H1055" s="54"/>
      <c r="I1055" s="54"/>
      <c r="J1055" s="62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54"/>
    </row>
    <row r="1056" spans="1:26" ht="16.5" x14ac:dyDescent="0.45">
      <c r="A1056" s="54"/>
      <c r="B1056" s="54"/>
      <c r="C1056" s="54"/>
      <c r="D1056" s="54"/>
      <c r="E1056" s="22"/>
      <c r="F1056" s="54"/>
      <c r="G1056" s="54"/>
      <c r="H1056" s="54"/>
      <c r="I1056" s="54"/>
      <c r="J1056" s="62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</row>
    <row r="1057" spans="1:26" ht="16.5" x14ac:dyDescent="0.45">
      <c r="A1057" s="54"/>
      <c r="B1057" s="54"/>
      <c r="C1057" s="54"/>
      <c r="D1057" s="54"/>
      <c r="E1057" s="22"/>
      <c r="F1057" s="54"/>
      <c r="G1057" s="54"/>
      <c r="H1057" s="54"/>
      <c r="I1057" s="54"/>
      <c r="J1057" s="62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</row>
    <row r="1058" spans="1:26" ht="16.5" x14ac:dyDescent="0.45">
      <c r="A1058" s="54"/>
      <c r="B1058" s="54"/>
      <c r="C1058" s="54"/>
      <c r="D1058" s="54"/>
      <c r="E1058" s="22"/>
      <c r="F1058" s="54"/>
      <c r="G1058" s="54"/>
      <c r="H1058" s="54"/>
      <c r="I1058" s="54"/>
      <c r="J1058" s="62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</row>
    <row r="1059" spans="1:26" ht="16.5" x14ac:dyDescent="0.45">
      <c r="A1059" s="54"/>
      <c r="B1059" s="54"/>
      <c r="C1059" s="54"/>
      <c r="D1059" s="54"/>
      <c r="E1059" s="22"/>
      <c r="F1059" s="54"/>
      <c r="G1059" s="54"/>
      <c r="H1059" s="54"/>
      <c r="I1059" s="54"/>
      <c r="J1059" s="62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</row>
    <row r="1060" spans="1:26" ht="16.5" x14ac:dyDescent="0.45">
      <c r="A1060" s="54"/>
      <c r="B1060" s="54"/>
      <c r="C1060" s="54"/>
      <c r="D1060" s="54"/>
      <c r="E1060" s="22"/>
      <c r="F1060" s="54"/>
      <c r="G1060" s="54"/>
      <c r="H1060" s="54"/>
      <c r="I1060" s="54"/>
      <c r="J1060" s="62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</row>
    <row r="1061" spans="1:26" ht="16.5" x14ac:dyDescent="0.45">
      <c r="A1061" s="54"/>
      <c r="B1061" s="54"/>
      <c r="C1061" s="54"/>
      <c r="D1061" s="54"/>
      <c r="E1061" s="22"/>
      <c r="F1061" s="54"/>
      <c r="G1061" s="54"/>
      <c r="H1061" s="54"/>
      <c r="I1061" s="54"/>
      <c r="J1061" s="62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</row>
    <row r="1062" spans="1:26" ht="16.5" x14ac:dyDescent="0.45">
      <c r="A1062" s="54"/>
      <c r="B1062" s="54"/>
      <c r="C1062" s="54"/>
      <c r="D1062" s="54"/>
      <c r="E1062" s="22"/>
      <c r="F1062" s="54"/>
      <c r="G1062" s="54"/>
      <c r="H1062" s="54"/>
      <c r="I1062" s="54"/>
      <c r="J1062" s="62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</row>
    <row r="1063" spans="1:26" ht="16.5" x14ac:dyDescent="0.45">
      <c r="A1063" s="54"/>
      <c r="B1063" s="54"/>
      <c r="C1063" s="54"/>
      <c r="D1063" s="54"/>
      <c r="E1063" s="22"/>
      <c r="F1063" s="54"/>
      <c r="G1063" s="54"/>
      <c r="H1063" s="54"/>
      <c r="I1063" s="54"/>
      <c r="J1063" s="62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</row>
    <row r="1064" spans="1:26" ht="16.5" x14ac:dyDescent="0.45">
      <c r="A1064" s="54"/>
      <c r="B1064" s="54"/>
      <c r="C1064" s="54"/>
      <c r="D1064" s="54"/>
      <c r="E1064" s="22"/>
      <c r="F1064" s="54"/>
      <c r="G1064" s="54"/>
      <c r="H1064" s="54"/>
      <c r="I1064" s="54"/>
      <c r="J1064" s="62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</row>
    <row r="1065" spans="1:26" ht="16.5" x14ac:dyDescent="0.45">
      <c r="A1065" s="54"/>
      <c r="B1065" s="54"/>
      <c r="C1065" s="54"/>
      <c r="D1065" s="54"/>
      <c r="E1065" s="22"/>
      <c r="F1065" s="54"/>
      <c r="G1065" s="54"/>
      <c r="H1065" s="54"/>
      <c r="I1065" s="54"/>
      <c r="J1065" s="62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</row>
    <row r="1066" spans="1:26" ht="16.5" x14ac:dyDescent="0.45">
      <c r="A1066" s="54"/>
      <c r="B1066" s="54"/>
      <c r="C1066" s="54"/>
      <c r="D1066" s="54"/>
      <c r="E1066" s="22"/>
      <c r="F1066" s="54"/>
      <c r="G1066" s="54"/>
      <c r="H1066" s="54"/>
      <c r="I1066" s="54"/>
      <c r="J1066" s="62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</row>
    <row r="1067" spans="1:26" ht="16.5" x14ac:dyDescent="0.45">
      <c r="A1067" s="54"/>
      <c r="B1067" s="54"/>
      <c r="C1067" s="54"/>
      <c r="D1067" s="54"/>
      <c r="E1067" s="22"/>
      <c r="F1067" s="54"/>
      <c r="G1067" s="54"/>
      <c r="H1067" s="54"/>
      <c r="I1067" s="54"/>
      <c r="J1067" s="62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</row>
    <row r="1068" spans="1:26" ht="16.5" x14ac:dyDescent="0.45">
      <c r="A1068" s="54"/>
      <c r="B1068" s="54"/>
      <c r="C1068" s="54"/>
      <c r="D1068" s="54"/>
      <c r="E1068" s="22"/>
      <c r="F1068" s="54"/>
      <c r="G1068" s="54"/>
      <c r="H1068" s="54"/>
      <c r="I1068" s="54"/>
      <c r="J1068" s="62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</row>
    <row r="1069" spans="1:26" ht="16.5" x14ac:dyDescent="0.45">
      <c r="A1069" s="54"/>
      <c r="B1069" s="54"/>
      <c r="C1069" s="54"/>
      <c r="D1069" s="54"/>
      <c r="E1069" s="22"/>
      <c r="F1069" s="54"/>
      <c r="G1069" s="54"/>
      <c r="H1069" s="54"/>
      <c r="I1069" s="54"/>
      <c r="J1069" s="62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</row>
    <row r="1070" spans="1:26" ht="16.5" x14ac:dyDescent="0.45">
      <c r="A1070" s="54"/>
      <c r="B1070" s="54"/>
      <c r="C1070" s="54"/>
      <c r="D1070" s="54"/>
      <c r="E1070" s="22"/>
      <c r="F1070" s="54"/>
      <c r="G1070" s="54"/>
      <c r="H1070" s="54"/>
      <c r="I1070" s="54"/>
      <c r="J1070" s="62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</row>
    <row r="1071" spans="1:26" ht="16.5" x14ac:dyDescent="0.45">
      <c r="A1071" s="54"/>
      <c r="B1071" s="54"/>
      <c r="C1071" s="54"/>
      <c r="D1071" s="54"/>
      <c r="E1071" s="22"/>
      <c r="F1071" s="54"/>
      <c r="G1071" s="54"/>
      <c r="H1071" s="54"/>
      <c r="I1071" s="54"/>
      <c r="J1071" s="62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</row>
    <row r="1072" spans="1:26" ht="16.5" x14ac:dyDescent="0.45">
      <c r="A1072" s="54"/>
      <c r="B1072" s="54"/>
      <c r="C1072" s="54"/>
      <c r="D1072" s="54"/>
      <c r="E1072" s="22"/>
      <c r="F1072" s="54"/>
      <c r="G1072" s="54"/>
      <c r="H1072" s="54"/>
      <c r="I1072" s="54"/>
      <c r="J1072" s="62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</row>
    <row r="1073" spans="1:26" ht="16.5" x14ac:dyDescent="0.45">
      <c r="A1073" s="54"/>
      <c r="B1073" s="54"/>
      <c r="C1073" s="54"/>
      <c r="D1073" s="54"/>
      <c r="E1073" s="22"/>
      <c r="F1073" s="54"/>
      <c r="G1073" s="54"/>
      <c r="H1073" s="54"/>
      <c r="I1073" s="54"/>
      <c r="J1073" s="62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</row>
    <row r="1074" spans="1:26" ht="16.5" x14ac:dyDescent="0.45">
      <c r="A1074" s="54"/>
      <c r="B1074" s="54"/>
      <c r="C1074" s="54"/>
      <c r="D1074" s="54"/>
      <c r="E1074" s="22"/>
      <c r="F1074" s="54"/>
      <c r="G1074" s="54"/>
      <c r="H1074" s="54"/>
      <c r="I1074" s="54"/>
      <c r="J1074" s="62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</row>
    <row r="1075" spans="1:26" ht="16.5" x14ac:dyDescent="0.45">
      <c r="A1075" s="54"/>
      <c r="B1075" s="54"/>
      <c r="C1075" s="54"/>
      <c r="D1075" s="54"/>
      <c r="E1075" s="22"/>
      <c r="F1075" s="54"/>
      <c r="G1075" s="54"/>
      <c r="H1075" s="54"/>
      <c r="I1075" s="54"/>
      <c r="J1075" s="62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</row>
    <row r="1076" spans="1:26" ht="16.5" x14ac:dyDescent="0.45">
      <c r="A1076" s="54"/>
      <c r="B1076" s="54"/>
      <c r="C1076" s="54"/>
      <c r="D1076" s="54"/>
      <c r="E1076" s="22"/>
      <c r="F1076" s="54"/>
      <c r="G1076" s="54"/>
      <c r="H1076" s="54"/>
      <c r="I1076" s="54"/>
      <c r="J1076" s="62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</row>
    <row r="1077" spans="1:26" ht="16.5" x14ac:dyDescent="0.45">
      <c r="A1077" s="54"/>
      <c r="B1077" s="54"/>
      <c r="C1077" s="54"/>
      <c r="D1077" s="54"/>
      <c r="E1077" s="22"/>
      <c r="F1077" s="54"/>
      <c r="G1077" s="54"/>
      <c r="H1077" s="54"/>
      <c r="I1077" s="54"/>
      <c r="J1077" s="62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</row>
    <row r="1078" spans="1:26" ht="16.5" x14ac:dyDescent="0.45">
      <c r="A1078" s="54"/>
      <c r="B1078" s="54"/>
      <c r="C1078" s="54"/>
      <c r="D1078" s="54"/>
      <c r="E1078" s="22"/>
      <c r="F1078" s="54"/>
      <c r="G1078" s="54"/>
      <c r="H1078" s="54"/>
      <c r="I1078" s="54"/>
      <c r="J1078" s="62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</row>
    <row r="1079" spans="1:26" ht="16.5" x14ac:dyDescent="0.45">
      <c r="A1079" s="54"/>
      <c r="B1079" s="54"/>
      <c r="C1079" s="54"/>
      <c r="D1079" s="54"/>
      <c r="E1079" s="22"/>
      <c r="F1079" s="54"/>
      <c r="G1079" s="54"/>
      <c r="H1079" s="54"/>
      <c r="I1079" s="54"/>
      <c r="J1079" s="62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</row>
    <row r="1080" spans="1:26" ht="16.5" x14ac:dyDescent="0.45">
      <c r="A1080" s="54"/>
      <c r="B1080" s="54"/>
      <c r="C1080" s="54"/>
      <c r="D1080" s="54"/>
      <c r="E1080" s="22"/>
      <c r="F1080" s="54"/>
      <c r="G1080" s="54"/>
      <c r="H1080" s="54"/>
      <c r="I1080" s="54"/>
      <c r="J1080" s="62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</row>
    <row r="1081" spans="1:26" ht="16.5" x14ac:dyDescent="0.45">
      <c r="A1081" s="54"/>
      <c r="B1081" s="54"/>
      <c r="C1081" s="54"/>
      <c r="D1081" s="54"/>
      <c r="E1081" s="22"/>
      <c r="F1081" s="54"/>
      <c r="G1081" s="54"/>
      <c r="H1081" s="54"/>
      <c r="I1081" s="54"/>
      <c r="J1081" s="62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</row>
    <row r="1082" spans="1:26" ht="16.5" x14ac:dyDescent="0.45">
      <c r="A1082" s="54"/>
      <c r="B1082" s="54"/>
      <c r="C1082" s="54"/>
      <c r="D1082" s="54"/>
      <c r="E1082" s="22"/>
      <c r="F1082" s="54"/>
      <c r="G1082" s="54"/>
      <c r="H1082" s="54"/>
      <c r="I1082" s="54"/>
      <c r="J1082" s="62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</row>
    <row r="1083" spans="1:26" ht="16.5" x14ac:dyDescent="0.45">
      <c r="A1083" s="54"/>
      <c r="B1083" s="54"/>
      <c r="C1083" s="54"/>
      <c r="D1083" s="54"/>
      <c r="E1083" s="22"/>
      <c r="F1083" s="54"/>
      <c r="G1083" s="54"/>
      <c r="H1083" s="54"/>
      <c r="I1083" s="54"/>
      <c r="J1083" s="62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</row>
    <row r="1084" spans="1:26" ht="16.5" x14ac:dyDescent="0.45">
      <c r="A1084" s="54"/>
      <c r="B1084" s="54"/>
      <c r="C1084" s="54"/>
      <c r="D1084" s="54"/>
      <c r="E1084" s="22"/>
      <c r="F1084" s="54"/>
      <c r="G1084" s="54"/>
      <c r="H1084" s="54"/>
      <c r="I1084" s="54"/>
      <c r="J1084" s="62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</row>
    <row r="1085" spans="1:26" ht="16.5" x14ac:dyDescent="0.45">
      <c r="A1085" s="54"/>
      <c r="B1085" s="54"/>
      <c r="C1085" s="54"/>
      <c r="D1085" s="54"/>
      <c r="E1085" s="22"/>
      <c r="F1085" s="54"/>
      <c r="G1085" s="54"/>
      <c r="H1085" s="54"/>
      <c r="I1085" s="54"/>
      <c r="J1085" s="62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</row>
    <row r="1086" spans="1:26" ht="16.5" x14ac:dyDescent="0.45">
      <c r="A1086" s="54"/>
      <c r="B1086" s="54"/>
      <c r="C1086" s="54"/>
      <c r="D1086" s="54"/>
      <c r="E1086" s="22"/>
      <c r="F1086" s="54"/>
      <c r="G1086" s="54"/>
      <c r="H1086" s="54"/>
      <c r="I1086" s="54"/>
      <c r="J1086" s="62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</row>
    <row r="1087" spans="1:26" ht="16.5" x14ac:dyDescent="0.45">
      <c r="A1087" s="54"/>
      <c r="B1087" s="54"/>
      <c r="C1087" s="54"/>
      <c r="D1087" s="54"/>
      <c r="E1087" s="22"/>
      <c r="F1087" s="54"/>
      <c r="G1087" s="54"/>
      <c r="H1087" s="54"/>
      <c r="I1087" s="54"/>
      <c r="J1087" s="62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</row>
    <row r="1088" spans="1:26" ht="16.5" x14ac:dyDescent="0.45">
      <c r="A1088" s="54"/>
      <c r="B1088" s="54"/>
      <c r="C1088" s="54"/>
      <c r="D1088" s="54"/>
      <c r="E1088" s="22"/>
      <c r="F1088" s="54"/>
      <c r="G1088" s="54"/>
      <c r="H1088" s="54"/>
      <c r="I1088" s="54"/>
      <c r="J1088" s="62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</row>
    <row r="1089" spans="1:26" ht="16.5" x14ac:dyDescent="0.45">
      <c r="A1089" s="54"/>
      <c r="B1089" s="54"/>
      <c r="C1089" s="54"/>
      <c r="D1089" s="54"/>
      <c r="E1089" s="22"/>
      <c r="F1089" s="54"/>
      <c r="G1089" s="54"/>
      <c r="H1089" s="54"/>
      <c r="I1089" s="54"/>
      <c r="J1089" s="62"/>
      <c r="K1089" s="54"/>
      <c r="L1089" s="54"/>
      <c r="M1089" s="54"/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</row>
    <row r="1090" spans="1:26" ht="16.5" x14ac:dyDescent="0.45">
      <c r="A1090" s="54"/>
      <c r="B1090" s="54"/>
      <c r="C1090" s="54"/>
      <c r="D1090" s="54"/>
      <c r="E1090" s="22"/>
      <c r="F1090" s="54"/>
      <c r="G1090" s="54"/>
      <c r="H1090" s="54"/>
      <c r="I1090" s="54"/>
      <c r="J1090" s="62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</row>
    <row r="1091" spans="1:26" ht="16.5" x14ac:dyDescent="0.45">
      <c r="A1091" s="54"/>
      <c r="B1091" s="54"/>
      <c r="C1091" s="54"/>
      <c r="D1091" s="54"/>
      <c r="E1091" s="22"/>
      <c r="F1091" s="54"/>
      <c r="G1091" s="54"/>
      <c r="H1091" s="54"/>
      <c r="I1091" s="54"/>
      <c r="J1091" s="62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</row>
    <row r="1092" spans="1:26" ht="16.5" x14ac:dyDescent="0.45">
      <c r="A1092" s="54"/>
      <c r="B1092" s="54"/>
      <c r="C1092" s="54"/>
      <c r="D1092" s="54"/>
      <c r="E1092" s="22"/>
      <c r="F1092" s="54"/>
      <c r="G1092" s="54"/>
      <c r="H1092" s="54"/>
      <c r="I1092" s="54"/>
      <c r="J1092" s="62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</row>
    <row r="1093" spans="1:26" ht="16.5" x14ac:dyDescent="0.45">
      <c r="A1093" s="54"/>
      <c r="B1093" s="54"/>
      <c r="C1093" s="54"/>
      <c r="D1093" s="54"/>
      <c r="E1093" s="22"/>
      <c r="F1093" s="54"/>
      <c r="G1093" s="54"/>
      <c r="H1093" s="54"/>
      <c r="I1093" s="54"/>
      <c r="J1093" s="62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</row>
    <row r="1094" spans="1:26" ht="16.5" x14ac:dyDescent="0.45">
      <c r="A1094" s="54"/>
      <c r="B1094" s="54"/>
      <c r="C1094" s="54"/>
      <c r="D1094" s="54"/>
      <c r="E1094" s="22"/>
      <c r="F1094" s="54"/>
      <c r="G1094" s="54"/>
      <c r="H1094" s="54"/>
      <c r="I1094" s="54"/>
      <c r="J1094" s="62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</row>
    <row r="1095" spans="1:26" ht="16.5" x14ac:dyDescent="0.45">
      <c r="A1095" s="54"/>
      <c r="B1095" s="54"/>
      <c r="C1095" s="54"/>
      <c r="D1095" s="54"/>
      <c r="E1095" s="22"/>
      <c r="F1095" s="54"/>
      <c r="G1095" s="54"/>
      <c r="H1095" s="54"/>
      <c r="I1095" s="54"/>
      <c r="J1095" s="62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</row>
    <row r="1096" spans="1:26" ht="16.5" x14ac:dyDescent="0.45">
      <c r="A1096" s="54"/>
      <c r="B1096" s="54"/>
      <c r="C1096" s="54"/>
      <c r="D1096" s="54"/>
      <c r="E1096" s="22"/>
      <c r="F1096" s="54"/>
      <c r="G1096" s="54"/>
      <c r="H1096" s="54"/>
      <c r="I1096" s="54"/>
      <c r="J1096" s="62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</row>
    <row r="1097" spans="1:26" ht="16.5" x14ac:dyDescent="0.45">
      <c r="A1097" s="54"/>
      <c r="B1097" s="54"/>
      <c r="C1097" s="54"/>
      <c r="D1097" s="54"/>
      <c r="E1097" s="22"/>
      <c r="F1097" s="54"/>
      <c r="G1097" s="54"/>
      <c r="H1097" s="54"/>
      <c r="I1097" s="54"/>
      <c r="J1097" s="62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54"/>
    </row>
    <row r="1098" spans="1:26" ht="16.5" x14ac:dyDescent="0.45">
      <c r="A1098" s="54"/>
      <c r="B1098" s="54"/>
      <c r="C1098" s="54"/>
      <c r="D1098" s="54"/>
      <c r="E1098" s="22"/>
      <c r="F1098" s="54"/>
      <c r="G1098" s="54"/>
      <c r="H1098" s="54"/>
      <c r="I1098" s="54"/>
      <c r="J1098" s="62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</row>
    <row r="1099" spans="1:26" ht="16.5" x14ac:dyDescent="0.45">
      <c r="A1099" s="54"/>
      <c r="B1099" s="54"/>
      <c r="C1099" s="54"/>
      <c r="D1099" s="54"/>
      <c r="E1099" s="22"/>
      <c r="F1099" s="54"/>
      <c r="G1099" s="54"/>
      <c r="H1099" s="54"/>
      <c r="I1099" s="54"/>
      <c r="J1099" s="62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</row>
    <row r="1100" spans="1:26" ht="16.5" x14ac:dyDescent="0.45">
      <c r="A1100" s="54"/>
      <c r="B1100" s="54"/>
      <c r="C1100" s="54"/>
      <c r="D1100" s="54"/>
      <c r="E1100" s="22"/>
      <c r="F1100" s="54"/>
      <c r="G1100" s="54"/>
      <c r="H1100" s="54"/>
      <c r="I1100" s="54"/>
      <c r="J1100" s="62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</row>
    <row r="1101" spans="1:26" ht="16.5" x14ac:dyDescent="0.45">
      <c r="A1101" s="54"/>
      <c r="B1101" s="54"/>
      <c r="C1101" s="54"/>
      <c r="D1101" s="54"/>
      <c r="E1101" s="22"/>
      <c r="F1101" s="54"/>
      <c r="G1101" s="54"/>
      <c r="H1101" s="54"/>
      <c r="I1101" s="54"/>
      <c r="J1101" s="62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</row>
    <row r="1102" spans="1:26" ht="16.5" x14ac:dyDescent="0.45">
      <c r="A1102" s="54"/>
      <c r="B1102" s="54"/>
      <c r="C1102" s="54"/>
      <c r="D1102" s="54"/>
      <c r="E1102" s="22"/>
      <c r="F1102" s="54"/>
      <c r="G1102" s="54"/>
      <c r="H1102" s="54"/>
      <c r="I1102" s="54"/>
      <c r="J1102" s="62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</row>
    <row r="1103" spans="1:26" ht="16.5" x14ac:dyDescent="0.45">
      <c r="A1103" s="54"/>
      <c r="B1103" s="54"/>
      <c r="C1103" s="54"/>
      <c r="D1103" s="54"/>
      <c r="E1103" s="22"/>
      <c r="F1103" s="54"/>
      <c r="G1103" s="54"/>
      <c r="H1103" s="54"/>
      <c r="I1103" s="54"/>
      <c r="J1103" s="62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</row>
    <row r="1104" spans="1:26" ht="16.5" x14ac:dyDescent="0.45">
      <c r="A1104" s="54"/>
      <c r="B1104" s="54"/>
      <c r="C1104" s="54"/>
      <c r="D1104" s="54"/>
      <c r="E1104" s="22"/>
      <c r="F1104" s="54"/>
      <c r="G1104" s="54"/>
      <c r="H1104" s="54"/>
      <c r="I1104" s="54"/>
      <c r="J1104" s="62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</row>
    <row r="1105" spans="1:26" ht="16.5" x14ac:dyDescent="0.45">
      <c r="A1105" s="54"/>
      <c r="B1105" s="54"/>
      <c r="C1105" s="54"/>
      <c r="D1105" s="54"/>
      <c r="E1105" s="22"/>
      <c r="F1105" s="54"/>
      <c r="G1105" s="54"/>
      <c r="H1105" s="54"/>
      <c r="I1105" s="54"/>
      <c r="J1105" s="62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</row>
    <row r="1106" spans="1:26" ht="16.5" x14ac:dyDescent="0.45">
      <c r="A1106" s="54"/>
      <c r="B1106" s="54"/>
      <c r="C1106" s="54"/>
      <c r="D1106" s="54"/>
      <c r="E1106" s="22"/>
      <c r="F1106" s="54"/>
      <c r="G1106" s="54"/>
      <c r="H1106" s="54"/>
      <c r="I1106" s="54"/>
      <c r="J1106" s="62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54"/>
    </row>
    <row r="1107" spans="1:26" ht="16.5" x14ac:dyDescent="0.45">
      <c r="A1107" s="54"/>
      <c r="B1107" s="54"/>
      <c r="C1107" s="54"/>
      <c r="D1107" s="54"/>
      <c r="E1107" s="22"/>
      <c r="F1107" s="54"/>
      <c r="G1107" s="54"/>
      <c r="H1107" s="54"/>
      <c r="I1107" s="54"/>
      <c r="J1107" s="62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</row>
    <row r="1108" spans="1:26" ht="16.5" x14ac:dyDescent="0.45">
      <c r="A1108" s="54"/>
      <c r="B1108" s="54"/>
      <c r="C1108" s="54"/>
      <c r="D1108" s="54"/>
      <c r="E1108" s="22"/>
      <c r="F1108" s="54"/>
      <c r="G1108" s="54"/>
      <c r="H1108" s="54"/>
      <c r="I1108" s="54"/>
      <c r="J1108" s="62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</row>
    <row r="1109" spans="1:26" ht="16.5" x14ac:dyDescent="0.45">
      <c r="A1109" s="54"/>
      <c r="B1109" s="54"/>
      <c r="C1109" s="54"/>
      <c r="D1109" s="54"/>
      <c r="E1109" s="22"/>
      <c r="F1109" s="54"/>
      <c r="G1109" s="54"/>
      <c r="H1109" s="54"/>
      <c r="I1109" s="54"/>
      <c r="J1109" s="62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</row>
    <row r="1110" spans="1:26" ht="16.5" x14ac:dyDescent="0.45">
      <c r="A1110" s="54"/>
      <c r="B1110" s="54"/>
      <c r="C1110" s="54"/>
      <c r="D1110" s="54"/>
      <c r="E1110" s="22"/>
      <c r="F1110" s="54"/>
      <c r="G1110" s="54"/>
      <c r="H1110" s="54"/>
      <c r="I1110" s="54"/>
      <c r="J1110" s="62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</row>
    <row r="1111" spans="1:26" ht="16.5" x14ac:dyDescent="0.45">
      <c r="A1111" s="54"/>
      <c r="B1111" s="54"/>
      <c r="C1111" s="54"/>
      <c r="D1111" s="54"/>
      <c r="E1111" s="22"/>
      <c r="F1111" s="54"/>
      <c r="G1111" s="54"/>
      <c r="H1111" s="54"/>
      <c r="I1111" s="54"/>
      <c r="J1111" s="62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</row>
    <row r="1112" spans="1:26" ht="16.5" x14ac:dyDescent="0.45">
      <c r="A1112" s="54"/>
      <c r="B1112" s="54"/>
      <c r="C1112" s="54"/>
      <c r="D1112" s="54"/>
      <c r="E1112" s="22"/>
      <c r="F1112" s="54"/>
      <c r="G1112" s="54"/>
      <c r="H1112" s="54"/>
      <c r="I1112" s="54"/>
      <c r="J1112" s="62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</row>
    <row r="1113" spans="1:26" ht="16.5" x14ac:dyDescent="0.45">
      <c r="A1113" s="54"/>
      <c r="B1113" s="54"/>
      <c r="C1113" s="54"/>
      <c r="D1113" s="54"/>
      <c r="E1113" s="22"/>
      <c r="F1113" s="54"/>
      <c r="G1113" s="54"/>
      <c r="H1113" s="54"/>
      <c r="I1113" s="54"/>
      <c r="J1113" s="62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</row>
    <row r="1114" spans="1:26" ht="16.5" x14ac:dyDescent="0.45">
      <c r="A1114" s="54"/>
      <c r="B1114" s="54"/>
      <c r="C1114" s="54"/>
      <c r="D1114" s="54"/>
      <c r="E1114" s="22"/>
      <c r="F1114" s="54"/>
      <c r="G1114" s="54"/>
      <c r="H1114" s="54"/>
      <c r="I1114" s="54"/>
      <c r="J1114" s="62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</row>
    <row r="1115" spans="1:26" ht="16.5" x14ac:dyDescent="0.45">
      <c r="A1115" s="54"/>
      <c r="B1115" s="54"/>
      <c r="C1115" s="54"/>
      <c r="D1115" s="54"/>
      <c r="E1115" s="22"/>
      <c r="F1115" s="54"/>
      <c r="G1115" s="54"/>
      <c r="H1115" s="54"/>
      <c r="I1115" s="54"/>
      <c r="J1115" s="62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</row>
    <row r="1116" spans="1:26" ht="16.5" x14ac:dyDescent="0.45">
      <c r="A1116" s="54"/>
      <c r="B1116" s="54"/>
      <c r="C1116" s="54"/>
      <c r="D1116" s="54"/>
      <c r="E1116" s="22"/>
      <c r="F1116" s="54"/>
      <c r="G1116" s="54"/>
      <c r="H1116" s="54"/>
      <c r="I1116" s="54"/>
      <c r="J1116" s="62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</row>
    <row r="1117" spans="1:26" ht="16.5" x14ac:dyDescent="0.45">
      <c r="A1117" s="54"/>
      <c r="B1117" s="54"/>
      <c r="C1117" s="54"/>
      <c r="D1117" s="54"/>
      <c r="E1117" s="22"/>
      <c r="F1117" s="54"/>
      <c r="G1117" s="54"/>
      <c r="H1117" s="54"/>
      <c r="I1117" s="54"/>
      <c r="J1117" s="62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</row>
    <row r="1118" spans="1:26" ht="16.5" x14ac:dyDescent="0.45">
      <c r="A1118" s="54"/>
      <c r="B1118" s="54"/>
      <c r="C1118" s="54"/>
      <c r="D1118" s="54"/>
      <c r="E1118" s="22"/>
      <c r="F1118" s="54"/>
      <c r="G1118" s="54"/>
      <c r="H1118" s="54"/>
      <c r="I1118" s="54"/>
      <c r="J1118" s="62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</row>
    <row r="1119" spans="1:26" ht="16.5" x14ac:dyDescent="0.45">
      <c r="A1119" s="54"/>
      <c r="B1119" s="54"/>
      <c r="C1119" s="54"/>
      <c r="D1119" s="54"/>
      <c r="E1119" s="22"/>
      <c r="F1119" s="54"/>
      <c r="G1119" s="54"/>
      <c r="H1119" s="54"/>
      <c r="I1119" s="54"/>
      <c r="J1119" s="62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</row>
    <row r="1120" spans="1:26" ht="16.5" x14ac:dyDescent="0.45">
      <c r="A1120" s="54"/>
      <c r="B1120" s="54"/>
      <c r="C1120" s="54"/>
      <c r="D1120" s="54"/>
      <c r="E1120" s="22"/>
      <c r="F1120" s="54"/>
      <c r="G1120" s="54"/>
      <c r="H1120" s="54"/>
      <c r="I1120" s="54"/>
      <c r="J1120" s="62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</row>
    <row r="1121" spans="1:26" ht="16.5" x14ac:dyDescent="0.45">
      <c r="A1121" s="54"/>
      <c r="B1121" s="54"/>
      <c r="C1121" s="54"/>
      <c r="D1121" s="54"/>
      <c r="E1121" s="22"/>
      <c r="F1121" s="54"/>
      <c r="G1121" s="54"/>
      <c r="H1121" s="54"/>
      <c r="I1121" s="54"/>
      <c r="J1121" s="62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</row>
    <row r="1122" spans="1:26" ht="16.5" x14ac:dyDescent="0.45">
      <c r="A1122" s="54"/>
      <c r="B1122" s="54"/>
      <c r="C1122" s="54"/>
      <c r="D1122" s="54"/>
      <c r="E1122" s="22"/>
      <c r="F1122" s="54"/>
      <c r="G1122" s="54"/>
      <c r="H1122" s="54"/>
      <c r="I1122" s="54"/>
      <c r="J1122" s="62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</row>
    <row r="1123" spans="1:26" ht="16.5" x14ac:dyDescent="0.45">
      <c r="A1123" s="54"/>
      <c r="B1123" s="54"/>
      <c r="C1123" s="54"/>
      <c r="D1123" s="54"/>
      <c r="E1123" s="22"/>
      <c r="F1123" s="54"/>
      <c r="G1123" s="54"/>
      <c r="H1123" s="54"/>
      <c r="I1123" s="54"/>
      <c r="J1123" s="62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54"/>
    </row>
    <row r="1124" spans="1:26" ht="16.5" x14ac:dyDescent="0.45">
      <c r="A1124" s="54"/>
      <c r="B1124" s="54"/>
      <c r="C1124" s="54"/>
      <c r="D1124" s="54"/>
      <c r="E1124" s="22"/>
      <c r="F1124" s="54"/>
      <c r="G1124" s="54"/>
      <c r="H1124" s="54"/>
      <c r="I1124" s="54"/>
      <c r="J1124" s="62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</row>
    <row r="1125" spans="1:26" ht="16.5" x14ac:dyDescent="0.45">
      <c r="A1125" s="54"/>
      <c r="B1125" s="54"/>
      <c r="C1125" s="54"/>
      <c r="D1125" s="54"/>
      <c r="E1125" s="22"/>
      <c r="F1125" s="54"/>
      <c r="G1125" s="54"/>
      <c r="H1125" s="54"/>
      <c r="I1125" s="54"/>
      <c r="J1125" s="62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</row>
    <row r="1126" spans="1:26" ht="16.5" x14ac:dyDescent="0.45">
      <c r="A1126" s="54"/>
      <c r="B1126" s="54"/>
      <c r="C1126" s="54"/>
      <c r="D1126" s="54"/>
      <c r="E1126" s="22"/>
      <c r="F1126" s="54"/>
      <c r="G1126" s="54"/>
      <c r="H1126" s="54"/>
      <c r="I1126" s="54"/>
      <c r="J1126" s="62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</row>
    <row r="1127" spans="1:26" ht="16.5" x14ac:dyDescent="0.45">
      <c r="A1127" s="54"/>
      <c r="B1127" s="54"/>
      <c r="C1127" s="54"/>
      <c r="D1127" s="54"/>
      <c r="E1127" s="22"/>
      <c r="F1127" s="54"/>
      <c r="G1127" s="54"/>
      <c r="H1127" s="54"/>
      <c r="I1127" s="54"/>
      <c r="J1127" s="62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</row>
    <row r="1128" spans="1:26" ht="16.5" x14ac:dyDescent="0.45">
      <c r="A1128" s="54"/>
      <c r="B1128" s="54"/>
      <c r="C1128" s="54"/>
      <c r="D1128" s="54"/>
      <c r="E1128" s="22"/>
      <c r="F1128" s="54"/>
      <c r="G1128" s="54"/>
      <c r="H1128" s="54"/>
      <c r="I1128" s="54"/>
      <c r="J1128" s="62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</row>
    <row r="1129" spans="1:26" ht="16.5" x14ac:dyDescent="0.45">
      <c r="A1129" s="54"/>
      <c r="B1129" s="54"/>
      <c r="C1129" s="54"/>
      <c r="D1129" s="54"/>
      <c r="E1129" s="22"/>
      <c r="F1129" s="54"/>
      <c r="G1129" s="54"/>
      <c r="H1129" s="54"/>
      <c r="I1129" s="54"/>
      <c r="J1129" s="62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</row>
    <row r="1130" spans="1:26" ht="16.5" x14ac:dyDescent="0.45">
      <c r="A1130" s="54"/>
      <c r="B1130" s="54"/>
      <c r="C1130" s="54"/>
      <c r="D1130" s="54"/>
      <c r="E1130" s="22"/>
      <c r="F1130" s="54"/>
      <c r="G1130" s="54"/>
      <c r="H1130" s="54"/>
      <c r="I1130" s="54"/>
      <c r="J1130" s="62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</row>
    <row r="1131" spans="1:26" ht="16.5" x14ac:dyDescent="0.45">
      <c r="A1131" s="54"/>
      <c r="B1131" s="54"/>
      <c r="C1131" s="54"/>
      <c r="D1131" s="54"/>
      <c r="E1131" s="22"/>
      <c r="F1131" s="54"/>
      <c r="G1131" s="54"/>
      <c r="H1131" s="54"/>
      <c r="I1131" s="54"/>
      <c r="J1131" s="62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54"/>
    </row>
    <row r="1132" spans="1:26" ht="16.5" x14ac:dyDescent="0.45">
      <c r="A1132" s="54"/>
      <c r="B1132" s="54"/>
      <c r="C1132" s="54"/>
      <c r="D1132" s="54"/>
      <c r="E1132" s="22"/>
      <c r="F1132" s="54"/>
      <c r="G1132" s="54"/>
      <c r="H1132" s="54"/>
      <c r="I1132" s="54"/>
      <c r="J1132" s="62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</row>
    <row r="1133" spans="1:26" ht="16.5" x14ac:dyDescent="0.45">
      <c r="A1133" s="54"/>
      <c r="B1133" s="54"/>
      <c r="C1133" s="54"/>
      <c r="D1133" s="54"/>
      <c r="E1133" s="22"/>
      <c r="F1133" s="54"/>
      <c r="G1133" s="54"/>
      <c r="H1133" s="54"/>
      <c r="I1133" s="54"/>
      <c r="J1133" s="62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</row>
    <row r="1134" spans="1:26" ht="16.5" x14ac:dyDescent="0.45">
      <c r="A1134" s="54"/>
      <c r="B1134" s="54"/>
      <c r="C1134" s="54"/>
      <c r="D1134" s="54"/>
      <c r="E1134" s="22"/>
      <c r="F1134" s="54"/>
      <c r="G1134" s="54"/>
      <c r="H1134" s="54"/>
      <c r="I1134" s="54"/>
      <c r="J1134" s="62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</row>
    <row r="1135" spans="1:26" ht="16.5" x14ac:dyDescent="0.45">
      <c r="A1135" s="54"/>
      <c r="B1135" s="54"/>
      <c r="C1135" s="54"/>
      <c r="D1135" s="54"/>
      <c r="E1135" s="22"/>
      <c r="F1135" s="54"/>
      <c r="G1135" s="54"/>
      <c r="H1135" s="54"/>
      <c r="I1135" s="54"/>
      <c r="J1135" s="62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</row>
    <row r="1136" spans="1:26" ht="16.5" x14ac:dyDescent="0.45">
      <c r="A1136" s="54"/>
      <c r="B1136" s="54"/>
      <c r="C1136" s="54"/>
      <c r="D1136" s="54"/>
      <c r="E1136" s="22"/>
      <c r="F1136" s="54"/>
      <c r="G1136" s="54"/>
      <c r="H1136" s="54"/>
      <c r="I1136" s="54"/>
      <c r="J1136" s="62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</row>
    <row r="1137" spans="1:26" ht="16.5" x14ac:dyDescent="0.45">
      <c r="A1137" s="54"/>
      <c r="B1137" s="54"/>
      <c r="C1137" s="54"/>
      <c r="D1137" s="54"/>
      <c r="E1137" s="22"/>
      <c r="F1137" s="54"/>
      <c r="G1137" s="54"/>
      <c r="H1137" s="54"/>
      <c r="I1137" s="54"/>
      <c r="J1137" s="62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</row>
    <row r="1138" spans="1:26" ht="16.5" x14ac:dyDescent="0.45">
      <c r="A1138" s="54"/>
      <c r="B1138" s="54"/>
      <c r="C1138" s="54"/>
      <c r="D1138" s="54"/>
      <c r="E1138" s="22"/>
      <c r="F1138" s="54"/>
      <c r="G1138" s="54"/>
      <c r="H1138" s="54"/>
      <c r="I1138" s="54"/>
      <c r="J1138" s="62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</row>
    <row r="1139" spans="1:26" ht="16.5" x14ac:dyDescent="0.45">
      <c r="A1139" s="54"/>
      <c r="B1139" s="54"/>
      <c r="C1139" s="54"/>
      <c r="D1139" s="54"/>
      <c r="E1139" s="22"/>
      <c r="F1139" s="54"/>
      <c r="G1139" s="54"/>
      <c r="H1139" s="54"/>
      <c r="I1139" s="54"/>
      <c r="J1139" s="62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</row>
    <row r="1140" spans="1:26" ht="16.5" x14ac:dyDescent="0.45">
      <c r="A1140" s="54"/>
      <c r="B1140" s="54"/>
      <c r="C1140" s="54"/>
      <c r="D1140" s="54"/>
      <c r="E1140" s="22"/>
      <c r="F1140" s="54"/>
      <c r="G1140" s="54"/>
      <c r="H1140" s="54"/>
      <c r="I1140" s="54"/>
      <c r="J1140" s="62"/>
      <c r="K1140" s="54"/>
      <c r="L1140" s="54"/>
      <c r="M1140" s="54"/>
      <c r="N1140" s="54"/>
      <c r="O1140" s="54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54"/>
    </row>
    <row r="1141" spans="1:26" ht="16.5" x14ac:dyDescent="0.45">
      <c r="A1141" s="54"/>
      <c r="B1141" s="54"/>
      <c r="C1141" s="54"/>
      <c r="D1141" s="54"/>
      <c r="E1141" s="22"/>
      <c r="F1141" s="54"/>
      <c r="G1141" s="54"/>
      <c r="H1141" s="54"/>
      <c r="I1141" s="54"/>
      <c r="J1141" s="62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</row>
    <row r="1142" spans="1:26" ht="16.5" x14ac:dyDescent="0.45">
      <c r="A1142" s="54"/>
      <c r="B1142" s="54"/>
      <c r="C1142" s="54"/>
      <c r="D1142" s="54"/>
      <c r="E1142" s="22"/>
      <c r="F1142" s="54"/>
      <c r="G1142" s="54"/>
      <c r="H1142" s="54"/>
      <c r="I1142" s="54"/>
      <c r="J1142" s="62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</row>
    <row r="1143" spans="1:26" ht="16.5" x14ac:dyDescent="0.45">
      <c r="A1143" s="54"/>
      <c r="B1143" s="54"/>
      <c r="C1143" s="54"/>
      <c r="D1143" s="54"/>
      <c r="E1143" s="22"/>
      <c r="F1143" s="54"/>
      <c r="G1143" s="54"/>
      <c r="H1143" s="54"/>
      <c r="I1143" s="54"/>
      <c r="J1143" s="62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</row>
    <row r="1144" spans="1:26" ht="16.5" x14ac:dyDescent="0.45">
      <c r="A1144" s="54"/>
      <c r="B1144" s="54"/>
      <c r="C1144" s="54"/>
      <c r="D1144" s="54"/>
      <c r="E1144" s="22"/>
      <c r="F1144" s="54"/>
      <c r="G1144" s="54"/>
      <c r="H1144" s="54"/>
      <c r="I1144" s="54"/>
      <c r="J1144" s="62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</row>
    <row r="1145" spans="1:26" ht="16.5" x14ac:dyDescent="0.45">
      <c r="A1145" s="54"/>
      <c r="B1145" s="54"/>
      <c r="C1145" s="54"/>
      <c r="D1145" s="54"/>
      <c r="E1145" s="22"/>
      <c r="F1145" s="54"/>
      <c r="G1145" s="54"/>
      <c r="H1145" s="54"/>
      <c r="I1145" s="54"/>
      <c r="J1145" s="62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</row>
    <row r="1146" spans="1:26" ht="16.5" x14ac:dyDescent="0.45">
      <c r="A1146" s="54"/>
      <c r="B1146" s="54"/>
      <c r="C1146" s="54"/>
      <c r="D1146" s="54"/>
      <c r="E1146" s="22"/>
      <c r="F1146" s="54"/>
      <c r="G1146" s="54"/>
      <c r="H1146" s="54"/>
      <c r="I1146" s="54"/>
      <c r="J1146" s="62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</row>
    <row r="1147" spans="1:26" ht="16.5" x14ac:dyDescent="0.45">
      <c r="A1147" s="54"/>
      <c r="B1147" s="54"/>
      <c r="C1147" s="54"/>
      <c r="D1147" s="54"/>
      <c r="E1147" s="22"/>
      <c r="F1147" s="54"/>
      <c r="G1147" s="54"/>
      <c r="H1147" s="54"/>
      <c r="I1147" s="54"/>
      <c r="J1147" s="62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</row>
    <row r="1148" spans="1:26" ht="16.5" x14ac:dyDescent="0.45">
      <c r="A1148" s="54"/>
      <c r="B1148" s="54"/>
      <c r="C1148" s="54"/>
      <c r="D1148" s="54"/>
      <c r="E1148" s="22"/>
      <c r="F1148" s="54"/>
      <c r="G1148" s="54"/>
      <c r="H1148" s="54"/>
      <c r="I1148" s="54"/>
      <c r="J1148" s="62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54"/>
    </row>
    <row r="1149" spans="1:26" ht="16.5" x14ac:dyDescent="0.45">
      <c r="A1149" s="54"/>
      <c r="B1149" s="54"/>
      <c r="C1149" s="54"/>
      <c r="D1149" s="54"/>
      <c r="E1149" s="22"/>
      <c r="F1149" s="54"/>
      <c r="G1149" s="54"/>
      <c r="H1149" s="54"/>
      <c r="I1149" s="54"/>
      <c r="J1149" s="62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</row>
    <row r="1150" spans="1:26" ht="16.5" x14ac:dyDescent="0.45">
      <c r="A1150" s="54"/>
      <c r="B1150" s="54"/>
      <c r="C1150" s="54"/>
      <c r="D1150" s="54"/>
      <c r="E1150" s="22"/>
      <c r="F1150" s="54"/>
      <c r="G1150" s="54"/>
      <c r="H1150" s="54"/>
      <c r="I1150" s="54"/>
      <c r="J1150" s="62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</row>
    <row r="1151" spans="1:26" ht="16.5" x14ac:dyDescent="0.45">
      <c r="A1151" s="54"/>
      <c r="B1151" s="54"/>
      <c r="C1151" s="54"/>
      <c r="D1151" s="54"/>
      <c r="E1151" s="22"/>
      <c r="F1151" s="54"/>
      <c r="G1151" s="54"/>
      <c r="H1151" s="54"/>
      <c r="I1151" s="54"/>
      <c r="J1151" s="62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</row>
    <row r="1152" spans="1:26" ht="16.5" x14ac:dyDescent="0.45">
      <c r="A1152" s="54"/>
      <c r="B1152" s="54"/>
      <c r="C1152" s="54"/>
      <c r="D1152" s="54"/>
      <c r="E1152" s="22"/>
      <c r="F1152" s="54"/>
      <c r="G1152" s="54"/>
      <c r="H1152" s="54"/>
      <c r="I1152" s="54"/>
      <c r="J1152" s="62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</row>
    <row r="1153" spans="1:26" ht="16.5" x14ac:dyDescent="0.45">
      <c r="A1153" s="54"/>
      <c r="B1153" s="54"/>
      <c r="C1153" s="54"/>
      <c r="D1153" s="54"/>
      <c r="E1153" s="22"/>
      <c r="F1153" s="54"/>
      <c r="G1153" s="54"/>
      <c r="H1153" s="54"/>
      <c r="I1153" s="54"/>
      <c r="J1153" s="62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</row>
    <row r="1154" spans="1:26" ht="16.5" x14ac:dyDescent="0.45">
      <c r="A1154" s="54"/>
      <c r="B1154" s="54"/>
      <c r="C1154" s="54"/>
      <c r="D1154" s="54"/>
      <c r="E1154" s="22"/>
      <c r="F1154" s="54"/>
      <c r="G1154" s="54"/>
      <c r="H1154" s="54"/>
      <c r="I1154" s="54"/>
      <c r="J1154" s="62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</row>
    <row r="1155" spans="1:26" ht="16.5" x14ac:dyDescent="0.45">
      <c r="A1155" s="54"/>
      <c r="B1155" s="54"/>
      <c r="C1155" s="54"/>
      <c r="D1155" s="54"/>
      <c r="E1155" s="22"/>
      <c r="F1155" s="54"/>
      <c r="G1155" s="54"/>
      <c r="H1155" s="54"/>
      <c r="I1155" s="54"/>
      <c r="J1155" s="62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</row>
    <row r="1156" spans="1:26" ht="16.5" x14ac:dyDescent="0.45">
      <c r="A1156" s="54"/>
      <c r="B1156" s="54"/>
      <c r="C1156" s="54"/>
      <c r="D1156" s="54"/>
      <c r="E1156" s="22"/>
      <c r="F1156" s="54"/>
      <c r="G1156" s="54"/>
      <c r="H1156" s="54"/>
      <c r="I1156" s="54"/>
      <c r="J1156" s="62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</row>
    <row r="1157" spans="1:26" ht="16.5" x14ac:dyDescent="0.45">
      <c r="A1157" s="54"/>
      <c r="B1157" s="54"/>
      <c r="C1157" s="54"/>
      <c r="D1157" s="54"/>
      <c r="E1157" s="22"/>
      <c r="F1157" s="54"/>
      <c r="G1157" s="54"/>
      <c r="H1157" s="54"/>
      <c r="I1157" s="54"/>
      <c r="J1157" s="62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</row>
    <row r="1158" spans="1:26" ht="16.5" x14ac:dyDescent="0.45">
      <c r="A1158" s="54"/>
      <c r="B1158" s="54"/>
      <c r="C1158" s="54"/>
      <c r="D1158" s="54"/>
      <c r="E1158" s="22"/>
      <c r="F1158" s="54"/>
      <c r="G1158" s="54"/>
      <c r="H1158" s="54"/>
      <c r="I1158" s="54"/>
      <c r="J1158" s="62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54"/>
    </row>
    <row r="1159" spans="1:26" ht="16.5" x14ac:dyDescent="0.45">
      <c r="A1159" s="54"/>
      <c r="B1159" s="54"/>
      <c r="C1159" s="54"/>
      <c r="D1159" s="54"/>
      <c r="E1159" s="22"/>
      <c r="F1159" s="54"/>
      <c r="G1159" s="54"/>
      <c r="H1159" s="54"/>
      <c r="I1159" s="54"/>
      <c r="J1159" s="62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54"/>
    </row>
    <row r="1160" spans="1:26" ht="16.5" x14ac:dyDescent="0.45">
      <c r="A1160" s="54"/>
      <c r="B1160" s="54"/>
      <c r="C1160" s="54"/>
      <c r="D1160" s="54"/>
      <c r="E1160" s="22"/>
      <c r="F1160" s="54"/>
      <c r="G1160" s="54"/>
      <c r="H1160" s="54"/>
      <c r="I1160" s="54"/>
      <c r="J1160" s="62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54"/>
    </row>
    <row r="1161" spans="1:26" ht="16.5" x14ac:dyDescent="0.45">
      <c r="A1161" s="54"/>
      <c r="B1161" s="54"/>
      <c r="C1161" s="54"/>
      <c r="D1161" s="54"/>
      <c r="E1161" s="22"/>
      <c r="F1161" s="54"/>
      <c r="G1161" s="54"/>
      <c r="H1161" s="54"/>
      <c r="I1161" s="54"/>
      <c r="J1161" s="62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54"/>
    </row>
    <row r="1162" spans="1:26" ht="16.5" x14ac:dyDescent="0.45">
      <c r="A1162" s="54"/>
      <c r="B1162" s="54"/>
      <c r="C1162" s="54"/>
      <c r="D1162" s="54"/>
      <c r="E1162" s="22"/>
      <c r="F1162" s="54"/>
      <c r="G1162" s="54"/>
      <c r="H1162" s="54"/>
      <c r="I1162" s="54"/>
      <c r="J1162" s="62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54"/>
    </row>
    <row r="1163" spans="1:26" ht="16.5" x14ac:dyDescent="0.45">
      <c r="A1163" s="54"/>
      <c r="B1163" s="54"/>
      <c r="C1163" s="54"/>
      <c r="D1163" s="54"/>
      <c r="E1163" s="22"/>
      <c r="F1163" s="54"/>
      <c r="G1163" s="54"/>
      <c r="H1163" s="54"/>
      <c r="I1163" s="54"/>
      <c r="J1163" s="62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54"/>
    </row>
    <row r="1164" spans="1:26" ht="16.5" x14ac:dyDescent="0.45">
      <c r="A1164" s="54"/>
      <c r="B1164" s="54"/>
      <c r="C1164" s="54"/>
      <c r="D1164" s="54"/>
      <c r="E1164" s="22"/>
      <c r="F1164" s="54"/>
      <c r="G1164" s="54"/>
      <c r="H1164" s="54"/>
      <c r="I1164" s="54"/>
      <c r="J1164" s="62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54"/>
    </row>
    <row r="1165" spans="1:26" ht="16.5" x14ac:dyDescent="0.45">
      <c r="A1165" s="54"/>
      <c r="B1165" s="54"/>
      <c r="C1165" s="54"/>
      <c r="D1165" s="54"/>
      <c r="E1165" s="22"/>
      <c r="F1165" s="54"/>
      <c r="G1165" s="54"/>
      <c r="H1165" s="54"/>
      <c r="I1165" s="54"/>
      <c r="J1165" s="62"/>
      <c r="K1165" s="54"/>
      <c r="L1165" s="54"/>
      <c r="M1165" s="54"/>
      <c r="N1165" s="54"/>
      <c r="O1165" s="54"/>
      <c r="P1165" s="54"/>
      <c r="Q1165" s="54"/>
      <c r="R1165" s="54"/>
      <c r="S1165" s="54"/>
      <c r="T1165" s="54"/>
      <c r="U1165" s="54"/>
      <c r="V1165" s="54"/>
      <c r="W1165" s="54"/>
      <c r="X1165" s="54"/>
      <c r="Y1165" s="54"/>
      <c r="Z1165" s="54"/>
    </row>
    <row r="1166" spans="1:26" ht="16.5" x14ac:dyDescent="0.45">
      <c r="A1166" s="54"/>
      <c r="B1166" s="54"/>
      <c r="C1166" s="54"/>
      <c r="D1166" s="54"/>
      <c r="E1166" s="22"/>
      <c r="F1166" s="54"/>
      <c r="G1166" s="54"/>
      <c r="H1166" s="54"/>
      <c r="I1166" s="54"/>
      <c r="J1166" s="62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54"/>
    </row>
    <row r="1167" spans="1:26" ht="16.5" x14ac:dyDescent="0.45">
      <c r="A1167" s="54"/>
      <c r="B1167" s="54"/>
      <c r="C1167" s="54"/>
      <c r="D1167" s="54"/>
      <c r="E1167" s="22"/>
      <c r="F1167" s="54"/>
      <c r="G1167" s="54"/>
      <c r="H1167" s="54"/>
      <c r="I1167" s="54"/>
      <c r="J1167" s="62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54"/>
    </row>
    <row r="1168" spans="1:26" ht="16.5" x14ac:dyDescent="0.45">
      <c r="A1168" s="54"/>
      <c r="B1168" s="54"/>
      <c r="C1168" s="54"/>
      <c r="D1168" s="54"/>
      <c r="E1168" s="22"/>
      <c r="F1168" s="54"/>
      <c r="G1168" s="54"/>
      <c r="H1168" s="54"/>
      <c r="I1168" s="54"/>
      <c r="J1168" s="62"/>
      <c r="K1168" s="54"/>
      <c r="L1168" s="54"/>
      <c r="M1168" s="54"/>
      <c r="N1168" s="54"/>
      <c r="O1168" s="54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54"/>
    </row>
    <row r="1169" spans="1:26" ht="16.5" x14ac:dyDescent="0.45">
      <c r="A1169" s="54"/>
      <c r="B1169" s="54"/>
      <c r="C1169" s="54"/>
      <c r="D1169" s="54"/>
      <c r="E1169" s="22"/>
      <c r="F1169" s="54"/>
      <c r="G1169" s="54"/>
      <c r="H1169" s="54"/>
      <c r="I1169" s="54"/>
      <c r="J1169" s="62"/>
      <c r="K1169" s="54"/>
      <c r="L1169" s="54"/>
      <c r="M1169" s="54"/>
      <c r="N1169" s="54"/>
      <c r="O1169" s="54"/>
      <c r="P1169" s="54"/>
      <c r="Q1169" s="54"/>
      <c r="R1169" s="54"/>
      <c r="S1169" s="54"/>
      <c r="T1169" s="54"/>
      <c r="U1169" s="54"/>
      <c r="V1169" s="54"/>
      <c r="W1169" s="54"/>
      <c r="X1169" s="54"/>
      <c r="Y1169" s="54"/>
      <c r="Z1169" s="54"/>
    </row>
    <row r="1170" spans="1:26" ht="16.5" x14ac:dyDescent="0.45">
      <c r="A1170" s="54"/>
      <c r="B1170" s="54"/>
      <c r="C1170" s="54"/>
      <c r="D1170" s="54"/>
      <c r="E1170" s="22"/>
      <c r="F1170" s="54"/>
      <c r="G1170" s="54"/>
      <c r="H1170" s="54"/>
      <c r="I1170" s="54"/>
      <c r="J1170" s="62"/>
      <c r="K1170" s="54"/>
      <c r="L1170" s="54"/>
      <c r="M1170" s="54"/>
      <c r="N1170" s="54"/>
      <c r="O1170" s="54"/>
      <c r="P1170" s="54"/>
      <c r="Q1170" s="54"/>
      <c r="R1170" s="54"/>
      <c r="S1170" s="54"/>
      <c r="T1170" s="54"/>
      <c r="U1170" s="54"/>
      <c r="V1170" s="54"/>
      <c r="W1170" s="54"/>
      <c r="X1170" s="54"/>
      <c r="Y1170" s="54"/>
      <c r="Z1170" s="54"/>
    </row>
    <row r="1171" spans="1:26" ht="16.5" x14ac:dyDescent="0.45">
      <c r="A1171" s="54"/>
      <c r="B1171" s="54"/>
      <c r="C1171" s="54"/>
      <c r="D1171" s="54"/>
      <c r="E1171" s="22"/>
      <c r="F1171" s="54"/>
      <c r="G1171" s="54"/>
      <c r="H1171" s="54"/>
      <c r="I1171" s="54"/>
      <c r="J1171" s="62"/>
      <c r="K1171" s="54"/>
      <c r="L1171" s="54"/>
      <c r="M1171" s="54"/>
      <c r="N1171" s="54"/>
      <c r="O1171" s="54"/>
      <c r="P1171" s="54"/>
      <c r="Q1171" s="54"/>
      <c r="R1171" s="54"/>
      <c r="S1171" s="54"/>
      <c r="T1171" s="54"/>
      <c r="U1171" s="54"/>
      <c r="V1171" s="54"/>
      <c r="W1171" s="54"/>
      <c r="X1171" s="54"/>
      <c r="Y1171" s="54"/>
      <c r="Z1171" s="54"/>
    </row>
    <row r="1172" spans="1:26" ht="16.5" x14ac:dyDescent="0.45">
      <c r="A1172" s="54"/>
      <c r="B1172" s="54"/>
      <c r="C1172" s="54"/>
      <c r="D1172" s="54"/>
      <c r="E1172" s="22"/>
      <c r="F1172" s="54"/>
      <c r="G1172" s="54"/>
      <c r="H1172" s="54"/>
      <c r="I1172" s="54"/>
      <c r="J1172" s="62"/>
      <c r="K1172" s="54"/>
      <c r="L1172" s="54"/>
      <c r="M1172" s="54"/>
      <c r="N1172" s="54"/>
      <c r="O1172" s="54"/>
      <c r="P1172" s="54"/>
      <c r="Q1172" s="54"/>
      <c r="R1172" s="54"/>
      <c r="S1172" s="54"/>
      <c r="T1172" s="54"/>
      <c r="U1172" s="54"/>
      <c r="V1172" s="54"/>
      <c r="W1172" s="54"/>
      <c r="X1172" s="54"/>
      <c r="Y1172" s="54"/>
      <c r="Z1172" s="54"/>
    </row>
    <row r="1173" spans="1:26" ht="16.5" x14ac:dyDescent="0.45">
      <c r="A1173" s="54"/>
      <c r="B1173" s="54"/>
      <c r="C1173" s="54"/>
      <c r="D1173" s="54"/>
      <c r="E1173" s="22"/>
      <c r="F1173" s="54"/>
      <c r="G1173" s="54"/>
      <c r="H1173" s="54"/>
      <c r="I1173" s="54"/>
      <c r="J1173" s="62"/>
      <c r="K1173" s="54"/>
      <c r="L1173" s="54"/>
      <c r="M1173" s="54"/>
      <c r="N1173" s="54"/>
      <c r="O1173" s="54"/>
      <c r="P1173" s="54"/>
      <c r="Q1173" s="54"/>
      <c r="R1173" s="54"/>
      <c r="S1173" s="54"/>
      <c r="T1173" s="54"/>
      <c r="U1173" s="54"/>
      <c r="V1173" s="54"/>
      <c r="W1173" s="54"/>
      <c r="X1173" s="54"/>
      <c r="Y1173" s="54"/>
      <c r="Z1173" s="54"/>
    </row>
    <row r="1174" spans="1:26" ht="16.5" x14ac:dyDescent="0.45">
      <c r="A1174" s="54"/>
      <c r="B1174" s="54"/>
      <c r="C1174" s="54"/>
      <c r="D1174" s="54"/>
      <c r="E1174" s="22"/>
      <c r="F1174" s="54"/>
      <c r="G1174" s="54"/>
      <c r="H1174" s="54"/>
      <c r="I1174" s="54"/>
      <c r="J1174" s="62"/>
      <c r="K1174" s="54"/>
      <c r="L1174" s="54"/>
      <c r="M1174" s="54"/>
      <c r="N1174" s="54"/>
      <c r="O1174" s="54"/>
      <c r="P1174" s="54"/>
      <c r="Q1174" s="54"/>
      <c r="R1174" s="54"/>
      <c r="S1174" s="54"/>
      <c r="T1174" s="54"/>
      <c r="U1174" s="54"/>
      <c r="V1174" s="54"/>
      <c r="W1174" s="54"/>
      <c r="X1174" s="54"/>
      <c r="Y1174" s="54"/>
      <c r="Z1174" s="54"/>
    </row>
    <row r="1175" spans="1:26" ht="16.5" x14ac:dyDescent="0.45">
      <c r="A1175" s="54"/>
      <c r="B1175" s="54"/>
      <c r="C1175" s="54"/>
      <c r="D1175" s="54"/>
      <c r="E1175" s="22"/>
      <c r="F1175" s="54"/>
      <c r="G1175" s="54"/>
      <c r="H1175" s="54"/>
      <c r="I1175" s="54"/>
      <c r="J1175" s="62"/>
      <c r="K1175" s="54"/>
      <c r="L1175" s="54"/>
      <c r="M1175" s="54"/>
      <c r="N1175" s="54"/>
      <c r="O1175" s="54"/>
      <c r="P1175" s="54"/>
      <c r="Q1175" s="54"/>
      <c r="R1175" s="54"/>
      <c r="S1175" s="54"/>
      <c r="T1175" s="54"/>
      <c r="U1175" s="54"/>
      <c r="V1175" s="54"/>
      <c r="W1175" s="54"/>
      <c r="X1175" s="54"/>
      <c r="Y1175" s="54"/>
      <c r="Z1175" s="54"/>
    </row>
    <row r="1176" spans="1:26" ht="16.5" x14ac:dyDescent="0.45">
      <c r="A1176" s="54"/>
      <c r="B1176" s="54"/>
      <c r="C1176" s="54"/>
      <c r="D1176" s="54"/>
      <c r="E1176" s="22"/>
      <c r="F1176" s="54"/>
      <c r="G1176" s="54"/>
      <c r="H1176" s="54"/>
      <c r="I1176" s="54"/>
      <c r="J1176" s="62"/>
      <c r="K1176" s="54"/>
      <c r="L1176" s="54"/>
      <c r="M1176" s="54"/>
      <c r="N1176" s="54"/>
      <c r="O1176" s="54"/>
      <c r="P1176" s="54"/>
      <c r="Q1176" s="54"/>
      <c r="R1176" s="54"/>
      <c r="S1176" s="54"/>
      <c r="T1176" s="54"/>
      <c r="U1176" s="54"/>
      <c r="V1176" s="54"/>
      <c r="W1176" s="54"/>
      <c r="X1176" s="54"/>
      <c r="Y1176" s="54"/>
      <c r="Z1176" s="54"/>
    </row>
    <row r="1177" spans="1:26" ht="16.5" x14ac:dyDescent="0.45">
      <c r="A1177" s="54"/>
      <c r="B1177" s="54"/>
      <c r="C1177" s="54"/>
      <c r="D1177" s="54"/>
      <c r="E1177" s="22"/>
      <c r="F1177" s="54"/>
      <c r="G1177" s="54"/>
      <c r="H1177" s="54"/>
      <c r="I1177" s="54"/>
      <c r="J1177" s="62"/>
      <c r="K1177" s="54"/>
      <c r="L1177" s="54"/>
      <c r="M1177" s="54"/>
      <c r="N1177" s="54"/>
      <c r="O1177" s="54"/>
      <c r="P1177" s="54"/>
      <c r="Q1177" s="54"/>
      <c r="R1177" s="54"/>
      <c r="S1177" s="54"/>
      <c r="T1177" s="54"/>
      <c r="U1177" s="54"/>
      <c r="V1177" s="54"/>
      <c r="W1177" s="54"/>
      <c r="X1177" s="54"/>
      <c r="Y1177" s="54"/>
      <c r="Z1177" s="54"/>
    </row>
    <row r="1178" spans="1:26" ht="16.5" x14ac:dyDescent="0.45">
      <c r="A1178" s="54"/>
      <c r="B1178" s="54"/>
      <c r="C1178" s="54"/>
      <c r="D1178" s="54"/>
      <c r="E1178" s="22"/>
      <c r="F1178" s="54"/>
      <c r="G1178" s="54"/>
      <c r="H1178" s="54"/>
      <c r="I1178" s="54"/>
      <c r="J1178" s="62"/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</row>
    <row r="1179" spans="1:26" ht="16.5" x14ac:dyDescent="0.45">
      <c r="A1179" s="54"/>
      <c r="B1179" s="54"/>
      <c r="C1179" s="54"/>
      <c r="D1179" s="54"/>
      <c r="E1179" s="22"/>
      <c r="F1179" s="54"/>
      <c r="G1179" s="54"/>
      <c r="H1179" s="54"/>
      <c r="I1179" s="54"/>
      <c r="J1179" s="62"/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54"/>
    </row>
    <row r="1180" spans="1:26" ht="16.5" x14ac:dyDescent="0.45">
      <c r="A1180" s="54"/>
      <c r="B1180" s="54"/>
      <c r="C1180" s="54"/>
      <c r="D1180" s="54"/>
      <c r="E1180" s="22"/>
      <c r="F1180" s="54"/>
      <c r="G1180" s="54"/>
      <c r="H1180" s="54"/>
      <c r="I1180" s="54"/>
      <c r="J1180" s="62"/>
      <c r="K1180" s="54"/>
      <c r="L1180" s="54"/>
      <c r="M1180" s="54"/>
      <c r="N1180" s="54"/>
      <c r="O1180" s="54"/>
      <c r="P1180" s="54"/>
      <c r="Q1180" s="54"/>
      <c r="R1180" s="54"/>
      <c r="S1180" s="54"/>
      <c r="T1180" s="54"/>
      <c r="U1180" s="54"/>
      <c r="V1180" s="54"/>
      <c r="W1180" s="54"/>
      <c r="X1180" s="54"/>
      <c r="Y1180" s="54"/>
      <c r="Z1180" s="54"/>
    </row>
    <row r="1181" spans="1:26" ht="16.5" x14ac:dyDescent="0.45">
      <c r="A1181" s="54"/>
      <c r="B1181" s="54"/>
      <c r="C1181" s="54"/>
      <c r="D1181" s="54"/>
      <c r="E1181" s="22"/>
      <c r="F1181" s="54"/>
      <c r="G1181" s="54"/>
      <c r="H1181" s="54"/>
      <c r="I1181" s="54"/>
      <c r="J1181" s="62"/>
      <c r="K1181" s="54"/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  <c r="V1181" s="54"/>
      <c r="W1181" s="54"/>
      <c r="X1181" s="54"/>
      <c r="Y1181" s="54"/>
      <c r="Z1181" s="54"/>
    </row>
    <row r="1182" spans="1:26" ht="16.5" x14ac:dyDescent="0.45">
      <c r="A1182" s="54"/>
      <c r="B1182" s="54"/>
      <c r="C1182" s="54"/>
      <c r="D1182" s="54"/>
      <c r="E1182" s="22"/>
      <c r="F1182" s="54"/>
      <c r="G1182" s="54"/>
      <c r="H1182" s="54"/>
      <c r="I1182" s="54"/>
      <c r="J1182" s="62"/>
      <c r="K1182" s="54"/>
      <c r="L1182" s="54"/>
      <c r="M1182" s="54"/>
      <c r="N1182" s="54"/>
      <c r="O1182" s="54"/>
      <c r="P1182" s="54"/>
      <c r="Q1182" s="54"/>
      <c r="R1182" s="54"/>
      <c r="S1182" s="54"/>
      <c r="T1182" s="54"/>
      <c r="U1182" s="54"/>
      <c r="V1182" s="54"/>
      <c r="W1182" s="54"/>
      <c r="X1182" s="54"/>
      <c r="Y1182" s="54"/>
      <c r="Z1182" s="54"/>
    </row>
    <row r="1183" spans="1:26" ht="16.5" x14ac:dyDescent="0.45">
      <c r="A1183" s="54"/>
      <c r="B1183" s="54"/>
      <c r="C1183" s="54"/>
      <c r="D1183" s="54"/>
      <c r="E1183" s="22"/>
      <c r="F1183" s="54"/>
      <c r="G1183" s="54"/>
      <c r="H1183" s="54"/>
      <c r="I1183" s="54"/>
      <c r="J1183" s="62"/>
      <c r="K1183" s="54"/>
      <c r="L1183" s="54"/>
      <c r="M1183" s="54"/>
      <c r="N1183" s="54"/>
      <c r="O1183" s="54"/>
      <c r="P1183" s="54"/>
      <c r="Q1183" s="54"/>
      <c r="R1183" s="54"/>
      <c r="S1183" s="54"/>
      <c r="T1183" s="54"/>
      <c r="U1183" s="54"/>
      <c r="V1183" s="54"/>
      <c r="W1183" s="54"/>
      <c r="X1183" s="54"/>
      <c r="Y1183" s="54"/>
      <c r="Z1183" s="54"/>
    </row>
    <row r="1184" spans="1:26" ht="16.5" x14ac:dyDescent="0.45">
      <c r="A1184" s="54"/>
      <c r="B1184" s="54"/>
      <c r="C1184" s="54"/>
      <c r="D1184" s="54"/>
      <c r="E1184" s="22"/>
      <c r="F1184" s="54"/>
      <c r="G1184" s="54"/>
      <c r="H1184" s="54"/>
      <c r="I1184" s="54"/>
      <c r="J1184" s="62"/>
      <c r="K1184" s="54"/>
      <c r="L1184" s="54"/>
      <c r="M1184" s="54"/>
      <c r="N1184" s="54"/>
      <c r="O1184" s="54"/>
      <c r="P1184" s="54"/>
      <c r="Q1184" s="54"/>
      <c r="R1184" s="54"/>
      <c r="S1184" s="54"/>
      <c r="T1184" s="54"/>
      <c r="U1184" s="54"/>
      <c r="V1184" s="54"/>
      <c r="W1184" s="54"/>
      <c r="X1184" s="54"/>
      <c r="Y1184" s="54"/>
      <c r="Z1184" s="54"/>
    </row>
    <row r="1185" spans="1:26" ht="16.5" x14ac:dyDescent="0.45">
      <c r="A1185" s="54"/>
      <c r="B1185" s="54"/>
      <c r="C1185" s="54"/>
      <c r="D1185" s="54"/>
      <c r="E1185" s="22"/>
      <c r="F1185" s="54"/>
      <c r="G1185" s="54"/>
      <c r="H1185" s="54"/>
      <c r="I1185" s="54"/>
      <c r="J1185" s="62"/>
      <c r="K1185" s="54"/>
      <c r="L1185" s="54"/>
      <c r="M1185" s="54"/>
      <c r="N1185" s="54"/>
      <c r="O1185" s="54"/>
      <c r="P1185" s="54"/>
      <c r="Q1185" s="54"/>
      <c r="R1185" s="54"/>
      <c r="S1185" s="54"/>
      <c r="T1185" s="54"/>
      <c r="U1185" s="54"/>
      <c r="V1185" s="54"/>
      <c r="W1185" s="54"/>
      <c r="X1185" s="54"/>
      <c r="Y1185" s="54"/>
      <c r="Z1185" s="54"/>
    </row>
    <row r="1186" spans="1:26" ht="16.5" x14ac:dyDescent="0.45">
      <c r="A1186" s="54"/>
      <c r="B1186" s="54"/>
      <c r="C1186" s="54"/>
      <c r="D1186" s="54"/>
      <c r="E1186" s="22"/>
      <c r="F1186" s="54"/>
      <c r="G1186" s="54"/>
      <c r="H1186" s="54"/>
      <c r="I1186" s="54"/>
      <c r="J1186" s="62"/>
      <c r="K1186" s="54"/>
      <c r="L1186" s="54"/>
      <c r="M1186" s="54"/>
      <c r="N1186" s="54"/>
      <c r="O1186" s="54"/>
      <c r="P1186" s="54"/>
      <c r="Q1186" s="54"/>
      <c r="R1186" s="54"/>
      <c r="S1186" s="54"/>
      <c r="T1186" s="54"/>
      <c r="U1186" s="54"/>
      <c r="V1186" s="54"/>
      <c r="W1186" s="54"/>
      <c r="X1186" s="54"/>
      <c r="Y1186" s="54"/>
      <c r="Z1186" s="54"/>
    </row>
    <row r="1187" spans="1:26" ht="16.5" x14ac:dyDescent="0.45">
      <c r="A1187" s="54"/>
      <c r="B1187" s="54"/>
      <c r="C1187" s="54"/>
      <c r="D1187" s="54"/>
      <c r="E1187" s="22"/>
      <c r="F1187" s="54"/>
      <c r="G1187" s="54"/>
      <c r="H1187" s="54"/>
      <c r="I1187" s="54"/>
      <c r="J1187" s="62"/>
      <c r="K1187" s="54"/>
      <c r="L1187" s="54"/>
      <c r="M1187" s="54"/>
      <c r="N1187" s="54"/>
      <c r="O1187" s="54"/>
      <c r="P1187" s="54"/>
      <c r="Q1187" s="54"/>
      <c r="R1187" s="54"/>
      <c r="S1187" s="54"/>
      <c r="T1187" s="54"/>
      <c r="U1187" s="54"/>
      <c r="V1187" s="54"/>
      <c r="W1187" s="54"/>
      <c r="X1187" s="54"/>
      <c r="Y1187" s="54"/>
      <c r="Z1187" s="54"/>
    </row>
    <row r="1188" spans="1:26" ht="16.5" x14ac:dyDescent="0.45">
      <c r="A1188" s="54"/>
      <c r="B1188" s="54"/>
      <c r="C1188" s="54"/>
      <c r="D1188" s="54"/>
      <c r="E1188" s="22"/>
      <c r="F1188" s="54"/>
      <c r="G1188" s="54"/>
      <c r="H1188" s="54"/>
      <c r="I1188" s="54"/>
      <c r="J1188" s="62"/>
      <c r="K1188" s="54"/>
      <c r="L1188" s="54"/>
      <c r="M1188" s="54"/>
      <c r="N1188" s="54"/>
      <c r="O1188" s="54"/>
      <c r="P1188" s="54"/>
      <c r="Q1188" s="54"/>
      <c r="R1188" s="54"/>
      <c r="S1188" s="54"/>
      <c r="T1188" s="54"/>
      <c r="U1188" s="54"/>
      <c r="V1188" s="54"/>
      <c r="W1188" s="54"/>
      <c r="X1188" s="54"/>
      <c r="Y1188" s="54"/>
      <c r="Z1188" s="54"/>
    </row>
    <row r="1189" spans="1:26" ht="16.5" x14ac:dyDescent="0.45">
      <c r="A1189" s="54"/>
      <c r="B1189" s="54"/>
      <c r="C1189" s="54"/>
      <c r="D1189" s="54"/>
      <c r="E1189" s="22"/>
      <c r="F1189" s="54"/>
      <c r="G1189" s="54"/>
      <c r="H1189" s="54"/>
      <c r="I1189" s="54"/>
      <c r="J1189" s="62"/>
      <c r="K1189" s="54"/>
      <c r="L1189" s="54"/>
      <c r="M1189" s="54"/>
      <c r="N1189" s="54"/>
      <c r="O1189" s="54"/>
      <c r="P1189" s="54"/>
      <c r="Q1189" s="54"/>
      <c r="R1189" s="54"/>
      <c r="S1189" s="54"/>
      <c r="T1189" s="54"/>
      <c r="U1189" s="54"/>
      <c r="V1189" s="54"/>
      <c r="W1189" s="54"/>
      <c r="X1189" s="54"/>
      <c r="Y1189" s="54"/>
      <c r="Z1189" s="54"/>
    </row>
    <row r="1190" spans="1:26" ht="16.5" x14ac:dyDescent="0.45">
      <c r="A1190" s="54"/>
      <c r="B1190" s="54"/>
      <c r="C1190" s="54"/>
      <c r="D1190" s="54"/>
      <c r="E1190" s="22"/>
      <c r="F1190" s="54"/>
      <c r="G1190" s="54"/>
      <c r="H1190" s="54"/>
      <c r="I1190" s="54"/>
      <c r="J1190" s="62"/>
      <c r="K1190" s="54"/>
      <c r="L1190" s="54"/>
      <c r="M1190" s="54"/>
      <c r="N1190" s="54"/>
      <c r="O1190" s="54"/>
      <c r="P1190" s="54"/>
      <c r="Q1190" s="54"/>
      <c r="R1190" s="54"/>
      <c r="S1190" s="54"/>
      <c r="T1190" s="54"/>
      <c r="U1190" s="54"/>
      <c r="V1190" s="54"/>
      <c r="W1190" s="54"/>
      <c r="X1190" s="54"/>
      <c r="Y1190" s="54"/>
      <c r="Z1190" s="54"/>
    </row>
    <row r="1191" spans="1:26" ht="16.5" x14ac:dyDescent="0.45">
      <c r="A1191" s="54"/>
      <c r="B1191" s="54"/>
      <c r="C1191" s="54"/>
      <c r="D1191" s="54"/>
      <c r="E1191" s="22"/>
      <c r="F1191" s="54"/>
      <c r="G1191" s="54"/>
      <c r="H1191" s="54"/>
      <c r="I1191" s="54"/>
      <c r="J1191" s="62"/>
      <c r="K1191" s="54"/>
      <c r="L1191" s="54"/>
      <c r="M1191" s="54"/>
      <c r="N1191" s="54"/>
      <c r="O1191" s="54"/>
      <c r="P1191" s="54"/>
      <c r="Q1191" s="54"/>
      <c r="R1191" s="54"/>
      <c r="S1191" s="54"/>
      <c r="T1191" s="54"/>
      <c r="U1191" s="54"/>
      <c r="V1191" s="54"/>
      <c r="W1191" s="54"/>
      <c r="X1191" s="54"/>
      <c r="Y1191" s="54"/>
      <c r="Z1191" s="54"/>
    </row>
    <row r="1192" spans="1:26" ht="16.5" x14ac:dyDescent="0.45">
      <c r="A1192" s="54"/>
      <c r="B1192" s="54"/>
      <c r="C1192" s="54"/>
      <c r="D1192" s="54"/>
      <c r="E1192" s="22"/>
      <c r="F1192" s="54"/>
      <c r="G1192" s="54"/>
      <c r="H1192" s="54"/>
      <c r="I1192" s="54"/>
      <c r="J1192" s="62"/>
      <c r="K1192" s="54"/>
      <c r="L1192" s="54"/>
      <c r="M1192" s="54"/>
      <c r="N1192" s="54"/>
      <c r="O1192" s="54"/>
      <c r="P1192" s="54"/>
      <c r="Q1192" s="54"/>
      <c r="R1192" s="54"/>
      <c r="S1192" s="54"/>
      <c r="T1192" s="54"/>
      <c r="U1192" s="54"/>
      <c r="V1192" s="54"/>
      <c r="W1192" s="54"/>
      <c r="X1192" s="54"/>
      <c r="Y1192" s="54"/>
      <c r="Z1192" s="54"/>
    </row>
    <row r="1193" spans="1:26" ht="16.5" x14ac:dyDescent="0.45">
      <c r="A1193" s="54"/>
      <c r="B1193" s="54"/>
      <c r="C1193" s="54"/>
      <c r="D1193" s="54"/>
      <c r="E1193" s="22"/>
      <c r="F1193" s="54"/>
      <c r="G1193" s="54"/>
      <c r="H1193" s="54"/>
      <c r="I1193" s="54"/>
      <c r="J1193" s="62"/>
      <c r="K1193" s="54"/>
      <c r="L1193" s="54"/>
      <c r="M1193" s="54"/>
      <c r="N1193" s="54"/>
      <c r="O1193" s="54"/>
      <c r="P1193" s="54"/>
      <c r="Q1193" s="54"/>
      <c r="R1193" s="54"/>
      <c r="S1193" s="54"/>
      <c r="T1193" s="54"/>
      <c r="U1193" s="54"/>
      <c r="V1193" s="54"/>
      <c r="W1193" s="54"/>
      <c r="X1193" s="54"/>
      <c r="Y1193" s="54"/>
      <c r="Z1193" s="54"/>
    </row>
    <row r="1194" spans="1:26" ht="16.5" x14ac:dyDescent="0.45">
      <c r="A1194" s="54"/>
      <c r="B1194" s="54"/>
      <c r="C1194" s="54"/>
      <c r="D1194" s="54"/>
      <c r="E1194" s="22"/>
      <c r="F1194" s="54"/>
      <c r="G1194" s="54"/>
      <c r="H1194" s="54"/>
      <c r="I1194" s="54"/>
      <c r="J1194" s="62"/>
      <c r="K1194" s="54"/>
      <c r="L1194" s="54"/>
      <c r="M1194" s="54"/>
      <c r="N1194" s="54"/>
      <c r="O1194" s="54"/>
      <c r="P1194" s="54"/>
      <c r="Q1194" s="54"/>
      <c r="R1194" s="54"/>
      <c r="S1194" s="54"/>
      <c r="T1194" s="54"/>
      <c r="U1194" s="54"/>
      <c r="V1194" s="54"/>
      <c r="W1194" s="54"/>
      <c r="X1194" s="54"/>
      <c r="Y1194" s="54"/>
      <c r="Z1194" s="54"/>
    </row>
    <row r="1195" spans="1:26" ht="16.5" x14ac:dyDescent="0.45">
      <c r="A1195" s="54"/>
      <c r="B1195" s="54"/>
      <c r="C1195" s="54"/>
      <c r="D1195" s="54"/>
      <c r="E1195" s="22"/>
      <c r="F1195" s="54"/>
      <c r="G1195" s="54"/>
      <c r="H1195" s="54"/>
      <c r="I1195" s="54"/>
      <c r="J1195" s="62"/>
      <c r="K1195" s="54"/>
      <c r="L1195" s="54"/>
      <c r="M1195" s="54"/>
      <c r="N1195" s="54"/>
      <c r="O1195" s="54"/>
      <c r="P1195" s="54"/>
      <c r="Q1195" s="54"/>
      <c r="R1195" s="54"/>
      <c r="S1195" s="54"/>
      <c r="T1195" s="54"/>
      <c r="U1195" s="54"/>
      <c r="V1195" s="54"/>
      <c r="W1195" s="54"/>
      <c r="X1195" s="54"/>
      <c r="Y1195" s="54"/>
      <c r="Z1195" s="54"/>
    </row>
    <row r="1196" spans="1:26" ht="16.5" x14ac:dyDescent="0.45">
      <c r="A1196" s="54"/>
      <c r="B1196" s="54"/>
      <c r="C1196" s="54"/>
      <c r="D1196" s="54"/>
      <c r="E1196" s="22"/>
      <c r="F1196" s="54"/>
      <c r="G1196" s="54"/>
      <c r="H1196" s="54"/>
      <c r="I1196" s="54"/>
      <c r="J1196" s="62"/>
      <c r="K1196" s="54"/>
      <c r="L1196" s="54"/>
      <c r="M1196" s="54"/>
      <c r="N1196" s="54"/>
      <c r="O1196" s="54"/>
      <c r="P1196" s="54"/>
      <c r="Q1196" s="54"/>
      <c r="R1196" s="54"/>
      <c r="S1196" s="54"/>
      <c r="T1196" s="54"/>
      <c r="U1196" s="54"/>
      <c r="V1196" s="54"/>
      <c r="W1196" s="54"/>
      <c r="X1196" s="54"/>
      <c r="Y1196" s="54"/>
      <c r="Z1196" s="54"/>
    </row>
    <row r="1197" spans="1:26" ht="16.5" x14ac:dyDescent="0.45">
      <c r="A1197" s="54"/>
      <c r="B1197" s="54"/>
      <c r="C1197" s="54"/>
      <c r="D1197" s="54"/>
      <c r="E1197" s="22"/>
      <c r="F1197" s="54"/>
      <c r="G1197" s="54"/>
      <c r="H1197" s="54"/>
      <c r="I1197" s="54"/>
      <c r="J1197" s="62"/>
      <c r="K1197" s="54"/>
      <c r="L1197" s="54"/>
      <c r="M1197" s="54"/>
      <c r="N1197" s="54"/>
      <c r="O1197" s="54"/>
      <c r="P1197" s="54"/>
      <c r="Q1197" s="54"/>
      <c r="R1197" s="54"/>
      <c r="S1197" s="54"/>
      <c r="T1197" s="54"/>
      <c r="U1197" s="54"/>
      <c r="V1197" s="54"/>
      <c r="W1197" s="54"/>
      <c r="X1197" s="54"/>
      <c r="Y1197" s="54"/>
      <c r="Z1197" s="54"/>
    </row>
    <row r="1198" spans="1:26" ht="16.5" x14ac:dyDescent="0.45">
      <c r="A1198" s="54"/>
      <c r="B1198" s="54"/>
      <c r="C1198" s="54"/>
      <c r="D1198" s="54"/>
      <c r="E1198" s="22"/>
      <c r="F1198" s="54"/>
      <c r="G1198" s="54"/>
      <c r="H1198" s="54"/>
      <c r="I1198" s="54"/>
      <c r="J1198" s="62"/>
      <c r="K1198" s="54"/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  <c r="V1198" s="54"/>
      <c r="W1198" s="54"/>
      <c r="X1198" s="54"/>
      <c r="Y1198" s="54"/>
      <c r="Z1198" s="54"/>
    </row>
    <row r="1199" spans="1:26" ht="16.5" x14ac:dyDescent="0.45">
      <c r="A1199" s="54"/>
      <c r="B1199" s="54"/>
      <c r="C1199" s="54"/>
      <c r="D1199" s="54"/>
      <c r="E1199" s="22"/>
      <c r="F1199" s="54"/>
      <c r="G1199" s="54"/>
      <c r="H1199" s="54"/>
      <c r="I1199" s="54"/>
      <c r="J1199" s="62"/>
      <c r="K1199" s="54"/>
      <c r="L1199" s="54"/>
      <c r="M1199" s="54"/>
      <c r="N1199" s="54"/>
      <c r="O1199" s="54"/>
      <c r="P1199" s="54"/>
      <c r="Q1199" s="54"/>
      <c r="R1199" s="54"/>
      <c r="S1199" s="54"/>
      <c r="T1199" s="54"/>
      <c r="U1199" s="54"/>
      <c r="V1199" s="54"/>
      <c r="W1199" s="54"/>
      <c r="X1199" s="54"/>
      <c r="Y1199" s="54"/>
      <c r="Z1199" s="54"/>
    </row>
    <row r="1200" spans="1:26" ht="16.5" x14ac:dyDescent="0.45">
      <c r="A1200" s="54"/>
      <c r="B1200" s="54"/>
      <c r="C1200" s="54"/>
      <c r="D1200" s="54"/>
      <c r="E1200" s="22"/>
      <c r="F1200" s="54"/>
      <c r="G1200" s="54"/>
      <c r="H1200" s="54"/>
      <c r="I1200" s="54"/>
      <c r="J1200" s="62"/>
      <c r="K1200" s="54"/>
      <c r="L1200" s="54"/>
      <c r="M1200" s="54"/>
      <c r="N1200" s="54"/>
      <c r="O1200" s="54"/>
      <c r="P1200" s="54"/>
      <c r="Q1200" s="54"/>
      <c r="R1200" s="54"/>
      <c r="S1200" s="54"/>
      <c r="T1200" s="54"/>
      <c r="U1200" s="54"/>
      <c r="V1200" s="54"/>
      <c r="W1200" s="54"/>
      <c r="X1200" s="54"/>
      <c r="Y1200" s="54"/>
      <c r="Z1200" s="54"/>
    </row>
    <row r="1201" spans="1:26" ht="16.5" x14ac:dyDescent="0.45">
      <c r="A1201" s="54"/>
      <c r="B1201" s="54"/>
      <c r="C1201" s="54"/>
      <c r="D1201" s="54"/>
      <c r="E1201" s="22"/>
      <c r="F1201" s="54"/>
      <c r="G1201" s="54"/>
      <c r="H1201" s="54"/>
      <c r="I1201" s="54"/>
      <c r="J1201" s="62"/>
      <c r="K1201" s="54"/>
      <c r="L1201" s="54"/>
      <c r="M1201" s="54"/>
      <c r="N1201" s="54"/>
      <c r="O1201" s="54"/>
      <c r="P1201" s="54"/>
      <c r="Q1201" s="54"/>
      <c r="R1201" s="54"/>
      <c r="S1201" s="54"/>
      <c r="T1201" s="54"/>
      <c r="U1201" s="54"/>
      <c r="V1201" s="54"/>
      <c r="W1201" s="54"/>
      <c r="X1201" s="54"/>
      <c r="Y1201" s="54"/>
      <c r="Z1201" s="54"/>
    </row>
    <row r="1202" spans="1:26" ht="16.5" x14ac:dyDescent="0.45">
      <c r="A1202" s="54"/>
      <c r="B1202" s="54"/>
      <c r="C1202" s="54"/>
      <c r="D1202" s="54"/>
      <c r="E1202" s="22"/>
      <c r="F1202" s="54"/>
      <c r="G1202" s="54"/>
      <c r="H1202" s="54"/>
      <c r="I1202" s="54"/>
      <c r="J1202" s="62"/>
      <c r="K1202" s="54"/>
      <c r="L1202" s="54"/>
      <c r="M1202" s="54"/>
      <c r="N1202" s="54"/>
      <c r="O1202" s="54"/>
      <c r="P1202" s="54"/>
      <c r="Q1202" s="54"/>
      <c r="R1202" s="54"/>
      <c r="S1202" s="54"/>
      <c r="T1202" s="54"/>
      <c r="U1202" s="54"/>
      <c r="V1202" s="54"/>
      <c r="W1202" s="54"/>
      <c r="X1202" s="54"/>
      <c r="Y1202" s="54"/>
      <c r="Z1202" s="54"/>
    </row>
    <row r="1203" spans="1:26" ht="16.5" x14ac:dyDescent="0.45">
      <c r="A1203" s="54"/>
      <c r="B1203" s="54"/>
      <c r="C1203" s="54"/>
      <c r="D1203" s="54"/>
      <c r="E1203" s="22"/>
      <c r="F1203" s="54"/>
      <c r="G1203" s="54"/>
      <c r="H1203" s="54"/>
      <c r="I1203" s="54"/>
      <c r="J1203" s="62"/>
      <c r="K1203" s="54"/>
      <c r="L1203" s="54"/>
      <c r="M1203" s="54"/>
      <c r="N1203" s="54"/>
      <c r="O1203" s="54"/>
      <c r="P1203" s="54"/>
      <c r="Q1203" s="54"/>
      <c r="R1203" s="54"/>
      <c r="S1203" s="54"/>
      <c r="T1203" s="54"/>
      <c r="U1203" s="54"/>
      <c r="V1203" s="54"/>
      <c r="W1203" s="54"/>
      <c r="X1203" s="54"/>
      <c r="Y1203" s="54"/>
      <c r="Z1203" s="54"/>
    </row>
    <row r="1204" spans="1:26" ht="16.5" x14ac:dyDescent="0.45">
      <c r="A1204" s="54"/>
      <c r="B1204" s="54"/>
      <c r="C1204" s="54"/>
      <c r="D1204" s="54"/>
      <c r="E1204" s="22"/>
      <c r="F1204" s="54"/>
      <c r="G1204" s="54"/>
      <c r="H1204" s="54"/>
      <c r="I1204" s="54"/>
      <c r="J1204" s="62"/>
      <c r="K1204" s="54"/>
      <c r="L1204" s="54"/>
      <c r="M1204" s="54"/>
      <c r="N1204" s="54"/>
      <c r="O1204" s="54"/>
      <c r="P1204" s="54"/>
      <c r="Q1204" s="54"/>
      <c r="R1204" s="54"/>
      <c r="S1204" s="54"/>
      <c r="T1204" s="54"/>
      <c r="U1204" s="54"/>
      <c r="V1204" s="54"/>
      <c r="W1204" s="54"/>
      <c r="X1204" s="54"/>
      <c r="Y1204" s="54"/>
      <c r="Z1204" s="54"/>
    </row>
    <row r="1205" spans="1:26" ht="16.5" x14ac:dyDescent="0.45">
      <c r="A1205" s="54"/>
      <c r="B1205" s="54"/>
      <c r="C1205" s="54"/>
      <c r="D1205" s="54"/>
      <c r="E1205" s="22"/>
      <c r="F1205" s="54"/>
      <c r="G1205" s="54"/>
      <c r="H1205" s="54"/>
      <c r="I1205" s="54"/>
      <c r="J1205" s="62"/>
      <c r="K1205" s="54"/>
      <c r="L1205" s="54"/>
      <c r="M1205" s="54"/>
      <c r="N1205" s="54"/>
      <c r="O1205" s="54"/>
      <c r="P1205" s="54"/>
      <c r="Q1205" s="54"/>
      <c r="R1205" s="54"/>
      <c r="S1205" s="54"/>
      <c r="T1205" s="54"/>
      <c r="U1205" s="54"/>
      <c r="V1205" s="54"/>
      <c r="W1205" s="54"/>
      <c r="X1205" s="54"/>
      <c r="Y1205" s="54"/>
      <c r="Z1205" s="54"/>
    </row>
    <row r="1206" spans="1:26" ht="16.5" x14ac:dyDescent="0.45">
      <c r="A1206" s="54"/>
      <c r="B1206" s="54"/>
      <c r="C1206" s="54"/>
      <c r="D1206" s="54"/>
      <c r="E1206" s="22"/>
      <c r="F1206" s="54"/>
      <c r="G1206" s="54"/>
      <c r="H1206" s="54"/>
      <c r="I1206" s="54"/>
      <c r="J1206" s="62"/>
      <c r="K1206" s="54"/>
      <c r="L1206" s="54"/>
      <c r="M1206" s="54"/>
      <c r="N1206" s="54"/>
      <c r="O1206" s="54"/>
      <c r="P1206" s="54"/>
      <c r="Q1206" s="54"/>
      <c r="R1206" s="54"/>
      <c r="S1206" s="54"/>
      <c r="T1206" s="54"/>
      <c r="U1206" s="54"/>
      <c r="V1206" s="54"/>
      <c r="W1206" s="54"/>
      <c r="X1206" s="54"/>
      <c r="Y1206" s="54"/>
      <c r="Z1206" s="54"/>
    </row>
  </sheetData>
  <mergeCells count="15">
    <mergeCell ref="F1:I1"/>
    <mergeCell ref="D2:E2"/>
    <mergeCell ref="D3:E3"/>
    <mergeCell ref="F5:I5"/>
    <mergeCell ref="A9:B9"/>
    <mergeCell ref="A161:B161"/>
    <mergeCell ref="A185:B185"/>
    <mergeCell ref="A270:B270"/>
    <mergeCell ref="A1:A2"/>
    <mergeCell ref="D1:E1"/>
    <mergeCell ref="A33:B33"/>
    <mergeCell ref="A53:B53"/>
    <mergeCell ref="A77:B77"/>
    <mergeCell ref="A109:B109"/>
    <mergeCell ref="A139:B13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1.453125" customWidth="1"/>
    <col min="8" max="8" width="13.36328125" customWidth="1"/>
    <col min="9" max="9" width="9.90625" customWidth="1"/>
    <col min="10" max="10" width="10.0898437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51">
        <f>'PLANTILLA V6'!B1</f>
        <v>0</v>
      </c>
      <c r="C1" s="85" t="str">
        <f>'PLANTILLA V6'!C1</f>
        <v>Tipo:</v>
      </c>
      <c r="D1" s="188" t="s">
        <v>40</v>
      </c>
      <c r="E1" s="189"/>
      <c r="F1" s="191" t="str">
        <f>'PLANTILLA V6'!F1</f>
        <v>Total de alumnos:</v>
      </c>
      <c r="G1" s="192"/>
      <c r="H1" s="192"/>
      <c r="I1" s="189"/>
      <c r="J1" s="90">
        <f>'2.SELECCIÓN'!K9</f>
        <v>50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>
        <f>'PLANTILLA V6'!B2</f>
        <v>0</v>
      </c>
      <c r="C2" s="85" t="str">
        <f>'PLANTILLA V6'!C2</f>
        <v>Especialidad:</v>
      </c>
      <c r="D2" s="188" t="s">
        <v>68</v>
      </c>
      <c r="E2" s="189"/>
      <c r="F2" s="191" t="s">
        <v>341</v>
      </c>
      <c r="G2" s="192"/>
      <c r="H2" s="192"/>
      <c r="I2" s="189"/>
      <c r="J2" s="86">
        <f>'2.SELECCIÓN'!J9</f>
        <v>20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">
        <v>63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9">
      <c r="A7" s="91">
        <f>'PLANTILLA V6'!A7</f>
        <v>0</v>
      </c>
      <c r="B7" s="91">
        <f>'PLANTILLA V6'!B7</f>
        <v>0</v>
      </c>
      <c r="C7" s="91">
        <f>'PLANTILLA V6'!C7</f>
        <v>0</v>
      </c>
      <c r="D7" s="91">
        <f>'PLANTILLA V6'!D7</f>
        <v>0</v>
      </c>
      <c r="E7" s="92">
        <f>'PLANTILLA V6'!E7</f>
        <v>0</v>
      </c>
      <c r="F7" s="93">
        <f>J1</f>
        <v>50</v>
      </c>
      <c r="G7" s="29">
        <f>F7/2</f>
        <v>25</v>
      </c>
      <c r="H7" s="29">
        <f>F7/4</f>
        <v>12.5</v>
      </c>
      <c r="I7" s="29">
        <f>F7/F7</f>
        <v>1</v>
      </c>
      <c r="J7" s="94">
        <f>J2/4</f>
        <v>5</v>
      </c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21.5" x14ac:dyDescent="0.9">
      <c r="A8" s="91">
        <f>'PLANTILLA V6'!A8</f>
        <v>0</v>
      </c>
      <c r="B8" s="91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98" cm="1">
        <f t="array" ref="J8">_xlfn.IFS(LEN(A8)&gt;2,A9,SUM(E8:I8)=0,0,F8,$F$7*F8*E8,G8,$G$7*G8*E8,AND(H8,A8="Co"),$H$7*H8*E8,AND(H8,A8="Re"),$H$7*H8*E8,H8,$J$7*H8*E8,I8,$I$7*I8*E8)</f>
        <v>0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21.5" x14ac:dyDescent="0.9">
      <c r="A9" s="195" t="str">
        <f>'PLANTILLA V6'!A9</f>
        <v>Tecnología educativa</v>
      </c>
      <c r="B9" s="167"/>
      <c r="C9" s="100">
        <f>'PLANTILLA V6'!C9</f>
        <v>1</v>
      </c>
      <c r="D9" s="101" t="str">
        <f>'PLANTILLA V6'!D9</f>
        <v>pza</v>
      </c>
      <c r="E9" s="100"/>
      <c r="F9" s="101" t="b">
        <v>0</v>
      </c>
      <c r="G9" s="101" t="b">
        <v>0</v>
      </c>
      <c r="H9" s="101" t="b">
        <v>0</v>
      </c>
      <c r="I9" s="101" t="b">
        <v>0</v>
      </c>
      <c r="J9" s="102" t="str" cm="1">
        <f t="array" ref="J9">_xlfn.IFS(LEN(A9)&gt;2,A10,SUM(E9:I9)=0,0,F9,$F$7*F9*E9,G9,$G$7*G9*E9,AND(H9,A9="Co"),$H$7*H9*E9,AND(H9,A9="Re"),$H$7*H9*E9,H9,$J$7*H9*E9,I9,$I$7*I9*E9)</f>
        <v>Te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21.5" x14ac:dyDescent="0.9">
      <c r="A10" s="95" t="str">
        <f>'PLANTILLA V6'!A10</f>
        <v>Te</v>
      </c>
      <c r="B10" s="103" t="str">
        <f>'PLANTILLA V6'!B10</f>
        <v>Codey Rocky</v>
      </c>
      <c r="C10" s="104">
        <f>'PLANTILLA V6'!C10</f>
        <v>1</v>
      </c>
      <c r="D10" s="95" t="str">
        <f>'PLANTILLA V6'!D10</f>
        <v>pza</v>
      </c>
      <c r="E10" s="104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98" cm="1">
        <f t="array" ref="J10">_xlfn.IFS(LEN(A10)&gt;2,A11,SUM(E10:I10)=0,0,F10,$F$7*F10*E10,G10,$G$7*G10*E10,AND(H10,A10="Co"),$H$7*H10*E10,AND(H10,A10="Re"),$H$7*H10*E10,H10,$J$7*H10*E10,I10,$I$7*I10*E10)</f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21.5" x14ac:dyDescent="0.9">
      <c r="A11" s="95" t="str">
        <f>'PLANTILLA V6'!A11</f>
        <v>Te</v>
      </c>
      <c r="B11" s="103" t="str">
        <f>'PLANTILLA V6'!B11</f>
        <v xml:space="preserve">Lego Spike Prime </v>
      </c>
      <c r="C11" s="104">
        <f>'PLANTILLA V6'!C11</f>
        <v>1</v>
      </c>
      <c r="D11" s="95" t="str">
        <f>'PLANTILLA V6'!D11</f>
        <v>pza</v>
      </c>
      <c r="E11" s="104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98" cm="1">
        <f t="array" ref="J11">_xlfn.IFS(LEN(A11)&gt;2,A12,SUM(E11:I11)=0,0,F11,$F$7*F11*E11,G11,$G$7*G11*E11,AND(H11,A11="Co"),$H$7*H11*E11,AND(H11,A11="Re"),$H$7*H11*E11,H11,$J$7*H11*E11,I11,$I$7*I11*E11)</f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21.5" x14ac:dyDescent="0.9">
      <c r="A12" s="95" t="str">
        <f>'PLANTILLA V6'!A12</f>
        <v>Te</v>
      </c>
      <c r="B12" s="103" t="str">
        <f>'PLANTILLA V6'!B12</f>
        <v>Kit de Micro:bit V2</v>
      </c>
      <c r="C12" s="104">
        <f>'PLANTILLA V6'!C12</f>
        <v>1</v>
      </c>
      <c r="D12" s="95" t="str">
        <f>'PLANTILLA V6'!D12</f>
        <v>pza</v>
      </c>
      <c r="E12" s="104">
        <v>0</v>
      </c>
      <c r="F12" s="95" t="b">
        <v>0</v>
      </c>
      <c r="G12" s="95" t="b">
        <v>0</v>
      </c>
      <c r="H12" s="95" t="b">
        <v>1</v>
      </c>
      <c r="I12" s="95" t="b">
        <v>0</v>
      </c>
      <c r="J12" s="98" cm="1">
        <f t="array" ref="J12">_xlfn.IFS(LEN(A12)&gt;2,A13,SUM(E12:I12)=0,0,F12,$F$7*F12*E12,G12,$G$7*G12*E12,AND(H12,A12="Co"),$H$7*H12*E12,AND(H12,A12="Re"),$H$7*H12*E12,H12,$J$7*H12*E12,I12,$I$7*I12*E12)</f>
        <v>0</v>
      </c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21.5" x14ac:dyDescent="0.9">
      <c r="A13" s="95" t="str">
        <f>'PLANTILLA V6'!A13</f>
        <v>Te</v>
      </c>
      <c r="B13" s="103" t="str">
        <f>'PLANTILLA V6'!B13</f>
        <v>Micro:bit Retro Arcade**</v>
      </c>
      <c r="C13" s="104">
        <f>'PLANTILLA V6'!C13</f>
        <v>1</v>
      </c>
      <c r="D13" s="95" t="str">
        <f>'PLANTILLA V6'!D13</f>
        <v>pza</v>
      </c>
      <c r="E13" s="104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98" cm="1">
        <f t="array" ref="J13">_xlfn.IFS(LEN(A13)&gt;2,A14,SUM(E13:I13)=0,0,F13,$F$7*F13*E13,G13,$G$7*G13*E13,AND(H13,A13="Co"),$H$7*H13*E13,AND(H13,A13="Re"),$H$7*H13*E13,H13,$J$7*H13*E13,I13,$I$7*I13*E13)</f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21.5" x14ac:dyDescent="0.9">
      <c r="A14" s="95" t="str">
        <f>'PLANTILLA V6'!A14</f>
        <v>Te</v>
      </c>
      <c r="B14" s="103" t="str">
        <f>'PLANTILLA V6'!B14</f>
        <v>VEX IQ</v>
      </c>
      <c r="C14" s="104">
        <f>'PLANTILLA V6'!C14</f>
        <v>1</v>
      </c>
      <c r="D14" s="95" t="str">
        <f>'PLANTILLA V6'!D14</f>
        <v>pza</v>
      </c>
      <c r="E14" s="104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98" cm="1">
        <f t="array" ref="J14">_xlfn.IFS(LEN(A14)&gt;2,A15,SUM(E14:I14)=0,0,F14,$F$7*F14*E14,G14,$G$7*G14*E14,AND(H14,A14="Co"),$H$7*H14*E14,AND(H14,A14="Re"),$H$7*H14*E14,H14,$J$7*H14*E14,I14,$I$7*I14*E14)</f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21.5" x14ac:dyDescent="0.9">
      <c r="A15" s="95" t="str">
        <f>'PLANTILLA V6'!A15</f>
        <v>Te</v>
      </c>
      <c r="B15" s="103" t="str">
        <f>'PLANTILLA V6'!B15</f>
        <v>Arduino UNO</v>
      </c>
      <c r="C15" s="104">
        <f>'PLANTILLA V6'!C15</f>
        <v>1</v>
      </c>
      <c r="D15" s="95" t="str">
        <f>'PLANTILLA V6'!D15</f>
        <v>pza</v>
      </c>
      <c r="E15" s="104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98" cm="1">
        <f t="array" ref="J15">_xlfn.IFS(LEN(A15)&gt;2,A16,SUM(E15:I15)=0,0,F15,$F$7*F15*E15,G15,$G$7*G15*E15,AND(H15,A15="Co"),$H$7*H15*E15,AND(H15,A15="Re"),$H$7*H15*E15,H15,$J$7*H15*E15,I15,$I$7*I15*E15)</f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21.5" x14ac:dyDescent="0.9">
      <c r="A16" s="103" t="str">
        <f>'PLANTILLA V6'!A16</f>
        <v>Te</v>
      </c>
      <c r="B16" s="103" t="str">
        <f>'PLANTILLA V6'!B16</f>
        <v>Impresora 3D</v>
      </c>
      <c r="C16" s="104">
        <f>'PLANTILLA V6'!C16</f>
        <v>1</v>
      </c>
      <c r="D16" s="95" t="str">
        <f>'PLANTILLA V6'!D16</f>
        <v>pza</v>
      </c>
      <c r="E16" s="104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98" cm="1">
        <f t="array" ref="J16">_xlfn.IFS(LEN(A16)&gt;2,A17,SUM(E16:I16)=0,0,F16,$F$7*F16*E16,G16,$G$7*G16*E16,AND(H16,A16="Co"),$H$7*H16*E16,AND(H16,A16="Re"),$H$7*H16*E16,H16,$J$7*H16*E16,I16,$I$7*I16*E16)</f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21.5" x14ac:dyDescent="0.9">
      <c r="A17" s="103" t="str">
        <f>'PLANTILLA V6'!A17</f>
        <v>Te</v>
      </c>
      <c r="B17" s="103" t="str">
        <f>'PLANTILLA V6'!B17</f>
        <v>Filamento PLA 1 kg diámetro 1.75 mm</v>
      </c>
      <c r="C17" s="104">
        <f>'PLANTILLA V6'!C17</f>
        <v>1</v>
      </c>
      <c r="D17" s="95" t="str">
        <f>'PLANTILLA V6'!D17</f>
        <v>rollo</v>
      </c>
      <c r="E17" s="104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98" cm="1">
        <f t="array" ref="J17">_xlfn.IFS(LEN(A17)&gt;2,A18,SUM(E17:I17)=0,0,F17,$F$7*F17*E17,G17,$G$7*G17*E17,AND(H17,A17="Co"),$H$7*H17*E17,AND(H17,A17="Re"),$H$7*H17*E17,H17,$J$7*H17*E17,I17,$I$7*I17*E17)</f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21.5" x14ac:dyDescent="0.9">
      <c r="A18" s="20" t="str">
        <f>'PLANTILLA V6'!A18</f>
        <v>Te</v>
      </c>
      <c r="B18" s="20">
        <f>'PLANTILLA V6'!B18</f>
        <v>0</v>
      </c>
      <c r="C18" s="104">
        <f>'PLANTILLA V6'!C18</f>
        <v>1</v>
      </c>
      <c r="D18" s="95" t="str">
        <f>'PLANTILLA V6'!D18</f>
        <v>pza</v>
      </c>
      <c r="E18" s="104">
        <v>0</v>
      </c>
      <c r="F18" s="95" t="b">
        <v>0</v>
      </c>
      <c r="G18" s="95" t="b">
        <v>0</v>
      </c>
      <c r="H18" s="95" t="b">
        <v>0</v>
      </c>
      <c r="I18" s="95" t="b">
        <v>0</v>
      </c>
      <c r="J18" s="98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0">
        <f>'PLANTILLA V6'!A19</f>
        <v>0</v>
      </c>
      <c r="B19" s="20">
        <f>'PLANTILLA V6'!B19</f>
        <v>0</v>
      </c>
      <c r="C19" s="104">
        <f>'PLANTILLA V6'!C19</f>
        <v>1</v>
      </c>
      <c r="D19" s="95" t="str">
        <f>'PLANTILLA V6'!D19</f>
        <v>pza</v>
      </c>
      <c r="E19" s="104">
        <v>0</v>
      </c>
      <c r="F19" s="95" t="b">
        <v>0</v>
      </c>
      <c r="G19" s="95" t="b">
        <v>0</v>
      </c>
      <c r="H19" s="95" t="b">
        <v>0</v>
      </c>
      <c r="I19" s="95" t="b">
        <v>0</v>
      </c>
      <c r="J19" s="98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0">
        <f>'PLANTILLA V6'!A20</f>
        <v>0</v>
      </c>
      <c r="B20" s="20">
        <f>'PLANTILLA V6'!B20</f>
        <v>0</v>
      </c>
      <c r="C20" s="104">
        <f>'PLANTILLA V6'!C20</f>
        <v>1</v>
      </c>
      <c r="D20" s="95" t="str">
        <f>'PLANTILLA V6'!D20</f>
        <v>pza</v>
      </c>
      <c r="E20" s="104">
        <v>0</v>
      </c>
      <c r="F20" s="95" t="b">
        <v>0</v>
      </c>
      <c r="G20" s="95" t="b">
        <v>0</v>
      </c>
      <c r="H20" s="95" t="b">
        <v>0</v>
      </c>
      <c r="I20" s="95" t="b">
        <v>0</v>
      </c>
      <c r="J20" s="98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0">
        <f>'PLANTILLA V6'!A21</f>
        <v>0</v>
      </c>
      <c r="B21" s="20">
        <f>'PLANTILLA V6'!B21</f>
        <v>0</v>
      </c>
      <c r="C21" s="104">
        <f>'PLANTILLA V6'!C21</f>
        <v>1</v>
      </c>
      <c r="D21" s="95" t="str">
        <f>'PLANTILLA V6'!D21</f>
        <v>pza</v>
      </c>
      <c r="E21" s="104">
        <v>0</v>
      </c>
      <c r="F21" s="95" t="b">
        <v>0</v>
      </c>
      <c r="G21" s="95" t="b">
        <v>0</v>
      </c>
      <c r="H21" s="95" t="b">
        <v>0</v>
      </c>
      <c r="I21" s="95" t="b">
        <v>0</v>
      </c>
      <c r="J21" s="98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0">
        <f>'PLANTILLA V6'!A22</f>
        <v>0</v>
      </c>
      <c r="B22" s="20">
        <f>'PLANTILLA V6'!B22</f>
        <v>0</v>
      </c>
      <c r="C22" s="104">
        <f>'PLANTILLA V6'!C22</f>
        <v>1</v>
      </c>
      <c r="D22" s="95" t="str">
        <f>'PLANTILLA V6'!D22</f>
        <v>pza</v>
      </c>
      <c r="E22" s="104">
        <v>0</v>
      </c>
      <c r="F22" s="95" t="b">
        <v>0</v>
      </c>
      <c r="G22" s="95" t="b">
        <v>0</v>
      </c>
      <c r="H22" s="95" t="b">
        <v>0</v>
      </c>
      <c r="I22" s="95" t="b">
        <v>0</v>
      </c>
      <c r="J22" s="98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0">
        <f>'PLANTILLA V6'!A23</f>
        <v>0</v>
      </c>
      <c r="B23" s="20">
        <f>'PLANTILLA V6'!B23</f>
        <v>0</v>
      </c>
      <c r="C23" s="104">
        <f>'PLANTILLA V6'!C23</f>
        <v>1</v>
      </c>
      <c r="D23" s="95" t="str">
        <f>'PLANTILLA V6'!D23</f>
        <v>pza</v>
      </c>
      <c r="E23" s="104">
        <v>0</v>
      </c>
      <c r="F23" s="95" t="b">
        <v>0</v>
      </c>
      <c r="G23" s="95" t="b">
        <v>0</v>
      </c>
      <c r="H23" s="95" t="b">
        <v>0</v>
      </c>
      <c r="I23" s="95" t="b">
        <v>0</v>
      </c>
      <c r="J23" s="98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0">
        <f>'PLANTILLA V6'!A24</f>
        <v>0</v>
      </c>
      <c r="B24" s="20">
        <f>'PLANTILLA V6'!B24</f>
        <v>0</v>
      </c>
      <c r="C24" s="104">
        <f>'PLANTILLA V6'!C24</f>
        <v>1</v>
      </c>
      <c r="D24" s="95" t="str">
        <f>'PLANTILLA V6'!D24</f>
        <v>pza</v>
      </c>
      <c r="E24" s="104">
        <v>0</v>
      </c>
      <c r="F24" s="95" t="b">
        <v>0</v>
      </c>
      <c r="G24" s="95" t="b">
        <v>0</v>
      </c>
      <c r="H24" s="95" t="b">
        <v>0</v>
      </c>
      <c r="I24" s="95" t="b">
        <v>0</v>
      </c>
      <c r="J24" s="98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0">
        <f>'PLANTILLA V6'!A25</f>
        <v>0</v>
      </c>
      <c r="B25" s="20">
        <f>'PLANTILLA V6'!B25</f>
        <v>0</v>
      </c>
      <c r="C25" s="104">
        <f>'PLANTILLA V6'!C25</f>
        <v>1</v>
      </c>
      <c r="D25" s="95" t="str">
        <f>'PLANTILLA V6'!D25</f>
        <v>pza</v>
      </c>
      <c r="E25" s="104">
        <v>0</v>
      </c>
      <c r="F25" s="95" t="b">
        <v>0</v>
      </c>
      <c r="G25" s="95" t="b">
        <v>0</v>
      </c>
      <c r="H25" s="95" t="b">
        <v>0</v>
      </c>
      <c r="I25" s="95" t="b">
        <v>0</v>
      </c>
      <c r="J25" s="98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0">
        <f>'PLANTILLA V6'!A26</f>
        <v>0</v>
      </c>
      <c r="B26" s="20">
        <f>'PLANTILLA V6'!B26</f>
        <v>0</v>
      </c>
      <c r="C26" s="104">
        <f>'PLANTILLA V6'!C26</f>
        <v>1</v>
      </c>
      <c r="D26" s="95" t="str">
        <f>'PLANTILLA V6'!D26</f>
        <v>pza</v>
      </c>
      <c r="E26" s="104">
        <v>0</v>
      </c>
      <c r="F26" s="95" t="b">
        <v>0</v>
      </c>
      <c r="G26" s="95" t="b">
        <v>0</v>
      </c>
      <c r="H26" s="95" t="b">
        <v>0</v>
      </c>
      <c r="I26" s="95" t="b">
        <v>0</v>
      </c>
      <c r="J26" s="98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0">
        <f>'PLANTILLA V6'!A27</f>
        <v>0</v>
      </c>
      <c r="B27" s="20">
        <f>'PLANTILLA V6'!B27</f>
        <v>0</v>
      </c>
      <c r="C27" s="104">
        <f>'PLANTILLA V6'!C27</f>
        <v>1</v>
      </c>
      <c r="D27" s="95" t="str">
        <f>'PLANTILLA V6'!D27</f>
        <v>pza</v>
      </c>
      <c r="E27" s="104">
        <v>0</v>
      </c>
      <c r="F27" s="95" t="b">
        <v>0</v>
      </c>
      <c r="G27" s="95" t="b">
        <v>0</v>
      </c>
      <c r="H27" s="95" t="b">
        <v>0</v>
      </c>
      <c r="I27" s="95" t="b">
        <v>0</v>
      </c>
      <c r="J27" s="98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0">
        <f>'PLANTILLA V6'!A28</f>
        <v>0</v>
      </c>
      <c r="B28" s="20">
        <f>'PLANTILLA V6'!B28</f>
        <v>0</v>
      </c>
      <c r="C28" s="104">
        <f>'PLANTILLA V6'!C28</f>
        <v>1</v>
      </c>
      <c r="D28" s="95" t="str">
        <f>'PLANTILLA V6'!D28</f>
        <v>pza</v>
      </c>
      <c r="E28" s="104">
        <v>0</v>
      </c>
      <c r="F28" s="95" t="b">
        <v>0</v>
      </c>
      <c r="G28" s="95" t="b">
        <v>0</v>
      </c>
      <c r="H28" s="95" t="b">
        <v>0</v>
      </c>
      <c r="I28" s="95" t="b">
        <v>0</v>
      </c>
      <c r="J28" s="98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0">
        <f>'PLANTILLA V6'!A29</f>
        <v>0</v>
      </c>
      <c r="B29" s="20">
        <f>'PLANTILLA V6'!B29</f>
        <v>0</v>
      </c>
      <c r="C29" s="104">
        <f>'PLANTILLA V6'!C29</f>
        <v>1</v>
      </c>
      <c r="D29" s="95" t="str">
        <f>'PLANTILLA V6'!D29</f>
        <v>pza</v>
      </c>
      <c r="E29" s="104">
        <v>0</v>
      </c>
      <c r="F29" s="95" t="b">
        <v>0</v>
      </c>
      <c r="G29" s="95" t="b">
        <v>0</v>
      </c>
      <c r="H29" s="95" t="b">
        <v>0</v>
      </c>
      <c r="I29" s="95" t="b">
        <v>0</v>
      </c>
      <c r="J29" s="98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0">
        <f>'PLANTILLA V6'!A30</f>
        <v>0</v>
      </c>
      <c r="B30" s="20">
        <f>'PLANTILLA V6'!B30</f>
        <v>0</v>
      </c>
      <c r="C30" s="104">
        <f>'PLANTILLA V6'!C30</f>
        <v>1</v>
      </c>
      <c r="D30" s="95" t="str">
        <f>'PLANTILLA V6'!D30</f>
        <v>pza</v>
      </c>
      <c r="E30" s="104">
        <v>0</v>
      </c>
      <c r="F30" s="95" t="b">
        <v>0</v>
      </c>
      <c r="G30" s="95" t="b">
        <v>0</v>
      </c>
      <c r="H30" s="95" t="b">
        <v>0</v>
      </c>
      <c r="I30" s="95" t="b">
        <v>0</v>
      </c>
      <c r="J30" s="98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0">
        <f>'PLANTILLA V6'!A31</f>
        <v>0</v>
      </c>
      <c r="B31" s="20">
        <f>'PLANTILLA V6'!B31</f>
        <v>0</v>
      </c>
      <c r="C31" s="104">
        <f>'PLANTILLA V6'!C31</f>
        <v>1</v>
      </c>
      <c r="D31" s="95" t="str">
        <f>'PLANTILLA V6'!D31</f>
        <v>pza</v>
      </c>
      <c r="E31" s="104">
        <v>0</v>
      </c>
      <c r="F31" s="95" t="b">
        <v>0</v>
      </c>
      <c r="G31" s="95" t="b">
        <v>0</v>
      </c>
      <c r="H31" s="95" t="b">
        <v>0</v>
      </c>
      <c r="I31" s="95" t="b">
        <v>0</v>
      </c>
      <c r="J31" s="98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0">
        <f>'PLANTILLA V6'!A32</f>
        <v>0</v>
      </c>
      <c r="B32" s="20">
        <f>'PLANTILLA V6'!B32</f>
        <v>0</v>
      </c>
      <c r="C32" s="104">
        <f>'PLANTILLA V6'!C32</f>
        <v>1</v>
      </c>
      <c r="D32" s="95" t="str">
        <f>'PLANTILLA V6'!D32</f>
        <v>pza</v>
      </c>
      <c r="E32" s="104">
        <v>0</v>
      </c>
      <c r="F32" s="95" t="b">
        <v>0</v>
      </c>
      <c r="G32" s="95" t="b">
        <v>0</v>
      </c>
      <c r="H32" s="95" t="b">
        <v>0</v>
      </c>
      <c r="I32" s="95" t="b">
        <v>0</v>
      </c>
      <c r="J32" s="98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95" t="str">
        <f>'PLANTILLA V6'!A33</f>
        <v>Maquinaria</v>
      </c>
      <c r="B33" s="167"/>
      <c r="C33" s="104">
        <f>'PLANTILLA V6'!C33</f>
        <v>0</v>
      </c>
      <c r="D33" s="95">
        <f>'PLANTILLA V6'!D33</f>
        <v>0</v>
      </c>
      <c r="E33" s="100"/>
      <c r="F33" s="101" t="b">
        <v>0</v>
      </c>
      <c r="G33" s="101" t="b">
        <v>0</v>
      </c>
      <c r="H33" s="101" t="b">
        <v>0</v>
      </c>
      <c r="I33" s="101" t="b">
        <v>0</v>
      </c>
      <c r="J33" s="102" t="str" cm="1">
        <f t="array" ref="J33">_xlfn.IFS(LEN(A33)&gt;2,A34,SUM(E33:I33)=0,0,F33,$F$7*F33*E33,G33,$G$7*G33*E33,AND(H33,A33="Co"),$H$7*H33*E33,AND(H33,A33="Re"),$H$7*H33*E33,H33,$J$7*H33*E33,I33,$I$7*I33*E33)</f>
        <v>Ma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21.5" x14ac:dyDescent="0.9">
      <c r="A34" s="103" t="str">
        <f>'PLANTILLA V6'!A34</f>
        <v>Ma</v>
      </c>
      <c r="B34" s="103" t="str">
        <f>'PLANTILLA V6'!B34</f>
        <v>Sierra Moto-Saw</v>
      </c>
      <c r="C34" s="104">
        <f>'PLANTILLA V6'!C34</f>
        <v>1</v>
      </c>
      <c r="D34" s="95" t="str">
        <f>'PLANTILLA V6'!D34</f>
        <v>pza</v>
      </c>
      <c r="E34" s="104">
        <v>0</v>
      </c>
      <c r="F34" s="95" t="b">
        <v>0</v>
      </c>
      <c r="G34" s="95" t="b">
        <v>0</v>
      </c>
      <c r="H34" s="95" t="b">
        <v>0</v>
      </c>
      <c r="I34" s="95" t="b">
        <v>1</v>
      </c>
      <c r="J34" s="98" cm="1">
        <f t="array" ref="J34">_xlfn.IFS(LEN(A34)&gt;2,A35,SUM(E34:I34)=0,0,F34,$F$7*F34*E34,G34,$G$7*G34*E34,AND(H34,A34="Co"),$H$7*H34*E34,AND(H34,A34="Re"),$H$7*H34*E34,H34,$J$7*H34*E34,I34,$I$7*I34*E34)</f>
        <v>0</v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21.5" x14ac:dyDescent="0.9">
      <c r="A35" s="103" t="str">
        <f>'PLANTILLA V6'!A35</f>
        <v>Ma</v>
      </c>
      <c r="B35" s="103" t="str">
        <f>'PLANTILLA V6'!B35</f>
        <v>Taladro inalámbrico</v>
      </c>
      <c r="C35" s="104">
        <f>'PLANTILLA V6'!C35</f>
        <v>1</v>
      </c>
      <c r="D35" s="95" t="str">
        <f>'PLANTILLA V6'!D35</f>
        <v>pza</v>
      </c>
      <c r="E35" s="104">
        <v>0</v>
      </c>
      <c r="F35" s="95" t="b">
        <v>0</v>
      </c>
      <c r="G35" s="95" t="b">
        <v>0</v>
      </c>
      <c r="H35" s="95" t="b">
        <v>0</v>
      </c>
      <c r="I35" s="95" t="b">
        <v>1</v>
      </c>
      <c r="J35" s="98" cm="1">
        <f t="array" ref="J35">_xlfn.IFS(LEN(A35)&gt;2,A36,SUM(E35:I35)=0,0,F35,$F$7*F35*E35,G35,$G$7*G35*E35,AND(H35,A35="Co"),$H$7*H35*E35,AND(H35,A35="Re"),$H$7*H35*E35,H35,$J$7*H35*E35,I35,$I$7*I35*E35)</f>
        <v>0</v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21.5" x14ac:dyDescent="0.9">
      <c r="A36" s="103" t="str">
        <f>'PLANTILLA V6'!A36</f>
        <v>Ma</v>
      </c>
      <c r="B36" s="103" t="str">
        <f>'PLANTILLA V6'!B36</f>
        <v>Base para taladro</v>
      </c>
      <c r="C36" s="104">
        <f>'PLANTILLA V6'!C36</f>
        <v>1</v>
      </c>
      <c r="D36" s="95" t="str">
        <f>'PLANTILLA V6'!D36</f>
        <v>pza</v>
      </c>
      <c r="E36" s="104">
        <v>0</v>
      </c>
      <c r="F36" s="95" t="b">
        <v>0</v>
      </c>
      <c r="G36" s="95" t="b">
        <v>0</v>
      </c>
      <c r="H36" s="95" t="b">
        <v>0</v>
      </c>
      <c r="I36" s="95" t="b">
        <v>1</v>
      </c>
      <c r="J36" s="98" cm="1">
        <f t="array" ref="J36">_xlfn.IFS(LEN(A36)&gt;2,A37,SUM(E36:I36)=0,0,F36,$F$7*F36*E36,G36,$G$7*G36*E36,AND(H36,A36="Co"),$H$7*H36*E36,AND(H36,A36="Re"),$H$7*H36*E36,H36,$J$7*H36*E36,I36,$I$7*I36*E36)</f>
        <v>0</v>
      </c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21.5" x14ac:dyDescent="0.9">
      <c r="A37" s="103" t="str">
        <f>'PLANTILLA V6'!A37</f>
        <v>Ma</v>
      </c>
      <c r="B37" s="103" t="str">
        <f>'PLANTILLA V6'!B37</f>
        <v>Prensas de ajuste rápido de 6"</v>
      </c>
      <c r="C37" s="104">
        <f>'PLANTILLA V6'!C37</f>
        <v>4</v>
      </c>
      <c r="D37" s="95" t="str">
        <f>'PLANTILLA V6'!D37</f>
        <v>pza</v>
      </c>
      <c r="E37" s="104">
        <v>0</v>
      </c>
      <c r="F37" s="95" t="b">
        <v>0</v>
      </c>
      <c r="G37" s="95" t="b">
        <v>0</v>
      </c>
      <c r="H37" s="95" t="b">
        <v>0</v>
      </c>
      <c r="I37" s="95" t="b">
        <v>1</v>
      </c>
      <c r="J37" s="98" cm="1">
        <f t="array" ref="J37">_xlfn.IFS(LEN(A37)&gt;2,A38,SUM(E37:I37)=0,0,F37,$F$7*F37*E37,G37,$G$7*G37*E37,AND(H37,A37="Co"),$H$7*H37*E37,AND(H37,A37="Re"),$H$7*H37*E37,H37,$J$7*H37*E37,I37,$I$7*I37*E37)</f>
        <v>0</v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21.5" x14ac:dyDescent="0.9">
      <c r="A38" s="103" t="str">
        <f>'PLANTILLA V6'!A38</f>
        <v>Ma</v>
      </c>
      <c r="B38" s="103" t="str">
        <f>'PLANTILLA V6'!B38</f>
        <v>Juego de 13 brocas de alta velocidad para madera (medidas: 1/16”, 5/64", 3/32", 7/64", 1/8", 9/64", 5/32", 11/64", 3/16", 13/64", 7/32", 1/4" y 5/16”)</v>
      </c>
      <c r="C38" s="104">
        <f>'PLANTILLA V6'!C38</f>
        <v>1</v>
      </c>
      <c r="D38" s="95" t="str">
        <f>'PLANTILLA V6'!D38</f>
        <v>pza</v>
      </c>
      <c r="E38" s="104">
        <v>0</v>
      </c>
      <c r="F38" s="95" t="b">
        <v>0</v>
      </c>
      <c r="G38" s="95" t="b">
        <v>0</v>
      </c>
      <c r="H38" s="95" t="b">
        <v>0</v>
      </c>
      <c r="I38" s="95" t="b">
        <v>1</v>
      </c>
      <c r="J38" s="98" cm="1">
        <f t="array" ref="J38">_xlfn.IFS(LEN(A38)&gt;2,A39,SUM(E38:I38)=0,0,F38,$F$7*F38*E38,G38,$G$7*G38*E38,AND(H38,A38="Co"),$H$7*H38*E38,AND(H38,A38="Re"),$H$7*H38*E38,H38,$J$7*H38*E38,I38,$I$7*I38*E38)</f>
        <v>0</v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21.5" x14ac:dyDescent="0.9">
      <c r="A39" s="103">
        <f>'PLANTILLA V6'!A39</f>
        <v>0</v>
      </c>
      <c r="B39" s="103">
        <f>'PLANTILLA V6'!B39</f>
        <v>0</v>
      </c>
      <c r="C39" s="104">
        <f>'PLANTILLA V6'!C39</f>
        <v>1</v>
      </c>
      <c r="D39" s="95" t="str">
        <f>'PLANTILLA V6'!D39</f>
        <v>pza</v>
      </c>
      <c r="E39" s="104">
        <v>0</v>
      </c>
      <c r="F39" s="95" t="b">
        <v>0</v>
      </c>
      <c r="G39" s="95" t="b">
        <v>0</v>
      </c>
      <c r="H39" s="95" t="b">
        <v>0</v>
      </c>
      <c r="I39" s="95" t="b">
        <v>0</v>
      </c>
      <c r="J39" s="98" cm="1">
        <f t="array" ref="J39">_xlfn.IFS(LEN(A39)&gt;2,A40,SUM(E39:I39)=0,0,F39,$F$7*F39*E39,G39,$G$7*G39*E39,AND(H39,A39="Co"),$H$7*H39*E39,AND(H39,A39="Re"),$H$7*H39*E39,H39,$J$7*H39*E39,I39,$I$7*I39*E39)</f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21.5" x14ac:dyDescent="0.9">
      <c r="A40" s="103">
        <f>'PLANTILLA V6'!A40</f>
        <v>0</v>
      </c>
      <c r="B40" s="103">
        <f>'PLANTILLA V6'!B40</f>
        <v>0</v>
      </c>
      <c r="C40" s="104">
        <f>'PLANTILLA V6'!C40</f>
        <v>1</v>
      </c>
      <c r="D40" s="95" t="str">
        <f>'PLANTILLA V6'!D40</f>
        <v>pza</v>
      </c>
      <c r="E40" s="104">
        <v>0</v>
      </c>
      <c r="F40" s="95" t="b">
        <v>0</v>
      </c>
      <c r="G40" s="95" t="b">
        <v>0</v>
      </c>
      <c r="H40" s="95" t="b">
        <v>0</v>
      </c>
      <c r="I40" s="95" t="b">
        <v>0</v>
      </c>
      <c r="J40" s="98" cm="1">
        <f t="array" ref="J40">_xlfn.IFS(LEN(A40)&gt;2,A41,SUM(E40:I40)=0,0,F40,$F$7*F40*E40,G40,$G$7*G40*E40,AND(H40,A40="Co"),$H$7*H40*E40,AND(H40,A40="Re"),$H$7*H40*E40,H40,$J$7*H40*E40,I40,$I$7*I40*E40)</f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21.5" x14ac:dyDescent="0.9">
      <c r="A41" s="103">
        <f>'PLANTILLA V6'!A41</f>
        <v>0</v>
      </c>
      <c r="B41" s="103">
        <f>'PLANTILLA V6'!B41</f>
        <v>0</v>
      </c>
      <c r="C41" s="104">
        <f>'PLANTILLA V6'!C41</f>
        <v>1</v>
      </c>
      <c r="D41" s="95" t="str">
        <f>'PLANTILLA V6'!D41</f>
        <v>pza</v>
      </c>
      <c r="E41" s="104">
        <v>0</v>
      </c>
      <c r="F41" s="95" t="b">
        <v>0</v>
      </c>
      <c r="G41" s="95" t="b">
        <v>0</v>
      </c>
      <c r="H41" s="95" t="b">
        <v>0</v>
      </c>
      <c r="I41" s="95" t="b">
        <v>0</v>
      </c>
      <c r="J41" s="98" cm="1">
        <f t="array" ref="J41">_xlfn.IFS(LEN(A41)&gt;2,A42,SUM(E41:I41)=0,0,F41,$F$7*F41*E41,G41,$G$7*G41*E41,AND(H41,A41="Co"),$H$7*H41*E41,AND(H41,A41="Re"),$H$7*H41*E41,H41,$J$7*H41*E41,I41,$I$7*I41*E41)</f>
        <v>0</v>
      </c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21.5" x14ac:dyDescent="0.9">
      <c r="A42" s="103">
        <f>'PLANTILLA V6'!A42</f>
        <v>0</v>
      </c>
      <c r="B42" s="103">
        <f>'PLANTILLA V6'!B42</f>
        <v>0</v>
      </c>
      <c r="C42" s="104">
        <f>'PLANTILLA V6'!C42</f>
        <v>1</v>
      </c>
      <c r="D42" s="95" t="str">
        <f>'PLANTILLA V6'!D42</f>
        <v>pza</v>
      </c>
      <c r="E42" s="104">
        <v>0</v>
      </c>
      <c r="F42" s="95" t="b">
        <v>0</v>
      </c>
      <c r="G42" s="95" t="b">
        <v>0</v>
      </c>
      <c r="H42" s="95" t="b">
        <v>0</v>
      </c>
      <c r="I42" s="95" t="b">
        <v>0</v>
      </c>
      <c r="J42" s="98" cm="1">
        <f t="array" ref="J42">_xlfn.IFS(LEN(A42)&gt;2,A43,SUM(E42:I42)=0,0,F42,$F$7*F42*E42,G42,$G$7*G42*E42,AND(H42,A42="Co"),$H$7*H42*E42,AND(H42,A42="Re"),$H$7*H42*E42,H42,$J$7*H42*E42,I42,$I$7*I42*E42)</f>
        <v>0</v>
      </c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21.5" x14ac:dyDescent="0.9">
      <c r="A43" s="103">
        <f>'PLANTILLA V6'!A43</f>
        <v>0</v>
      </c>
      <c r="B43" s="103">
        <f>'PLANTILLA V6'!B43</f>
        <v>0</v>
      </c>
      <c r="C43" s="104">
        <f>'PLANTILLA V6'!C43</f>
        <v>1</v>
      </c>
      <c r="D43" s="95" t="str">
        <f>'PLANTILLA V6'!D43</f>
        <v>pza</v>
      </c>
      <c r="E43" s="104">
        <v>0</v>
      </c>
      <c r="F43" s="95" t="b">
        <v>0</v>
      </c>
      <c r="G43" s="95" t="b">
        <v>0</v>
      </c>
      <c r="H43" s="95" t="b">
        <v>0</v>
      </c>
      <c r="I43" s="95" t="b">
        <v>0</v>
      </c>
      <c r="J43" s="98" cm="1">
        <f t="array" ref="J43">_xlfn.IFS(LEN(A43)&gt;2,A44,SUM(E43:I43)=0,0,F43,$F$7*F43*E43,G43,$G$7*G43*E43,AND(H43,A43="Co"),$H$7*H43*E43,AND(H43,A43="Re"),$H$7*H43*E43,H43,$J$7*H43*E43,I43,$I$7*I43*E43)</f>
        <v>0</v>
      </c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21.5" x14ac:dyDescent="0.9">
      <c r="A44" s="103">
        <f>'PLANTILLA V6'!A44</f>
        <v>0</v>
      </c>
      <c r="B44" s="103">
        <f>'PLANTILLA V6'!B44</f>
        <v>0</v>
      </c>
      <c r="C44" s="104">
        <f>'PLANTILLA V6'!C44</f>
        <v>1</v>
      </c>
      <c r="D44" s="95" t="str">
        <f>'PLANTILLA V6'!D44</f>
        <v>pza</v>
      </c>
      <c r="E44" s="104">
        <v>0</v>
      </c>
      <c r="F44" s="95" t="b">
        <v>0</v>
      </c>
      <c r="G44" s="95" t="b">
        <v>0</v>
      </c>
      <c r="H44" s="95" t="b">
        <v>0</v>
      </c>
      <c r="I44" s="95" t="b">
        <v>0</v>
      </c>
      <c r="J44" s="98" cm="1">
        <f t="array" ref="J44">_xlfn.IFS(LEN(A44)&gt;2,A45,SUM(E44:I44)=0,0,F44,$F$7*F44*E44,G44,$G$7*G44*E44,AND(H44,A44="Co"),$H$7*H44*E44,AND(H44,A44="Re"),$H$7*H44*E44,H44,$J$7*H44*E44,I44,$I$7*I44*E44)</f>
        <v>0</v>
      </c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21.5" x14ac:dyDescent="0.9">
      <c r="A45" s="103">
        <f>'PLANTILLA V6'!A45</f>
        <v>0</v>
      </c>
      <c r="B45" s="103">
        <f>'PLANTILLA V6'!B45</f>
        <v>0</v>
      </c>
      <c r="C45" s="104">
        <f>'PLANTILLA V6'!C45</f>
        <v>1</v>
      </c>
      <c r="D45" s="95" t="str">
        <f>'PLANTILLA V6'!D45</f>
        <v>pza</v>
      </c>
      <c r="E45" s="104">
        <v>0</v>
      </c>
      <c r="F45" s="95" t="b">
        <v>0</v>
      </c>
      <c r="G45" s="95" t="b">
        <v>0</v>
      </c>
      <c r="H45" s="95" t="b">
        <v>0</v>
      </c>
      <c r="I45" s="95" t="b">
        <v>0</v>
      </c>
      <c r="J45" s="98" cm="1">
        <f t="array" ref="J45">_xlfn.IFS(LEN(A45)&gt;2,A46,SUM(E45:I45)=0,0,F45,$F$7*F45*E45,G45,$G$7*G45*E45,AND(H45,A45="Co"),$H$7*H45*E45,AND(H45,A45="Re"),$H$7*H45*E45,H45,$J$7*H45*E45,I45,$I$7*I45*E45)</f>
        <v>0</v>
      </c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21.5" x14ac:dyDescent="0.9">
      <c r="A46" s="103">
        <f>'PLANTILLA V6'!A46</f>
        <v>0</v>
      </c>
      <c r="B46" s="103">
        <f>'PLANTILLA V6'!B46</f>
        <v>0</v>
      </c>
      <c r="C46" s="104">
        <f>'PLANTILLA V6'!C46</f>
        <v>1</v>
      </c>
      <c r="D46" s="95" t="str">
        <f>'PLANTILLA V6'!D46</f>
        <v>pza</v>
      </c>
      <c r="E46" s="104">
        <v>0</v>
      </c>
      <c r="F46" s="95" t="b">
        <v>0</v>
      </c>
      <c r="G46" s="95" t="b">
        <v>0</v>
      </c>
      <c r="H46" s="95" t="b">
        <v>0</v>
      </c>
      <c r="I46" s="95" t="b">
        <v>0</v>
      </c>
      <c r="J46" s="98" cm="1">
        <f t="array" ref="J46">_xlfn.IFS(LEN(A46)&gt;2,A47,SUM(E46:I46)=0,0,F46,$F$7*F46*E46,G46,$G$7*G46*E46,AND(H46,A46="Co"),$H$7*H46*E46,AND(H46,A46="Re"),$H$7*H46*E46,H46,$J$7*H46*E46,I46,$I$7*I46*E46)</f>
        <v>0</v>
      </c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21.5" x14ac:dyDescent="0.9">
      <c r="A47" s="103">
        <f>'PLANTILLA V6'!A47</f>
        <v>0</v>
      </c>
      <c r="B47" s="103">
        <f>'PLANTILLA V6'!B47</f>
        <v>0</v>
      </c>
      <c r="C47" s="104">
        <f>'PLANTILLA V6'!C47</f>
        <v>1</v>
      </c>
      <c r="D47" s="95" t="str">
        <f>'PLANTILLA V6'!D47</f>
        <v>pza</v>
      </c>
      <c r="E47" s="104">
        <v>0</v>
      </c>
      <c r="F47" s="95" t="b">
        <v>0</v>
      </c>
      <c r="G47" s="95" t="b">
        <v>0</v>
      </c>
      <c r="H47" s="95" t="b">
        <v>0</v>
      </c>
      <c r="I47" s="95" t="b">
        <v>0</v>
      </c>
      <c r="J47" s="98" cm="1">
        <f t="array" ref="J47">_xlfn.IFS(LEN(A47)&gt;2,A48,SUM(E47:I47)=0,0,F47,$F$7*F47*E47,G47,$G$7*G47*E47,AND(H47,A47="Co"),$H$7*H47*E47,AND(H47,A47="Re"),$H$7*H47*E47,H47,$J$7*H47*E47,I47,$I$7*I47*E47)</f>
        <v>0</v>
      </c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21.5" x14ac:dyDescent="0.9">
      <c r="A48" s="103">
        <f>'PLANTILLA V6'!A48</f>
        <v>0</v>
      </c>
      <c r="B48" s="103">
        <f>'PLANTILLA V6'!B48</f>
        <v>0</v>
      </c>
      <c r="C48" s="104">
        <f>'PLANTILLA V6'!C48</f>
        <v>1</v>
      </c>
      <c r="D48" s="95" t="str">
        <f>'PLANTILLA V6'!D48</f>
        <v>pza</v>
      </c>
      <c r="E48" s="104">
        <v>0</v>
      </c>
      <c r="F48" s="95" t="b">
        <v>0</v>
      </c>
      <c r="G48" s="95" t="b">
        <v>0</v>
      </c>
      <c r="H48" s="95" t="b">
        <v>0</v>
      </c>
      <c r="I48" s="95" t="b">
        <v>0</v>
      </c>
      <c r="J48" s="98" cm="1">
        <f t="array" ref="J48">_xlfn.IFS(LEN(A48)&gt;2,A49,SUM(E48:I48)=0,0,F48,$F$7*F48*E48,G48,$G$7*G48*E48,AND(H48,A48="Co"),$H$7*H48*E48,AND(H48,A48="Re"),$H$7*H48*E48,H48,$J$7*H48*E48,I48,$I$7*I48*E48)</f>
        <v>0</v>
      </c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21.5" x14ac:dyDescent="0.9">
      <c r="A49" s="103">
        <f>'PLANTILLA V6'!A49</f>
        <v>0</v>
      </c>
      <c r="B49" s="103">
        <f>'PLANTILLA V6'!B49</f>
        <v>0</v>
      </c>
      <c r="C49" s="104">
        <f>'PLANTILLA V6'!C49</f>
        <v>1</v>
      </c>
      <c r="D49" s="95" t="str">
        <f>'PLANTILLA V6'!D49</f>
        <v>pza</v>
      </c>
      <c r="E49" s="104">
        <v>0</v>
      </c>
      <c r="F49" s="95" t="b">
        <v>0</v>
      </c>
      <c r="G49" s="95" t="b">
        <v>0</v>
      </c>
      <c r="H49" s="95" t="b">
        <v>0</v>
      </c>
      <c r="I49" s="95" t="b">
        <v>0</v>
      </c>
      <c r="J49" s="98" cm="1">
        <f t="array" ref="J49">_xlfn.IFS(LEN(A49)&gt;2,A50,SUM(E49:I49)=0,0,F49,$F$7*F49*E49,G49,$G$7*G49*E49,AND(H49,A49="Co"),$H$7*H49*E49,AND(H49,A49="Re"),$H$7*H49*E49,H49,$J$7*H49*E49,I49,$I$7*I49*E49)</f>
        <v>0</v>
      </c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21.5" x14ac:dyDescent="0.9">
      <c r="A50" s="103">
        <f>'PLANTILLA V6'!A50</f>
        <v>0</v>
      </c>
      <c r="B50" s="103">
        <f>'PLANTILLA V6'!B50</f>
        <v>0</v>
      </c>
      <c r="C50" s="104">
        <f>'PLANTILLA V6'!C50</f>
        <v>1</v>
      </c>
      <c r="D50" s="95" t="str">
        <f>'PLANTILLA V6'!D50</f>
        <v>pza</v>
      </c>
      <c r="E50" s="104">
        <v>0</v>
      </c>
      <c r="F50" s="95" t="b">
        <v>0</v>
      </c>
      <c r="G50" s="95" t="b">
        <v>0</v>
      </c>
      <c r="H50" s="95" t="b">
        <v>0</v>
      </c>
      <c r="I50" s="95" t="b">
        <v>0</v>
      </c>
      <c r="J50" s="98" cm="1">
        <f t="array" ref="J50">_xlfn.IFS(LEN(A50)&gt;2,A51,SUM(E50:I50)=0,0,F50,$F$7*F50*E50,G50,$G$7*G50*E50,AND(H50,A50="Co"),$H$7*H50*E50,AND(H50,A50="Re"),$H$7*H50*E50,H50,$J$7*H50*E50,I50,$I$7*I50*E50)</f>
        <v>0</v>
      </c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21.5" x14ac:dyDescent="0.9">
      <c r="A51" s="103">
        <f>'PLANTILLA V6'!A51</f>
        <v>0</v>
      </c>
      <c r="B51" s="103">
        <f>'PLANTILLA V6'!B51</f>
        <v>0</v>
      </c>
      <c r="C51" s="104">
        <f>'PLANTILLA V6'!C51</f>
        <v>1</v>
      </c>
      <c r="D51" s="95" t="str">
        <f>'PLANTILLA V6'!D51</f>
        <v>pza</v>
      </c>
      <c r="E51" s="104">
        <v>0</v>
      </c>
      <c r="F51" s="95" t="b">
        <v>0</v>
      </c>
      <c r="G51" s="95" t="b">
        <v>0</v>
      </c>
      <c r="H51" s="95" t="b">
        <v>0</v>
      </c>
      <c r="I51" s="95" t="b">
        <v>0</v>
      </c>
      <c r="J51" s="98" cm="1">
        <f t="array" ref="J51">_xlfn.IFS(LEN(A51)&gt;2,A52,SUM(E51:I51)=0,0,F51,$F$7*F51*E51,G51,$G$7*G51*E51,AND(H51,A51="Co"),$H$7*H51*E51,AND(H51,A51="Re"),$H$7*H51*E51,H51,$J$7*H51*E51,I51,$I$7*I51*E51)</f>
        <v>0</v>
      </c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21.5" x14ac:dyDescent="0.9">
      <c r="A52" s="103">
        <f>'PLANTILLA V6'!A52</f>
        <v>0</v>
      </c>
      <c r="B52" s="103">
        <f>'PLANTILLA V6'!B52</f>
        <v>0</v>
      </c>
      <c r="C52" s="104">
        <f>'PLANTILLA V6'!C52</f>
        <v>1</v>
      </c>
      <c r="D52" s="95" t="str">
        <f>'PLANTILLA V6'!D52</f>
        <v>pza</v>
      </c>
      <c r="E52" s="104">
        <v>0</v>
      </c>
      <c r="F52" s="95" t="b">
        <v>0</v>
      </c>
      <c r="G52" s="95" t="b">
        <v>0</v>
      </c>
      <c r="H52" s="95" t="b">
        <v>0</v>
      </c>
      <c r="I52" s="95" t="b">
        <v>0</v>
      </c>
      <c r="J52" s="98" cm="1">
        <f t="array" ref="J52">_xlfn.IFS(LEN(A52)&gt;2,A53,SUM(E52:I52)=0,0,F52,$F$7*F52*E52,G52,$G$7*G52*E52,AND(H52,A52="Co"),$H$7*H52*E52,AND(H52,A52="Re"),$H$7*H52*E52,H52,$J$7*H52*E52,I52,$I$7*I52*E52)</f>
        <v>0</v>
      </c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21.5" x14ac:dyDescent="0.9">
      <c r="A53" s="196" t="str">
        <f>'PLANTILLA V6'!A53</f>
        <v>Herramientas manuales</v>
      </c>
      <c r="B53" s="167"/>
      <c r="C53" s="104">
        <f>'PLANTILLA V6'!C53</f>
        <v>0</v>
      </c>
      <c r="D53" s="95">
        <f>'PLANTILLA V6'!D53</f>
        <v>0</v>
      </c>
      <c r="E53" s="100"/>
      <c r="F53" s="101" t="b">
        <v>0</v>
      </c>
      <c r="G53" s="101" t="b">
        <v>0</v>
      </c>
      <c r="H53" s="101" t="b">
        <v>0</v>
      </c>
      <c r="I53" s="101" t="b">
        <v>0</v>
      </c>
      <c r="J53" s="102" t="str" cm="1">
        <f t="array" ref="J53">_xlfn.IFS(LEN(A53)&gt;2,A54,SUM(E53:I53)=0,0,F53,$F$7*F53*E53,G53,$G$7*G53*E53,AND(H53,A53="Co"),$H$7*H53*E53,AND(H53,A53="Re"),$H$7*H53*E53,H53,$J$7*H53*E53,I53,$I$7*I53*E53)</f>
        <v>Hm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21.5" x14ac:dyDescent="0.9">
      <c r="A54" s="103" t="str">
        <f>'PLANTILLA V6'!A54</f>
        <v>Hm</v>
      </c>
      <c r="B54" s="103" t="str">
        <f>'PLANTILLA V6'!B54</f>
        <v>Flexómetro</v>
      </c>
      <c r="C54" s="104">
        <f>'PLANTILLA V6'!C54</f>
        <v>1</v>
      </c>
      <c r="D54" s="95" t="str">
        <f>'PLANTILLA V6'!D54</f>
        <v>pza</v>
      </c>
      <c r="E54" s="104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98" cm="1">
        <f t="array" ref="J54">_xlfn.IFS(LEN(A54)&gt;2,A55,SUM(E54:I54)=0,0,F54,$F$7*F54*E54,G54,$G$7*G54*E54,AND(H54,A54="Co"),$H$7*H54*E54,AND(H54,A54="Re"),$H$7*H54*E54,H54,$J$7*H54*E54,I54,$I$7*I54*E54)</f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21.5" x14ac:dyDescent="0.9">
      <c r="A55" s="103" t="str">
        <f>'PLANTILLA V6'!A55</f>
        <v>Hm</v>
      </c>
      <c r="B55" s="103" t="str">
        <f>'PLANTILLA V6'!B55</f>
        <v>Cúter</v>
      </c>
      <c r="C55" s="104">
        <f>'PLANTILLA V6'!C55</f>
        <v>1</v>
      </c>
      <c r="D55" s="95" t="str">
        <f>'PLANTILLA V6'!D55</f>
        <v>pza</v>
      </c>
      <c r="E55" s="104">
        <v>0</v>
      </c>
      <c r="F55" s="95" t="b">
        <v>0</v>
      </c>
      <c r="G55" s="95" t="b">
        <v>0</v>
      </c>
      <c r="H55" s="95" t="b">
        <v>1</v>
      </c>
      <c r="I55" s="95" t="b">
        <v>0</v>
      </c>
      <c r="J55" s="98" cm="1">
        <f t="array" ref="J55">_xlfn.IFS(LEN(A55)&gt;2,A56,SUM(E55:I55)=0,0,F55,$F$7*F55*E55,G55,$G$7*G55*E55,AND(H55,A55="Co"),$H$7*H55*E55,AND(H55,A55="Re"),$H$7*H55*E55,H55,$J$7*H55*E55,I55,$I$7*I55*E55)</f>
        <v>0</v>
      </c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21.5" x14ac:dyDescent="0.9">
      <c r="A56" s="103" t="str">
        <f>'PLANTILLA V6'!A56</f>
        <v>Hm</v>
      </c>
      <c r="B56" s="103" t="str">
        <f>'PLANTILLA V6'!B56</f>
        <v>Pistola de silicón</v>
      </c>
      <c r="C56" s="104">
        <f>'PLANTILLA V6'!C56</f>
        <v>1</v>
      </c>
      <c r="D56" s="95" t="str">
        <f>'PLANTILLA V6'!D56</f>
        <v>pza</v>
      </c>
      <c r="E56" s="104">
        <v>0</v>
      </c>
      <c r="F56" s="95" t="b">
        <v>0</v>
      </c>
      <c r="G56" s="95" t="b">
        <v>0</v>
      </c>
      <c r="H56" s="95" t="b">
        <v>1</v>
      </c>
      <c r="I56" s="95" t="b">
        <v>0</v>
      </c>
      <c r="J56" s="98" cm="1">
        <f t="array" ref="J56">_xlfn.IFS(LEN(A56)&gt;2,A57,SUM(E56:I56)=0,0,F56,$F$7*F56*E56,G56,$G$7*G56*E56,AND(H56,A56="Co"),$H$7*H56*E56,AND(H56,A56="Re"),$H$7*H56*E56,H56,$J$7*H56*E56,I56,$I$7*I56*E56)</f>
        <v>0</v>
      </c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21.5" x14ac:dyDescent="0.9">
      <c r="A57" s="103" t="str">
        <f>'PLANTILLA V6'!A57</f>
        <v>Hm</v>
      </c>
      <c r="B57" s="103" t="str">
        <f>'PLANTILLA V6'!B57</f>
        <v>Desarmador plano</v>
      </c>
      <c r="C57" s="104">
        <f>'PLANTILLA V6'!C57</f>
        <v>1</v>
      </c>
      <c r="D57" s="95" t="str">
        <f>'PLANTILLA V6'!D57</f>
        <v>pza</v>
      </c>
      <c r="E57" s="104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98" cm="1">
        <f t="array" ref="J57">_xlfn.IFS(LEN(A57)&gt;2,A58,SUM(E57:I57)=0,0,F57,$F$7*F57*E57,G57,$G$7*G57*E57,AND(H57,A57="Co"),$H$7*H57*E57,AND(H57,A57="Re"),$H$7*H57*E57,H57,$J$7*H57*E57,I57,$I$7*I57*E57)</f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21.5" x14ac:dyDescent="0.9">
      <c r="A58" s="103" t="str">
        <f>'PLANTILLA V6'!A58</f>
        <v>Hm</v>
      </c>
      <c r="B58" s="106" t="str">
        <f>'PLANTILLA V6'!B58</f>
        <v>Desarmador de cruz</v>
      </c>
      <c r="C58" s="104">
        <f>'PLANTILLA V6'!C58</f>
        <v>1</v>
      </c>
      <c r="D58" s="95" t="str">
        <f>'PLANTILLA V6'!D58</f>
        <v>pza</v>
      </c>
      <c r="E58" s="104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98" cm="1">
        <f t="array" ref="J58">_xlfn.IFS(LEN(A58)&gt;2,A59,SUM(E58:I58)=0,0,F58,$F$7*F58*E58,G58,$G$7*G58*E58,AND(H58,A58="Co"),$H$7*H58*E58,AND(H58,A58="Re"),$H$7*H58*E58,H58,$J$7*H58*E58,I58,$I$7*I58*E58)</f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1.5" x14ac:dyDescent="0.9">
      <c r="A59" s="103" t="str">
        <f>'PLANTILLA V6'!A59</f>
        <v>Hm</v>
      </c>
      <c r="B59" s="106" t="str">
        <f>'PLANTILLA V6'!B59</f>
        <v>Juego de puntas intercambiables para desarmador</v>
      </c>
      <c r="C59" s="104">
        <f>'PLANTILLA V6'!C59</f>
        <v>1</v>
      </c>
      <c r="D59" s="95" t="str">
        <f>'PLANTILLA V6'!D59</f>
        <v>juego</v>
      </c>
      <c r="E59" s="104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98" cm="1">
        <f t="array" ref="J59">_xlfn.IFS(LEN(A59)&gt;2,A60,SUM(E59:I59)=0,0,F59,$F$7*F59*E59,G59,$G$7*G59*E59,AND(H59,A59="Co"),$H$7*H59*E59,AND(H59,A59="Re"),$H$7*H59*E59,H59,$J$7*H59*E59,I59,$I$7*I59*E59)</f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21.5" x14ac:dyDescent="0.9">
      <c r="A60" s="103" t="str">
        <f>'PLANTILLA V6'!A60</f>
        <v>Hm</v>
      </c>
      <c r="B60" s="103" t="str">
        <f>'PLANTILLA V6'!B60</f>
        <v>Pinzas de punta</v>
      </c>
      <c r="C60" s="104">
        <f>'PLANTILLA V6'!C60</f>
        <v>1</v>
      </c>
      <c r="D60" s="95" t="str">
        <f>'PLANTILLA V6'!D60</f>
        <v>pza</v>
      </c>
      <c r="E60" s="104">
        <v>0</v>
      </c>
      <c r="F60" s="95" t="b">
        <v>0</v>
      </c>
      <c r="G60" s="95" t="b">
        <v>0</v>
      </c>
      <c r="H60" s="95" t="b">
        <v>1</v>
      </c>
      <c r="I60" s="95" t="b">
        <v>0</v>
      </c>
      <c r="J60" s="98" cm="1">
        <f t="array" ref="J60">_xlfn.IFS(LEN(A60)&gt;2,A61,SUM(E60:I60)=0,0,F60,$F$7*F60*E60,G60,$G$7*G60*E60,AND(H60,A60="Co"),$H$7*H60*E60,AND(H60,A60="Re"),$H$7*H60*E60,H60,$J$7*H60*E60,I60,$I$7*I60*E60)</f>
        <v>0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21.5" x14ac:dyDescent="0.9">
      <c r="A61" s="103" t="str">
        <f>'PLANTILLA V6'!A61</f>
        <v>Hm</v>
      </c>
      <c r="B61" s="103" t="str">
        <f>'PLANTILLA V6'!B61</f>
        <v>Pinzas de corte</v>
      </c>
      <c r="C61" s="104">
        <f>'PLANTILLA V6'!C61</f>
        <v>1</v>
      </c>
      <c r="D61" s="95" t="str">
        <f>'PLANTILLA V6'!D61</f>
        <v>pza</v>
      </c>
      <c r="E61" s="104">
        <v>0</v>
      </c>
      <c r="F61" s="95" t="b">
        <v>0</v>
      </c>
      <c r="G61" s="95" t="b">
        <v>0</v>
      </c>
      <c r="H61" s="95" t="b">
        <v>1</v>
      </c>
      <c r="I61" s="95" t="b">
        <v>0</v>
      </c>
      <c r="J61" s="98" cm="1">
        <f t="array" ref="J61">_xlfn.IFS(LEN(A61)&gt;2,A62,SUM(E61:I61)=0,0,F61,$F$7*F61*E61,G61,$G$7*G61*E61,AND(H61,A61="Co"),$H$7*H61*E61,AND(H61,A61="Re"),$H$7*H61*E61,H61,$J$7*H61*E61,I61,$I$7*I61*E61)</f>
        <v>0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21.5" x14ac:dyDescent="0.9">
      <c r="A62" s="103" t="str">
        <f>'PLANTILLA V6'!A62</f>
        <v>Hm</v>
      </c>
      <c r="B62" s="103" t="str">
        <f>'PLANTILLA V6'!B62</f>
        <v>Pinceles (delgado, mediano y grueso)</v>
      </c>
      <c r="C62" s="104">
        <f>'PLANTILLA V6'!C62</f>
        <v>1</v>
      </c>
      <c r="D62" s="95" t="str">
        <f>'PLANTILLA V6'!D62</f>
        <v>juego</v>
      </c>
      <c r="E62" s="104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98" cm="1">
        <f t="array" ref="J62">_xlfn.IFS(LEN(A62)&gt;2,A63,SUM(E62:I62)=0,0,F62,$F$7*F62*E62,G62,$G$7*G62*E62,AND(H62,A62="Co"),$H$7*H62*E62,AND(H62,A62="Re"),$H$7*H62*E62,H62,$J$7*H62*E62,I62,$I$7*I62*E62)</f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21.5" x14ac:dyDescent="0.9">
      <c r="A63" s="103" t="str">
        <f>'PLANTILLA V6'!A63</f>
        <v>Hm</v>
      </c>
      <c r="B63" s="103" t="str">
        <f>'PLANTILLA V6'!B63</f>
        <v>Multímetro</v>
      </c>
      <c r="C63" s="104">
        <f>'PLANTILLA V6'!C63</f>
        <v>1</v>
      </c>
      <c r="D63" s="95" t="str">
        <f>'PLANTILLA V6'!D63</f>
        <v>pza</v>
      </c>
      <c r="E63" s="104">
        <v>0</v>
      </c>
      <c r="F63" s="95" t="b">
        <v>0</v>
      </c>
      <c r="G63" s="95" t="b">
        <v>0</v>
      </c>
      <c r="H63" s="95" t="b">
        <v>0</v>
      </c>
      <c r="I63" s="95" t="b">
        <v>0</v>
      </c>
      <c r="J63" s="98" cm="1">
        <f t="array" ref="J63">_xlfn.IFS(LEN(A63)&gt;2,A64,SUM(E63:I63)=0,0,F63,$F$7*F63*E63,G63,$G$7*G63*E63,AND(H63,A63="Co"),$H$7*H63*E63,AND(H63,A63="Re"),$H$7*H63*E63,H63,$J$7*H63*E63,I63,$I$7*I63*E63)</f>
        <v>0</v>
      </c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21.5" x14ac:dyDescent="0.9">
      <c r="A64" s="103" t="str">
        <f>'PLANTILLA V6'!A64</f>
        <v>Hm</v>
      </c>
      <c r="B64" s="103" t="str">
        <f>'PLANTILLA V6'!B64</f>
        <v>Báscula</v>
      </c>
      <c r="C64" s="104">
        <f>'PLANTILLA V6'!C64</f>
        <v>1</v>
      </c>
      <c r="D64" s="95" t="str">
        <f>'PLANTILLA V6'!D64</f>
        <v>pza</v>
      </c>
      <c r="E64" s="104">
        <v>0</v>
      </c>
      <c r="F64" s="95" t="b">
        <v>0</v>
      </c>
      <c r="G64" s="95" t="b">
        <v>0</v>
      </c>
      <c r="H64" s="95" t="b">
        <v>0</v>
      </c>
      <c r="I64" s="95" t="b">
        <v>0</v>
      </c>
      <c r="J64" s="98" cm="1">
        <f t="array" ref="J64">_xlfn.IFS(LEN(A64)&gt;2,A65,SUM(E64:I64)=0,0,F64,$F$7*F64*E64,G64,$G$7*G64*E64,AND(H64,A64="Co"),$H$7*H64*E64,AND(H64,A64="Re"),$H$7*H64*E64,H64,$J$7*H64*E64,I64,$I$7*I64*E64)</f>
        <v>0</v>
      </c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21.5" x14ac:dyDescent="0.9">
      <c r="A65" s="103">
        <f>'PLANTILLA V6'!A65</f>
        <v>0</v>
      </c>
      <c r="B65" s="103">
        <f>'PLANTILLA V6'!B65</f>
        <v>0</v>
      </c>
      <c r="C65" s="104">
        <f>'PLANTILLA V6'!C65</f>
        <v>1</v>
      </c>
      <c r="D65" s="95" t="str">
        <f>'PLANTILLA V6'!D65</f>
        <v>pza</v>
      </c>
      <c r="E65" s="104">
        <v>0</v>
      </c>
      <c r="F65" s="95" t="b">
        <v>0</v>
      </c>
      <c r="G65" s="95" t="b">
        <v>0</v>
      </c>
      <c r="H65" s="95" t="b">
        <v>0</v>
      </c>
      <c r="I65" s="95" t="b">
        <v>0</v>
      </c>
      <c r="J65" s="98" cm="1">
        <f t="array" ref="J65">_xlfn.IFS(LEN(A65)&gt;2,A66,SUM(E65:I65)=0,0,F65,$F$7*F65*E65,G65,$G$7*G65*E65,AND(H65,A65="Co"),$H$7*H65*E65,AND(H65,A65="Re"),$H$7*H65*E65,H65,$J$7*H65*E65,I65,$I$7*I65*E65)</f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21.5" x14ac:dyDescent="0.9">
      <c r="A66" s="103">
        <f>'PLANTILLA V6'!A66</f>
        <v>0</v>
      </c>
      <c r="B66" s="103">
        <f>'PLANTILLA V6'!B66</f>
        <v>0</v>
      </c>
      <c r="C66" s="104">
        <f>'PLANTILLA V6'!C66</f>
        <v>1</v>
      </c>
      <c r="D66" s="95" t="str">
        <f>'PLANTILLA V6'!D66</f>
        <v>pza</v>
      </c>
      <c r="E66" s="104">
        <v>0</v>
      </c>
      <c r="F66" s="95" t="b">
        <v>0</v>
      </c>
      <c r="G66" s="95" t="b">
        <v>0</v>
      </c>
      <c r="H66" s="95" t="b">
        <v>0</v>
      </c>
      <c r="I66" s="95" t="b">
        <v>0</v>
      </c>
      <c r="J66" s="98" cm="1">
        <f t="array" ref="J66">_xlfn.IFS(LEN(A66)&gt;2,A67,SUM(E66:I66)=0,0,F66,$F$7*F66*E66,G66,$G$7*G66*E66,AND(H66,A66="Co"),$H$7*H66*E66,AND(H66,A66="Re"),$H$7*H66*E66,H66,$J$7*H66*E66,I66,$I$7*I66*E66)</f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21.5" x14ac:dyDescent="0.9">
      <c r="A67" s="103">
        <f>'PLANTILLA V6'!A67</f>
        <v>0</v>
      </c>
      <c r="B67" s="103">
        <f>'PLANTILLA V6'!B67</f>
        <v>0</v>
      </c>
      <c r="C67" s="104">
        <f>'PLANTILLA V6'!C67</f>
        <v>1</v>
      </c>
      <c r="D67" s="95" t="str">
        <f>'PLANTILLA V6'!D67</f>
        <v>pza</v>
      </c>
      <c r="E67" s="104">
        <v>0</v>
      </c>
      <c r="F67" s="95" t="b">
        <v>0</v>
      </c>
      <c r="G67" s="95" t="b">
        <v>0</v>
      </c>
      <c r="H67" s="95" t="b">
        <v>0</v>
      </c>
      <c r="I67" s="95" t="b">
        <v>0</v>
      </c>
      <c r="J67" s="98" cm="1">
        <f t="array" ref="J67">_xlfn.IFS(LEN(A67)&gt;2,A68,SUM(E67:I67)=0,0,F67,$F$7*F67*E67,G67,$G$7*G67*E67,AND(H67,A67="Co"),$H$7*H67*E67,AND(H67,A67="Re"),$H$7*H67*E67,H67,$J$7*H67*E67,I67,$I$7*I67*E67)</f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21.5" x14ac:dyDescent="0.9">
      <c r="A68" s="103">
        <f>'PLANTILLA V6'!A68</f>
        <v>0</v>
      </c>
      <c r="B68" s="103">
        <f>'PLANTILLA V6'!B68</f>
        <v>0</v>
      </c>
      <c r="C68" s="104">
        <f>'PLANTILLA V6'!C68</f>
        <v>1</v>
      </c>
      <c r="D68" s="95" t="str">
        <f>'PLANTILLA V6'!D68</f>
        <v>pza</v>
      </c>
      <c r="E68" s="104">
        <v>0</v>
      </c>
      <c r="F68" s="95" t="b">
        <v>0</v>
      </c>
      <c r="G68" s="95" t="b">
        <v>0</v>
      </c>
      <c r="H68" s="95" t="b">
        <v>0</v>
      </c>
      <c r="I68" s="95" t="b">
        <v>0</v>
      </c>
      <c r="J68" s="98" cm="1">
        <f t="array" ref="J68">_xlfn.IFS(LEN(A68)&gt;2,A69,SUM(E68:I68)=0,0,F68,$F$7*F68*E68,G68,$G$7*G68*E68,AND(H68,A68="Co"),$H$7*H68*E68,AND(H68,A68="Re"),$H$7*H68*E68,H68,$J$7*H68*E68,I68,$I$7*I68*E68)</f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21.5" x14ac:dyDescent="0.9">
      <c r="A69" s="103">
        <f>'PLANTILLA V6'!A69</f>
        <v>0</v>
      </c>
      <c r="B69" s="103">
        <f>'PLANTILLA V6'!B69</f>
        <v>0</v>
      </c>
      <c r="C69" s="104">
        <f>'PLANTILLA V6'!C69</f>
        <v>1</v>
      </c>
      <c r="D69" s="95" t="str">
        <f>'PLANTILLA V6'!D69</f>
        <v>pza</v>
      </c>
      <c r="E69" s="104">
        <v>0</v>
      </c>
      <c r="F69" s="95" t="b">
        <v>0</v>
      </c>
      <c r="G69" s="95" t="b">
        <v>0</v>
      </c>
      <c r="H69" s="95" t="b">
        <v>0</v>
      </c>
      <c r="I69" s="95" t="b">
        <v>0</v>
      </c>
      <c r="J69" s="98" cm="1">
        <f t="array" ref="J69">_xlfn.IFS(LEN(A69)&gt;2,A70,SUM(E69:I69)=0,0,F69,$F$7*F69*E69,G69,$G$7*G69*E69,AND(H69,A69="Co"),$H$7*H69*E69,AND(H69,A69="Re"),$H$7*H69*E69,H69,$J$7*H69*E69,I69,$I$7*I69*E69)</f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21.5" x14ac:dyDescent="0.9">
      <c r="A70" s="103">
        <f>'PLANTILLA V6'!A70</f>
        <v>0</v>
      </c>
      <c r="B70" s="103">
        <f>'PLANTILLA V6'!B70</f>
        <v>0</v>
      </c>
      <c r="C70" s="104">
        <f>'PLANTILLA V6'!C70</f>
        <v>1</v>
      </c>
      <c r="D70" s="95" t="str">
        <f>'PLANTILLA V6'!D70</f>
        <v>pza</v>
      </c>
      <c r="E70" s="104">
        <v>0</v>
      </c>
      <c r="F70" s="95" t="b">
        <v>0</v>
      </c>
      <c r="G70" s="95" t="b">
        <v>0</v>
      </c>
      <c r="H70" s="95" t="b">
        <v>0</v>
      </c>
      <c r="I70" s="95" t="b">
        <v>0</v>
      </c>
      <c r="J70" s="98" cm="1">
        <f t="array" ref="J70">_xlfn.IFS(LEN(A70)&gt;2,A71,SUM(E70:I70)=0,0,F70,$F$7*F70*E70,G70,$G$7*G70*E70,AND(H70,A70="Co"),$H$7*H70*E70,AND(H70,A70="Re"),$H$7*H70*E70,H70,$J$7*H70*E70,I70,$I$7*I70*E70)</f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21.5" x14ac:dyDescent="0.9">
      <c r="A71" s="99">
        <f>'PLANTILLA V6'!A71</f>
        <v>0</v>
      </c>
      <c r="B71" s="95">
        <f>'PLANTILLA V6'!B71</f>
        <v>0</v>
      </c>
      <c r="C71" s="104">
        <f>'PLANTILLA V6'!C71</f>
        <v>1</v>
      </c>
      <c r="D71" s="95" t="str">
        <f>'PLANTILLA V6'!D71</f>
        <v>pza</v>
      </c>
      <c r="E71" s="104">
        <v>0</v>
      </c>
      <c r="F71" s="95" t="b">
        <v>0</v>
      </c>
      <c r="G71" s="95" t="b">
        <v>0</v>
      </c>
      <c r="H71" s="95" t="b">
        <v>0</v>
      </c>
      <c r="I71" s="95" t="b">
        <v>0</v>
      </c>
      <c r="J71" s="98" cm="1">
        <f t="array" ref="J71">_xlfn.IFS(LEN(A71)&gt;2,A72,SUM(E71:I71)=0,0,F71,$F$7*F71*E71,G71,$G$7*G71*E71,AND(H71,A71="Co"),$H$7*H71*E71,AND(H71,A71="Re"),$H$7*H71*E71,H71,$J$7*H71*E71,I71,$I$7*I71*E71)</f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21.5" x14ac:dyDescent="0.9">
      <c r="A72" s="99">
        <f>'PLANTILLA V6'!A72</f>
        <v>0</v>
      </c>
      <c r="B72" s="95">
        <f>'PLANTILLA V6'!B72</f>
        <v>0</v>
      </c>
      <c r="C72" s="104">
        <f>'PLANTILLA V6'!C72</f>
        <v>1</v>
      </c>
      <c r="D72" s="95" t="str">
        <f>'PLANTILLA V6'!D72</f>
        <v>pza</v>
      </c>
      <c r="E72" s="104">
        <v>0</v>
      </c>
      <c r="F72" s="95" t="b">
        <v>0</v>
      </c>
      <c r="G72" s="95" t="b">
        <v>0</v>
      </c>
      <c r="H72" s="95" t="b">
        <v>0</v>
      </c>
      <c r="I72" s="95" t="b">
        <v>0</v>
      </c>
      <c r="J72" s="98" cm="1">
        <f t="array" ref="J72">_xlfn.IFS(LEN(A72)&gt;2,A73,SUM(E72:I72)=0,0,F72,$F$7*F72*E72,G72,$G$7*G72*E72,AND(H72,A72="Co"),$H$7*H72*E72,AND(H72,A72="Re"),$H$7*H72*E72,H72,$J$7*H72*E72,I72,$I$7*I72*E72)</f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21.5" x14ac:dyDescent="0.9">
      <c r="A73" s="99">
        <f>'PLANTILLA V6'!A73</f>
        <v>0</v>
      </c>
      <c r="B73" s="95">
        <f>'PLANTILLA V6'!B73</f>
        <v>0</v>
      </c>
      <c r="C73" s="104">
        <f>'PLANTILLA V6'!C73</f>
        <v>1</v>
      </c>
      <c r="D73" s="95" t="str">
        <f>'PLANTILLA V6'!D73</f>
        <v>pza</v>
      </c>
      <c r="E73" s="104">
        <v>0</v>
      </c>
      <c r="F73" s="95" t="b">
        <v>0</v>
      </c>
      <c r="G73" s="95" t="b">
        <v>0</v>
      </c>
      <c r="H73" s="95" t="b">
        <v>0</v>
      </c>
      <c r="I73" s="95" t="b">
        <v>0</v>
      </c>
      <c r="J73" s="98" cm="1">
        <f t="array" ref="J73">_xlfn.IFS(LEN(A73)&gt;2,A74,SUM(E73:I73)=0,0,F73,$F$7*F73*E73,G73,$G$7*G73*E73,AND(H73,A73="Co"),$H$7*H73*E73,AND(H73,A73="Re"),$H$7*H73*E73,H73,$J$7*H73*E73,I73,$I$7*I73*E73)</f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21.5" x14ac:dyDescent="0.9">
      <c r="A74" s="99">
        <f>'PLANTILLA V6'!A74</f>
        <v>0</v>
      </c>
      <c r="B74" s="95">
        <f>'PLANTILLA V6'!B74</f>
        <v>0</v>
      </c>
      <c r="C74" s="104">
        <f>'PLANTILLA V6'!C74</f>
        <v>1</v>
      </c>
      <c r="D74" s="95" t="str">
        <f>'PLANTILLA V6'!D74</f>
        <v>pza</v>
      </c>
      <c r="E74" s="104">
        <v>0</v>
      </c>
      <c r="F74" s="95" t="b">
        <v>0</v>
      </c>
      <c r="G74" s="95" t="b">
        <v>0</v>
      </c>
      <c r="H74" s="95" t="b">
        <v>0</v>
      </c>
      <c r="I74" s="95" t="b">
        <v>0</v>
      </c>
      <c r="J74" s="98" cm="1">
        <f t="array" ref="J74">_xlfn.IFS(LEN(A74)&gt;2,A75,SUM(E74:I74)=0,0,F74,$F$7*F74*E74,G74,$G$7*G74*E74,AND(H74,A74="Co"),$H$7*H74*E74,AND(H74,A74="Re"),$H$7*H74*E74,H74,$J$7*H74*E74,I74,$I$7*I74*E74)</f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21.5" x14ac:dyDescent="0.9">
      <c r="A75" s="99">
        <f>'PLANTILLA V6'!A75</f>
        <v>0</v>
      </c>
      <c r="B75" s="95">
        <f>'PLANTILLA V6'!B75</f>
        <v>0</v>
      </c>
      <c r="C75" s="104">
        <f>'PLANTILLA V6'!C75</f>
        <v>1</v>
      </c>
      <c r="D75" s="95" t="str">
        <f>'PLANTILLA V6'!D75</f>
        <v>pza</v>
      </c>
      <c r="E75" s="104">
        <v>0</v>
      </c>
      <c r="F75" s="95" t="b">
        <v>0</v>
      </c>
      <c r="G75" s="95" t="b">
        <v>0</v>
      </c>
      <c r="H75" s="95" t="b">
        <v>0</v>
      </c>
      <c r="I75" s="95" t="b">
        <v>0</v>
      </c>
      <c r="J75" s="98" cm="1">
        <f t="array" ref="J75">_xlfn.IFS(LEN(A75)&gt;2,A76,SUM(E75:I75)=0,0,F75,$F$7*F75*E75,G75,$G$7*G75*E75,AND(H75,A75="Co"),$H$7*H75*E75,AND(H75,A75="Re"),$H$7*H75*E75,H75,$J$7*H75*E75,I75,$I$7*I75*E75)</f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21.5" x14ac:dyDescent="0.9">
      <c r="A76" s="99">
        <f>'PLANTILLA V6'!A76</f>
        <v>0</v>
      </c>
      <c r="B76" s="95">
        <f>'PLANTILLA V6'!B76</f>
        <v>0</v>
      </c>
      <c r="C76" s="104">
        <f>'PLANTILLA V6'!C76</f>
        <v>1</v>
      </c>
      <c r="D76" s="95" t="str">
        <f>'PLANTILLA V6'!D76</f>
        <v>pza</v>
      </c>
      <c r="E76" s="104">
        <v>0</v>
      </c>
      <c r="F76" s="95" t="b">
        <v>0</v>
      </c>
      <c r="G76" s="95" t="b">
        <v>0</v>
      </c>
      <c r="H76" s="95" t="b">
        <v>0</v>
      </c>
      <c r="I76" s="95" t="b">
        <v>0</v>
      </c>
      <c r="J76" s="98" cm="1">
        <f t="array" ref="J76">_xlfn.IFS(LEN(A76)&gt;2,A77,SUM(E76:I76)=0,0,F76,$F$7*F76*E76,G76,$G$7*G76*E76,AND(H76,A76="Co"),$H$7*H76*E76,AND(H76,A76="Re"),$H$7*H76*E76,H76,$J$7*H76*E76,I76,$I$7*I76*E76)</f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21.5" x14ac:dyDescent="0.9">
      <c r="A77" s="195" t="str">
        <f>'PLANTILLA V6'!A77</f>
        <v>Electricidad y Electrónica</v>
      </c>
      <c r="B77" s="167"/>
      <c r="C77" s="104">
        <f>'PLANTILLA V6'!C77</f>
        <v>0</v>
      </c>
      <c r="D77" s="95">
        <f>'PLANTILLA V6'!D77</f>
        <v>0</v>
      </c>
      <c r="E77" s="100"/>
      <c r="F77" s="101" t="b">
        <v>0</v>
      </c>
      <c r="G77" s="101" t="b">
        <v>0</v>
      </c>
      <c r="H77" s="101" t="b">
        <v>0</v>
      </c>
      <c r="I77" s="101" t="b">
        <v>0</v>
      </c>
      <c r="J77" s="102" t="str" cm="1">
        <f t="array" ref="J77">_xlfn.IFS(LEN(A77)&gt;2,A78,SUM(E77:I77)=0,0,F77,$F$7*F77*E77,G77,$G$7*G77*E77,AND(H77,A77="Co"),$H$7*H77*E77,AND(H77,A77="Re"),$H$7*H77*E77,H77,$J$7*H77*E77,I77,$I$7*I77*E77)</f>
        <v>EE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21.5" x14ac:dyDescent="0.9">
      <c r="A78" s="103" t="str">
        <f>'PLANTILLA V6'!A78</f>
        <v>EE</v>
      </c>
      <c r="B78" s="103" t="str">
        <f>'PLANTILLA V6'!B78</f>
        <v>Juego de 10 cables tipo caiman- caiman</v>
      </c>
      <c r="C78" s="104">
        <f>'PLANTILLA V6'!C78</f>
        <v>1</v>
      </c>
      <c r="D78" s="95" t="str">
        <f>'PLANTILLA V6'!D78</f>
        <v>juego</v>
      </c>
      <c r="E78" s="104">
        <v>0</v>
      </c>
      <c r="F78" s="95" t="b">
        <v>0</v>
      </c>
      <c r="G78" s="95" t="b">
        <v>0</v>
      </c>
      <c r="H78" s="95" t="b">
        <v>1</v>
      </c>
      <c r="I78" s="95" t="b">
        <v>0</v>
      </c>
      <c r="J78" s="98" cm="1">
        <f t="array" ref="J78">_xlfn.IFS(LEN(A78)&gt;2,A79,SUM(E78:I78)=0,0,F78,$F$7*F78*E78,G78,$G$7*G78*E78,AND(H78,A78="Co"),$H$7*H78*E78,AND(H78,A78="Re"),$H$7*H78*E78,H78,$J$7*H78*E78,I78,$I$7*I78*E78)</f>
        <v>0</v>
      </c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21.5" x14ac:dyDescent="0.9">
      <c r="A79" s="103" t="str">
        <f>'PLANTILLA V6'!A79</f>
        <v>EE</v>
      </c>
      <c r="B79" s="103" t="str">
        <f>'PLANTILLA V6'!B79</f>
        <v>Juegos de jumpers macho - hembra</v>
      </c>
      <c r="C79" s="104">
        <f>'PLANTILLA V6'!C79</f>
        <v>1</v>
      </c>
      <c r="D79" s="95" t="str">
        <f>'PLANTILLA V6'!D79</f>
        <v>juego</v>
      </c>
      <c r="E79" s="104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98" cm="1">
        <f t="array" ref="J79">_xlfn.IFS(LEN(A79)&gt;2,A80,SUM(E79:I79)=0,0,F79,$F$7*F79*E79,G79,$G$7*G79*E79,AND(H79,A79="Co"),$H$7*H79*E79,AND(H79,A79="Re"),$H$7*H79*E79,H79,$J$7*H79*E79,I79,$I$7*I79*E79)</f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21.5" x14ac:dyDescent="0.9">
      <c r="A80" s="103" t="str">
        <f>'PLANTILLA V6'!A80</f>
        <v>EE</v>
      </c>
      <c r="B80" s="103" t="str">
        <f>'PLANTILLA V6'!B80</f>
        <v xml:space="preserve">Juegos de jumpers macho - macho </v>
      </c>
      <c r="C80" s="104">
        <f>'PLANTILLA V6'!C80</f>
        <v>1</v>
      </c>
      <c r="D80" s="95" t="str">
        <f>'PLANTILLA V6'!D80</f>
        <v>juego</v>
      </c>
      <c r="E80" s="104">
        <v>0</v>
      </c>
      <c r="F80" s="95" t="b">
        <v>0</v>
      </c>
      <c r="G80" s="95" t="b">
        <v>0</v>
      </c>
      <c r="H80" s="95" t="b">
        <v>1</v>
      </c>
      <c r="I80" s="95" t="b">
        <v>0</v>
      </c>
      <c r="J80" s="98" cm="1">
        <f t="array" ref="J80">_xlfn.IFS(LEN(A80)&gt;2,A81,SUM(E80:I80)=0,0,F80,$F$7*F80*E80,G80,$G$7*G80*E80,AND(H80,A80="Co"),$H$7*H80*E80,AND(H80,A80="Re"),$H$7*H80*E80,H80,$J$7*H80*E80,I80,$I$7*I80*E80)</f>
        <v>0</v>
      </c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21.5" x14ac:dyDescent="0.9">
      <c r="A81" s="103" t="str">
        <f>'PLANTILLA V6'!A81</f>
        <v>EE</v>
      </c>
      <c r="B81" s="103" t="str">
        <f>'PLANTILLA V6'!B81</f>
        <v>Juegos de jumpers hembra - hembra</v>
      </c>
      <c r="C81" s="104">
        <f>'PLANTILLA V6'!C81</f>
        <v>1</v>
      </c>
      <c r="D81" s="95" t="str">
        <f>'PLANTILLA V6'!D81</f>
        <v>juego</v>
      </c>
      <c r="E81" s="104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98" cm="1">
        <f t="array" ref="J81">_xlfn.IFS(LEN(A81)&gt;2,A82,SUM(E81:I81)=0,0,F81,$F$7*F81*E81,G81,$G$7*G81*E81,AND(H81,A81="Co"),$H$7*H81*E81,AND(H81,A81="Re"),$H$7*H81*E81,H81,$J$7*H81*E81,I81,$I$7*I81*E81)</f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21.5" x14ac:dyDescent="0.9">
      <c r="A82" s="103" t="str">
        <f>'PLANTILLA V6'!A82</f>
        <v>EE</v>
      </c>
      <c r="B82" s="103" t="str">
        <f>'PLANTILLA V6'!B82</f>
        <v>Motor DC de 3V con cables integrados</v>
      </c>
      <c r="C82" s="104">
        <f>'PLANTILLA V6'!C82</f>
        <v>1</v>
      </c>
      <c r="D82" s="95" t="str">
        <f>'PLANTILLA V6'!D82</f>
        <v>pza</v>
      </c>
      <c r="E82" s="104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98" cm="1">
        <f t="array" ref="J82">_xlfn.IFS(LEN(A82)&gt;2,A83,SUM(E82:I82)=0,0,F82,$F$7*F82*E82,G82,$G$7*G82*E82,AND(H82,A82="Co"),$H$7*H82*E82,AND(H82,A82="Re"),$H$7*H82*E82,H82,$J$7*H82*E82,I82,$I$7*I82*E82)</f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21.5" x14ac:dyDescent="0.9">
      <c r="A83" s="103" t="str">
        <f>'PLANTILLA V6'!A83</f>
        <v>EE</v>
      </c>
      <c r="B83" s="103" t="str">
        <f>'PLANTILLA V6'!B83</f>
        <v>Motor DC de 6V con cables integrados</v>
      </c>
      <c r="C83" s="104">
        <f>'PLANTILLA V6'!C83</f>
        <v>1</v>
      </c>
      <c r="D83" s="95" t="str">
        <f>'PLANTILLA V6'!D83</f>
        <v>pza</v>
      </c>
      <c r="E83" s="104">
        <v>0</v>
      </c>
      <c r="F83" s="95" t="b">
        <v>0</v>
      </c>
      <c r="G83" s="95" t="b">
        <v>0</v>
      </c>
      <c r="H83" s="95" t="b">
        <v>1</v>
      </c>
      <c r="I83" s="95" t="b">
        <v>0</v>
      </c>
      <c r="J83" s="98" cm="1">
        <f t="array" ref="J83">_xlfn.IFS(LEN(A83)&gt;2,A84,SUM(E83:I83)=0,0,F83,$F$7*F83*E83,G83,$G$7*G83*E83,AND(H83,A83="Co"),$H$7*H83*E83,AND(H83,A83="Re"),$H$7*H83*E83,H83,$J$7*H83*E83,I83,$I$7*I83*E83)</f>
        <v>0</v>
      </c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21.5" x14ac:dyDescent="0.9">
      <c r="A84" s="103" t="str">
        <f>'PLANTILLA V6'!A84</f>
        <v>EE</v>
      </c>
      <c r="B84" s="103" t="str">
        <f>'PLANTILLA V6'!B84</f>
        <v>Protoboard de 830 puntos</v>
      </c>
      <c r="C84" s="104">
        <f>'PLANTILLA V6'!C84</f>
        <v>1</v>
      </c>
      <c r="D84" s="95" t="str">
        <f>'PLANTILLA V6'!D84</f>
        <v>pza</v>
      </c>
      <c r="E84" s="104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98" cm="1">
        <f t="array" ref="J84">_xlfn.IFS(LEN(A84)&gt;2,A85,SUM(E84:I84)=0,0,F84,$F$7*F84*E84,G84,$G$7*G84*E84,AND(H84,A84="Co"),$H$7*H84*E84,AND(H84,A84="Re"),$H$7*H84*E84,H84,$J$7*H84*E84,I84,$I$7*I84*E84)</f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21.5" x14ac:dyDescent="0.9">
      <c r="A85" s="103" t="str">
        <f>'PLANTILLA V6'!A85</f>
        <v>EE</v>
      </c>
      <c r="B85" s="103" t="str">
        <f>'PLANTILLA V6'!B85</f>
        <v>Led de color blanco</v>
      </c>
      <c r="C85" s="104">
        <f>'PLANTILLA V6'!C85</f>
        <v>1</v>
      </c>
      <c r="D85" s="95" t="str">
        <f>'PLANTILLA V6'!D85</f>
        <v>pza</v>
      </c>
      <c r="E85" s="104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98" cm="1">
        <f t="array" ref="J85">_xlfn.IFS(LEN(A85)&gt;2,A86,SUM(E85:I85)=0,0,F85,$F$7*F85*E85,G85,$G$7*G85*E85,AND(H85,A85="Co"),$H$7*H85*E85,AND(H85,A85="Re"),$H$7*H85*E85,H85,$J$7*H85*E85,I85,$I$7*I85*E85)</f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21.5" x14ac:dyDescent="0.9">
      <c r="A86" s="103" t="str">
        <f>'PLANTILLA V6'!A86</f>
        <v>EE</v>
      </c>
      <c r="B86" s="106" t="str">
        <f>'PLANTILLA V6'!B86</f>
        <v>Led de color verde</v>
      </c>
      <c r="C86" s="104">
        <f>'PLANTILLA V6'!C86</f>
        <v>1</v>
      </c>
      <c r="D86" s="95" t="str">
        <f>'PLANTILLA V6'!D86</f>
        <v>pza</v>
      </c>
      <c r="E86" s="104">
        <v>0</v>
      </c>
      <c r="F86" s="95" t="b">
        <v>0</v>
      </c>
      <c r="G86" s="95" t="b">
        <v>0</v>
      </c>
      <c r="H86" s="95" t="b">
        <v>0</v>
      </c>
      <c r="I86" s="95" t="b">
        <v>0</v>
      </c>
      <c r="J86" s="98" cm="1">
        <f t="array" ref="J86">_xlfn.IFS(LEN(A86)&gt;2,A87,SUM(E86:I86)=0,0,F86,$F$7*F86*E86,G86,$G$7*G86*E86,AND(H86,A86="Co"),$H$7*H86*E86,AND(H86,A86="Re"),$H$7*H86*E86,H86,$J$7*H86*E86,I86,$I$7*I86*E86)</f>
        <v>0</v>
      </c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21.5" x14ac:dyDescent="0.9">
      <c r="A87" s="103" t="str">
        <f>'PLANTILLA V6'!A87</f>
        <v>EE</v>
      </c>
      <c r="B87" s="106" t="str">
        <f>'PLANTILLA V6'!B87</f>
        <v>Led de color amarillo (ámbar)</v>
      </c>
      <c r="C87" s="104">
        <f>'PLANTILLA V6'!C87</f>
        <v>1</v>
      </c>
      <c r="D87" s="95" t="str">
        <f>'PLANTILLA V6'!D87</f>
        <v>pza</v>
      </c>
      <c r="E87" s="104">
        <v>0</v>
      </c>
      <c r="F87" s="95" t="b">
        <v>0</v>
      </c>
      <c r="G87" s="95" t="b">
        <v>0</v>
      </c>
      <c r="H87" s="95" t="b">
        <v>0</v>
      </c>
      <c r="I87" s="95" t="b">
        <v>0</v>
      </c>
      <c r="J87" s="98" cm="1">
        <f t="array" ref="J87">_xlfn.IFS(LEN(A87)&gt;2,A88,SUM(E87:I87)=0,0,F87,$F$7*F87*E87,G87,$G$7*G87*E87,AND(H87,A87="Co"),$H$7*H87*E87,AND(H87,A87="Re"),$H$7*H87*E87,H87,$J$7*H87*E87,I87,$I$7*I87*E87)</f>
        <v>0</v>
      </c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21.5" x14ac:dyDescent="0.9">
      <c r="A88" s="103" t="str">
        <f>'PLANTILLA V6'!A88</f>
        <v>EE</v>
      </c>
      <c r="B88" s="103" t="str">
        <f>'PLANTILLA V6'!B88</f>
        <v>Led de color rojo</v>
      </c>
      <c r="C88" s="104">
        <f>'PLANTILLA V6'!C88</f>
        <v>1</v>
      </c>
      <c r="D88" s="95" t="str">
        <f>'PLANTILLA V6'!D88</f>
        <v>pza</v>
      </c>
      <c r="E88" s="104">
        <v>0</v>
      </c>
      <c r="F88" s="95" t="b">
        <v>0</v>
      </c>
      <c r="G88" s="95" t="b">
        <v>0</v>
      </c>
      <c r="H88" s="95" t="b">
        <v>0</v>
      </c>
      <c r="I88" s="95" t="b">
        <v>0</v>
      </c>
      <c r="J88" s="98" cm="1">
        <f t="array" ref="J88">_xlfn.IFS(LEN(A88)&gt;2,A89,SUM(E88:I88)=0,0,F88,$F$7*F88*E88,G88,$G$7*G88*E88,AND(H88,A88="Co"),$H$7*H88*E88,AND(H88,A88="Re"),$H$7*H88*E88,H88,$J$7*H88*E88,I88,$I$7*I88*E88)</f>
        <v>0</v>
      </c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21.5" x14ac:dyDescent="0.9">
      <c r="A89" s="103" t="str">
        <f>'PLANTILLA V6'!A89</f>
        <v>EE</v>
      </c>
      <c r="B89" s="103" t="str">
        <f>'PLANTILLA V6'!B89</f>
        <v xml:space="preserve">Resistencia de 330 ohms </v>
      </c>
      <c r="C89" s="104">
        <f>'PLANTILLA V6'!C89</f>
        <v>1</v>
      </c>
      <c r="D89" s="95" t="str">
        <f>'PLANTILLA V6'!D89</f>
        <v>pza</v>
      </c>
      <c r="E89" s="104">
        <v>0</v>
      </c>
      <c r="F89" s="95" t="b">
        <v>0</v>
      </c>
      <c r="G89" s="95" t="b">
        <v>0</v>
      </c>
      <c r="H89" s="95" t="b">
        <v>0</v>
      </c>
      <c r="I89" s="95" t="b">
        <v>0</v>
      </c>
      <c r="J89" s="98" cm="1">
        <f t="array" ref="J89">_xlfn.IFS(LEN(A89)&gt;2,A90,SUM(E89:I89)=0,0,F89,$F$7*F89*E89,G89,$G$7*G89*E89,AND(H89,A89="Co"),$H$7*H89*E89,AND(H89,A89="Re"),$H$7*H89*E89,H89,$J$7*H89*E89,I89,$I$7*I89*E89)</f>
        <v>0</v>
      </c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21.5" x14ac:dyDescent="0.9">
      <c r="A90" s="103" t="str">
        <f>'PLANTILLA V6'!A90</f>
        <v>EE</v>
      </c>
      <c r="B90" s="103" t="str">
        <f>'PLANTILLA V6'!B90</f>
        <v>Resistencia de 1K ohms</v>
      </c>
      <c r="C90" s="104">
        <f>'PLANTILLA V6'!C90</f>
        <v>1</v>
      </c>
      <c r="D90" s="95" t="str">
        <f>'PLANTILLA V6'!D90</f>
        <v>pza</v>
      </c>
      <c r="E90" s="104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98" cm="1">
        <f t="array" ref="J90">_xlfn.IFS(LEN(A90)&gt;2,A91,SUM(E90:I90)=0,0,F90,$F$7*F90*E90,G90,$G$7*G90*E90,AND(H90,A90="Co"),$H$7*H90*E90,AND(H90,A90="Re"),$H$7*H90*E90,H90,$J$7*H90*E90,I90,$I$7*I90*E90)</f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21.5" x14ac:dyDescent="0.9">
      <c r="A91" s="103" t="str">
        <f>'PLANTILLA V6'!A91</f>
        <v>EE</v>
      </c>
      <c r="B91" s="103" t="str">
        <f>'PLANTILLA V6'!B91</f>
        <v xml:space="preserve">Cinta de aislar color negro </v>
      </c>
      <c r="C91" s="104">
        <f>'PLANTILLA V6'!C91</f>
        <v>1</v>
      </c>
      <c r="D91" s="95" t="str">
        <f>'PLANTILLA V6'!D91</f>
        <v>rollo</v>
      </c>
      <c r="E91" s="104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98" cm="1">
        <f t="array" ref="J91">_xlfn.IFS(LEN(A91)&gt;2,A92,SUM(E91:I91)=0,0,F91,$F$7*F91*E91,G91,$G$7*G91*E91,AND(H91,A91="Co"),$H$7*H91*E91,AND(H91,A91="Re"),$H$7*H91*E91,H91,$J$7*H91*E91,I91,$I$7*I91*E91)</f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21.5" x14ac:dyDescent="0.9">
      <c r="A92" s="103" t="str">
        <f>'PLANTILLA V6'!A92</f>
        <v>EE</v>
      </c>
      <c r="B92" s="103" t="str">
        <f>'PLANTILLA V6'!B92</f>
        <v xml:space="preserve">Cinta de aislar color rojo </v>
      </c>
      <c r="C92" s="104">
        <f>'PLANTILLA V6'!C92</f>
        <v>1</v>
      </c>
      <c r="D92" s="95" t="str">
        <f>'PLANTILLA V6'!D92</f>
        <v>rollo</v>
      </c>
      <c r="E92" s="104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98" cm="1">
        <f t="array" ref="J92">_xlfn.IFS(LEN(A92)&gt;2,A93,SUM(E92:I92)=0,0,F92,$F$7*F92*E92,G92,$G$7*G92*E92,AND(H92,A92="Co"),$H$7*H92*E92,AND(H92,A92="Re"),$H$7*H92*E92,H92,$J$7*H92*E92,I92,$I$7*I92*E92)</f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21.5" x14ac:dyDescent="0.9">
      <c r="A93" s="103" t="str">
        <f>'PLANTILLA V6'!A93</f>
        <v>EE</v>
      </c>
      <c r="B93" s="103" t="str">
        <f>'PLANTILLA V6'!B93</f>
        <v>Push button</v>
      </c>
      <c r="C93" s="104">
        <f>'PLANTILLA V6'!C93</f>
        <v>1</v>
      </c>
      <c r="D93" s="95" t="str">
        <f>'PLANTILLA V6'!D93</f>
        <v>pza</v>
      </c>
      <c r="E93" s="104">
        <v>0</v>
      </c>
      <c r="F93" s="95" t="b">
        <v>0</v>
      </c>
      <c r="G93" s="95" t="b">
        <v>0</v>
      </c>
      <c r="H93" s="95" t="b">
        <v>0</v>
      </c>
      <c r="I93" s="95" t="b">
        <v>0</v>
      </c>
      <c r="J93" s="98" cm="1">
        <f t="array" ref="J93">_xlfn.IFS(LEN(A93)&gt;2,A94,SUM(E93:I93)=0,0,F93,$F$7*F93*E93,G93,$G$7*G93*E93,AND(H93,A93="Co"),$H$7*H93*E93,AND(H93,A93="Re"),$H$7*H93*E93,H93,$J$7*H93*E93,I93,$I$7*I93*E93)</f>
        <v>0</v>
      </c>
      <c r="K93" s="101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21.5" x14ac:dyDescent="0.9">
      <c r="A94" s="103" t="str">
        <f>'PLANTILLA V6'!A94</f>
        <v>EE</v>
      </c>
      <c r="B94" s="103" t="str">
        <f>'PLANTILLA V6'!B94</f>
        <v>Cautín</v>
      </c>
      <c r="C94" s="104">
        <f>'PLANTILLA V6'!C94</f>
        <v>1</v>
      </c>
      <c r="D94" s="95" t="str">
        <f>'PLANTILLA V6'!D94</f>
        <v>pza</v>
      </c>
      <c r="E94" s="104">
        <v>0</v>
      </c>
      <c r="F94" s="95" t="b">
        <v>0</v>
      </c>
      <c r="G94" s="95" t="b">
        <v>0</v>
      </c>
      <c r="H94" s="95" t="b">
        <v>0</v>
      </c>
      <c r="I94" s="95" t="b">
        <v>0</v>
      </c>
      <c r="J94" s="98" cm="1">
        <f t="array" ref="J94">_xlfn.IFS(LEN(A94)&gt;2,A95,SUM(E94:I94)=0,0,F94,$F$7*F94*E94,G94,$G$7*G94*E94,AND(H94,A94="Co"),$H$7*H94*E94,AND(H94,A94="Re"),$H$7*H94*E94,H94,$J$7*H94*E94,I94,$I$7*I94*E94)</f>
        <v>0</v>
      </c>
      <c r="K94" s="101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21.5" x14ac:dyDescent="0.9">
      <c r="A95" s="103" t="str">
        <f>'PLANTILLA V6'!A95</f>
        <v>EE</v>
      </c>
      <c r="B95" s="103" t="str">
        <f>'PLANTILLA V6'!B95</f>
        <v>Soldadura eléctronica</v>
      </c>
      <c r="C95" s="104">
        <f>'PLANTILLA V6'!C95</f>
        <v>1</v>
      </c>
      <c r="D95" s="95" t="str">
        <f>'PLANTILLA V6'!D95</f>
        <v>pza</v>
      </c>
      <c r="E95" s="104">
        <v>0</v>
      </c>
      <c r="F95" s="95" t="b">
        <v>0</v>
      </c>
      <c r="G95" s="95" t="b">
        <v>0</v>
      </c>
      <c r="H95" s="95" t="b">
        <v>0</v>
      </c>
      <c r="I95" s="95" t="b">
        <v>0</v>
      </c>
      <c r="J95" s="98" cm="1">
        <f t="array" ref="J95">_xlfn.IFS(LEN(A95)&gt;2,A96,SUM(E95:I95)=0,0,F95,$F$7*F95*E95,G95,$G$7*G95*E95,AND(H95,A95="Co"),$H$7*H95*E95,AND(H95,A95="Re"),$H$7*H95*E95,H95,$J$7*H95*E95,I95,$I$7*I95*E95)</f>
        <v>0</v>
      </c>
      <c r="K95" s="101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21.5" x14ac:dyDescent="0.9">
      <c r="A96" s="103" t="str">
        <f>'PLANTILLA V6'!A96</f>
        <v>EE</v>
      </c>
      <c r="B96" s="103" t="str">
        <f>'PLANTILLA V6'!B96</f>
        <v>Pasta para soldar</v>
      </c>
      <c r="C96" s="104">
        <f>'PLANTILLA V6'!C96</f>
        <v>1</v>
      </c>
      <c r="D96" s="95" t="str">
        <f>'PLANTILLA V6'!D96</f>
        <v>pza</v>
      </c>
      <c r="E96" s="104">
        <v>0</v>
      </c>
      <c r="F96" s="95" t="b">
        <v>0</v>
      </c>
      <c r="G96" s="95" t="b">
        <v>0</v>
      </c>
      <c r="H96" s="95" t="b">
        <v>0</v>
      </c>
      <c r="I96" s="95" t="b">
        <v>0</v>
      </c>
      <c r="J96" s="98" cm="1">
        <f t="array" ref="J96">_xlfn.IFS(LEN(A96)&gt;2,A97,SUM(E96:I96)=0,0,F96,$F$7*F96*E96,G96,$G$7*G96*E96,AND(H96,A96="Co"),$H$7*H96*E96,AND(H96,A96="Re"),$H$7*H96*E96,H96,$J$7*H96*E96,I96,$I$7*I96*E96)</f>
        <v>0</v>
      </c>
      <c r="K96" s="101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21.5" x14ac:dyDescent="0.9">
      <c r="A97" s="103" t="str">
        <f>'PLANTILLA V6'!A97</f>
        <v>EE</v>
      </c>
      <c r="B97" s="103" t="str">
        <f>'PLANTILLA V6'!B97</f>
        <v>Interruptor de carrera</v>
      </c>
      <c r="C97" s="104">
        <f>'PLANTILLA V6'!C97</f>
        <v>1</v>
      </c>
      <c r="D97" s="95" t="str">
        <f>'PLANTILLA V6'!D97</f>
        <v>pza</v>
      </c>
      <c r="E97" s="104">
        <v>0</v>
      </c>
      <c r="F97" s="95" t="b">
        <v>0</v>
      </c>
      <c r="G97" s="95" t="b">
        <v>0</v>
      </c>
      <c r="H97" s="95" t="b">
        <v>0</v>
      </c>
      <c r="I97" s="95" t="b">
        <v>0</v>
      </c>
      <c r="J97" s="98" cm="1">
        <f t="array" ref="J97">_xlfn.IFS(LEN(A97)&gt;2,A98,SUM(E97:I97)=0,0,F97,$F$7*F97*E97,G97,$G$7*G97*E97,AND(H97,A97="Co"),$H$7*H97*E97,AND(H97,A97="Re"),$H$7*H97*E97,H97,$J$7*H97*E97,I97,$I$7*I97*E97)</f>
        <v>0</v>
      </c>
      <c r="K97" s="101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21.5" x14ac:dyDescent="0.9">
      <c r="A98" s="103" t="str">
        <f>'PLANTILLA V6'!A98</f>
        <v>EE</v>
      </c>
      <c r="B98" s="103" t="str">
        <f>'PLANTILLA V6'!B98</f>
        <v>llantitas de plástico para motor DC</v>
      </c>
      <c r="C98" s="104">
        <f>'PLANTILLA V6'!C98</f>
        <v>1</v>
      </c>
      <c r="D98" s="95" t="str">
        <f>'PLANTILLA V6'!D98</f>
        <v>pza</v>
      </c>
      <c r="E98" s="104">
        <v>0</v>
      </c>
      <c r="F98" s="95" t="b">
        <v>0</v>
      </c>
      <c r="G98" s="95" t="b">
        <v>0</v>
      </c>
      <c r="H98" s="95" t="b">
        <v>0</v>
      </c>
      <c r="I98" s="95" t="b">
        <v>0</v>
      </c>
      <c r="J98" s="98" cm="1">
        <f t="array" ref="J98">_xlfn.IFS(LEN(A98)&gt;2,A99,SUM(E98:I98)=0,0,F98,$F$7*F98*E98,G98,$G$7*G98*E98,AND(H98,A98="Co"),$H$7*H98*E98,AND(H98,A98="Re"),$H$7*H98*E98,H98,$J$7*H98*E98,I98,$I$7*I98*E98)</f>
        <v>0</v>
      </c>
      <c r="K98" s="101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21.5" x14ac:dyDescent="0.9">
      <c r="A99" s="103" t="str">
        <f>'PLANTILLA V6'!A99</f>
        <v>EE</v>
      </c>
      <c r="B99" s="103" t="str">
        <f>'PLANTILLA V6'!B99</f>
        <v>Servomotor SG90</v>
      </c>
      <c r="C99" s="104">
        <f>'PLANTILLA V6'!C99</f>
        <v>1</v>
      </c>
      <c r="D99" s="95" t="str">
        <f>'PLANTILLA V6'!D99</f>
        <v>pza</v>
      </c>
      <c r="E99" s="104">
        <v>0</v>
      </c>
      <c r="F99" s="95" t="b">
        <v>0</v>
      </c>
      <c r="G99" s="95" t="b">
        <v>0</v>
      </c>
      <c r="H99" s="95" t="b">
        <v>0</v>
      </c>
      <c r="I99" s="95" t="b">
        <v>0</v>
      </c>
      <c r="J99" s="98" cm="1">
        <f t="array" ref="J99">_xlfn.IFS(LEN(A99)&gt;2,A100,SUM(E99:I99)=0,0,F99,$F$7*F99*E99,G99,$G$7*G99*E99,AND(H99,A99="Co"),$H$7*H99*E99,AND(H99,A99="Re"),$H$7*H99*E99,H99,$J$7*H99*E99,I99,$I$7*I99*E99)</f>
        <v>0</v>
      </c>
      <c r="K99" s="101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21.5" x14ac:dyDescent="0.9">
      <c r="A100" s="103" t="str">
        <f>'PLANTILLA V6'!A100</f>
        <v>EE</v>
      </c>
      <c r="B100" s="103">
        <f>'PLANTILLA V6'!B100</f>
        <v>0</v>
      </c>
      <c r="C100" s="104">
        <f>'PLANTILLA V6'!C100</f>
        <v>1</v>
      </c>
      <c r="D100" s="95" t="str">
        <f>'PLANTILLA V6'!D100</f>
        <v>pza</v>
      </c>
      <c r="E100" s="104">
        <v>0</v>
      </c>
      <c r="F100" s="95" t="b">
        <v>0</v>
      </c>
      <c r="G100" s="95" t="b">
        <v>0</v>
      </c>
      <c r="H100" s="95" t="b">
        <v>0</v>
      </c>
      <c r="I100" s="95" t="b">
        <v>0</v>
      </c>
      <c r="J100" s="98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1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21.5" x14ac:dyDescent="0.9">
      <c r="A101" s="103">
        <f>'PLANTILLA V6'!A101</f>
        <v>0</v>
      </c>
      <c r="B101" s="103">
        <f>'PLANTILLA V6'!B101</f>
        <v>0</v>
      </c>
      <c r="C101" s="104">
        <f>'PLANTILLA V6'!C101</f>
        <v>1</v>
      </c>
      <c r="D101" s="95" t="str">
        <f>'PLANTILLA V6'!D101</f>
        <v>pza</v>
      </c>
      <c r="E101" s="104">
        <v>0</v>
      </c>
      <c r="F101" s="95" t="b">
        <v>0</v>
      </c>
      <c r="G101" s="95" t="b">
        <v>0</v>
      </c>
      <c r="H101" s="95" t="b">
        <v>0</v>
      </c>
      <c r="I101" s="95" t="b">
        <v>0</v>
      </c>
      <c r="J101" s="98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1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21.5" x14ac:dyDescent="0.9">
      <c r="A102" s="103">
        <f>'PLANTILLA V6'!A102</f>
        <v>0</v>
      </c>
      <c r="B102" s="103">
        <f>'PLANTILLA V6'!B102</f>
        <v>0</v>
      </c>
      <c r="C102" s="104">
        <f>'PLANTILLA V6'!C102</f>
        <v>1</v>
      </c>
      <c r="D102" s="95" t="str">
        <f>'PLANTILLA V6'!D102</f>
        <v>pza</v>
      </c>
      <c r="E102" s="104">
        <v>0</v>
      </c>
      <c r="F102" s="95" t="b">
        <v>0</v>
      </c>
      <c r="G102" s="95" t="b">
        <v>0</v>
      </c>
      <c r="H102" s="95" t="b">
        <v>0</v>
      </c>
      <c r="I102" s="95" t="b">
        <v>0</v>
      </c>
      <c r="J102" s="98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1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21.5" x14ac:dyDescent="0.9">
      <c r="A103" s="103">
        <f>'PLANTILLA V6'!A103</f>
        <v>0</v>
      </c>
      <c r="B103" s="103">
        <f>'PLANTILLA V6'!B103</f>
        <v>0</v>
      </c>
      <c r="C103" s="104">
        <f>'PLANTILLA V6'!C103</f>
        <v>1</v>
      </c>
      <c r="D103" s="95" t="str">
        <f>'PLANTILLA V6'!D103</f>
        <v>pza</v>
      </c>
      <c r="E103" s="104">
        <v>0</v>
      </c>
      <c r="F103" s="95" t="b">
        <v>0</v>
      </c>
      <c r="G103" s="95" t="b">
        <v>0</v>
      </c>
      <c r="H103" s="95" t="b">
        <v>0</v>
      </c>
      <c r="I103" s="95" t="b">
        <v>0</v>
      </c>
      <c r="J103" s="98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1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21.5" x14ac:dyDescent="0.9">
      <c r="A104" s="103">
        <f>'PLANTILLA V6'!A104</f>
        <v>0</v>
      </c>
      <c r="B104" s="103">
        <f>'PLANTILLA V6'!B104</f>
        <v>0</v>
      </c>
      <c r="C104" s="104">
        <f>'PLANTILLA V6'!C104</f>
        <v>1</v>
      </c>
      <c r="D104" s="95" t="str">
        <f>'PLANTILLA V6'!D104</f>
        <v>pza</v>
      </c>
      <c r="E104" s="104">
        <v>0</v>
      </c>
      <c r="F104" s="95" t="b">
        <v>0</v>
      </c>
      <c r="G104" s="95" t="b">
        <v>0</v>
      </c>
      <c r="H104" s="95" t="b">
        <v>0</v>
      </c>
      <c r="I104" s="95" t="b">
        <v>0</v>
      </c>
      <c r="J104" s="98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1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21.5" x14ac:dyDescent="0.9">
      <c r="A105" s="103">
        <f>'PLANTILLA V6'!A105</f>
        <v>0</v>
      </c>
      <c r="B105" s="103">
        <f>'PLANTILLA V6'!B105</f>
        <v>0</v>
      </c>
      <c r="C105" s="104">
        <f>'PLANTILLA V6'!C105</f>
        <v>1</v>
      </c>
      <c r="D105" s="95" t="str">
        <f>'PLANTILLA V6'!D105</f>
        <v>pza</v>
      </c>
      <c r="E105" s="104">
        <v>0</v>
      </c>
      <c r="F105" s="95" t="b">
        <v>0</v>
      </c>
      <c r="G105" s="95" t="b">
        <v>0</v>
      </c>
      <c r="H105" s="95" t="b">
        <v>0</v>
      </c>
      <c r="I105" s="95" t="b">
        <v>0</v>
      </c>
      <c r="J105" s="98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1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21.5" x14ac:dyDescent="0.9">
      <c r="A106" s="103">
        <f>'PLANTILLA V6'!A106</f>
        <v>0</v>
      </c>
      <c r="B106" s="103">
        <f>'PLANTILLA V6'!B106</f>
        <v>0</v>
      </c>
      <c r="C106" s="104">
        <f>'PLANTILLA V6'!C106</f>
        <v>1</v>
      </c>
      <c r="D106" s="95" t="str">
        <f>'PLANTILLA V6'!D106</f>
        <v>pza</v>
      </c>
      <c r="E106" s="104">
        <v>0</v>
      </c>
      <c r="F106" s="95" t="b">
        <v>0</v>
      </c>
      <c r="G106" s="95" t="b">
        <v>0</v>
      </c>
      <c r="H106" s="95" t="b">
        <v>0</v>
      </c>
      <c r="I106" s="95" t="b">
        <v>0</v>
      </c>
      <c r="J106" s="98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1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21.5" x14ac:dyDescent="0.9">
      <c r="A107" s="103">
        <f>'PLANTILLA V6'!A107</f>
        <v>0</v>
      </c>
      <c r="B107" s="103">
        <f>'PLANTILLA V6'!B107</f>
        <v>0</v>
      </c>
      <c r="C107" s="104">
        <f>'PLANTILLA V6'!C107</f>
        <v>1</v>
      </c>
      <c r="D107" s="95" t="str">
        <f>'PLANTILLA V6'!D107</f>
        <v>pza</v>
      </c>
      <c r="E107" s="104">
        <v>0</v>
      </c>
      <c r="F107" s="95" t="b">
        <v>0</v>
      </c>
      <c r="G107" s="95" t="b">
        <v>0</v>
      </c>
      <c r="H107" s="95" t="b">
        <v>0</v>
      </c>
      <c r="I107" s="95" t="b">
        <v>0</v>
      </c>
      <c r="J107" s="98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1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21.5" x14ac:dyDescent="0.9">
      <c r="A108" s="103">
        <f>'PLANTILLA V6'!A108</f>
        <v>0</v>
      </c>
      <c r="B108" s="103">
        <f>'PLANTILLA V6'!B108</f>
        <v>0</v>
      </c>
      <c r="C108" s="104">
        <f>'PLANTILLA V6'!C108</f>
        <v>1</v>
      </c>
      <c r="D108" s="95" t="str">
        <f>'PLANTILLA V6'!D108</f>
        <v>pza</v>
      </c>
      <c r="E108" s="104">
        <v>0</v>
      </c>
      <c r="F108" s="95" t="b">
        <v>0</v>
      </c>
      <c r="G108" s="95" t="b">
        <v>0</v>
      </c>
      <c r="H108" s="95" t="b">
        <v>0</v>
      </c>
      <c r="I108" s="95" t="b">
        <v>0</v>
      </c>
      <c r="J108" s="98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1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21.5" x14ac:dyDescent="0.9">
      <c r="A109" s="196" t="str">
        <f>'PLANTILLA V6'!A109</f>
        <v>Baterías</v>
      </c>
      <c r="B109" s="167"/>
      <c r="C109" s="104">
        <f>'PLANTILLA V6'!C109</f>
        <v>0</v>
      </c>
      <c r="D109" s="95">
        <f>'PLANTILLA V6'!D109</f>
        <v>0</v>
      </c>
      <c r="E109" s="100"/>
      <c r="F109" s="101" t="b">
        <v>0</v>
      </c>
      <c r="G109" s="101" t="b">
        <v>0</v>
      </c>
      <c r="H109" s="101" t="b">
        <v>0</v>
      </c>
      <c r="I109" s="101" t="b">
        <v>0</v>
      </c>
      <c r="J109" s="102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1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21.5" x14ac:dyDescent="0.9">
      <c r="A110" s="103" t="str">
        <f>'PLANTILLA V6'!A110</f>
        <v>Ba</v>
      </c>
      <c r="B110" s="103" t="str">
        <f>'PLANTILLA V6'!B110</f>
        <v>Batería recargable 1.5V (AA)</v>
      </c>
      <c r="C110" s="104">
        <f>'PLANTILLA V6'!C110</f>
        <v>1</v>
      </c>
      <c r="D110" s="95" t="str">
        <f>'PLANTILLA V6'!D110</f>
        <v>pza</v>
      </c>
      <c r="E110" s="104">
        <v>0</v>
      </c>
      <c r="F110" s="95" t="b">
        <v>0</v>
      </c>
      <c r="G110" s="95" t="b">
        <v>0</v>
      </c>
      <c r="H110" s="95" t="b">
        <v>1</v>
      </c>
      <c r="I110" s="95" t="b">
        <v>0</v>
      </c>
      <c r="J110" s="98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21.5" x14ac:dyDescent="0.9">
      <c r="A111" s="103" t="str">
        <f>'PLANTILLA V6'!A111</f>
        <v>Ba</v>
      </c>
      <c r="B111" s="103" t="str">
        <f>'PLANTILLA V6'!B111</f>
        <v>Batería recargable 1.5V (AAA)</v>
      </c>
      <c r="C111" s="104">
        <f>'PLANTILLA V6'!C111</f>
        <v>1</v>
      </c>
      <c r="D111" s="95" t="str">
        <f>'PLANTILLA V6'!D111</f>
        <v>pza</v>
      </c>
      <c r="E111" s="104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98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21.5" x14ac:dyDescent="0.9">
      <c r="A112" s="103" t="str">
        <f>'PLANTILLA V6'!A112</f>
        <v>Ba</v>
      </c>
      <c r="B112" s="103" t="str">
        <f>'PLANTILLA V6'!B112</f>
        <v>Batería recargable 9V Volteck</v>
      </c>
      <c r="C112" s="104">
        <f>'PLANTILLA V6'!C112</f>
        <v>1</v>
      </c>
      <c r="D112" s="95" t="str">
        <f>'PLANTILLA V6'!D112</f>
        <v>pza</v>
      </c>
      <c r="E112" s="104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98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21.5" x14ac:dyDescent="0.9">
      <c r="A113" s="103" t="str">
        <f>'PLANTILLA V6'!A113</f>
        <v>Ba</v>
      </c>
      <c r="B113" s="103" t="str">
        <f>'PLANTILLA V6'!B113</f>
        <v>Baterías alcalinas AAA de 1.5 V (no recargable) para microbit</v>
      </c>
      <c r="C113" s="104">
        <f>'PLANTILLA V6'!C113</f>
        <v>1</v>
      </c>
      <c r="D113" s="95" t="str">
        <f>'PLANTILLA V6'!D113</f>
        <v>pza</v>
      </c>
      <c r="E113" s="104">
        <v>0</v>
      </c>
      <c r="F113" s="95" t="b">
        <v>0</v>
      </c>
      <c r="G113" s="95" t="b">
        <v>0</v>
      </c>
      <c r="H113" s="95" t="b">
        <v>1</v>
      </c>
      <c r="I113" s="95" t="b">
        <v>0</v>
      </c>
      <c r="J113" s="98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21.5" x14ac:dyDescent="0.9">
      <c r="A114" s="103" t="str">
        <f>'PLANTILLA V6'!A114</f>
        <v>Ba</v>
      </c>
      <c r="B114" s="103" t="str">
        <f>'PLANTILLA V6'!B114</f>
        <v>Batería de 3V tipo CR2032</v>
      </c>
      <c r="C114" s="104">
        <f>'PLANTILLA V6'!C114</f>
        <v>1</v>
      </c>
      <c r="D114" s="95" t="str">
        <f>'PLANTILLA V6'!D114</f>
        <v>pza</v>
      </c>
      <c r="E114" s="104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98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21.5" x14ac:dyDescent="0.9">
      <c r="A115" s="103" t="str">
        <f>'PLANTILLA V6'!A115</f>
        <v>Ba</v>
      </c>
      <c r="B115" s="103" t="str">
        <f>'PLANTILLA V6'!B115</f>
        <v>Cargador universal de pilas recargable (9V, AA y AAA)</v>
      </c>
      <c r="C115" s="104">
        <f>'PLANTILLA V6'!C115</f>
        <v>1</v>
      </c>
      <c r="D115" s="95" t="str">
        <f>'PLANTILLA V6'!D115</f>
        <v>pza</v>
      </c>
      <c r="E115" s="104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98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21.5" x14ac:dyDescent="0.9">
      <c r="A116" s="103" t="str">
        <f>'PLANTILLA V6'!A116</f>
        <v>Ba</v>
      </c>
      <c r="B116" s="103" t="str">
        <f>'PLANTILLA V6'!B116</f>
        <v xml:space="preserve">Portapilas para 2 pilas en serie "AA" </v>
      </c>
      <c r="C116" s="104">
        <f>'PLANTILLA V6'!C116</f>
        <v>1</v>
      </c>
      <c r="D116" s="95" t="str">
        <f>'PLANTILLA V6'!D116</f>
        <v>pza</v>
      </c>
      <c r="E116" s="104">
        <v>0</v>
      </c>
      <c r="F116" s="95" t="b">
        <v>0</v>
      </c>
      <c r="G116" s="95" t="b">
        <v>0</v>
      </c>
      <c r="H116" s="95" t="b">
        <v>1</v>
      </c>
      <c r="I116" s="95" t="b">
        <v>0</v>
      </c>
      <c r="J116" s="98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21.5" x14ac:dyDescent="0.9">
      <c r="A117" s="103" t="str">
        <f>'PLANTILLA V6'!A117</f>
        <v>Ba</v>
      </c>
      <c r="B117" s="103" t="str">
        <f>'PLANTILLA V6'!B117</f>
        <v>Broche para pila de 9V</v>
      </c>
      <c r="C117" s="104">
        <f>'PLANTILLA V6'!C117</f>
        <v>1</v>
      </c>
      <c r="D117" s="95" t="str">
        <f>'PLANTILLA V6'!D117</f>
        <v>pza</v>
      </c>
      <c r="E117" s="104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98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21.5" x14ac:dyDescent="0.9">
      <c r="A118" s="103" t="str">
        <f>'PLANTILLA V6'!A118</f>
        <v>Ba</v>
      </c>
      <c r="B118" s="103" t="str">
        <f>'PLANTILLA V6'!B118</f>
        <v>Pila CR2032 tipo moneda</v>
      </c>
      <c r="C118" s="104">
        <f>'PLANTILLA V6'!C118</f>
        <v>1</v>
      </c>
      <c r="D118" s="95" t="str">
        <f>'PLANTILLA V6'!D118</f>
        <v>pza</v>
      </c>
      <c r="E118" s="104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98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21.5" x14ac:dyDescent="0.9">
      <c r="A119" s="20">
        <f>'PLANTILLA V6'!A119</f>
        <v>0</v>
      </c>
      <c r="B119" s="20">
        <f>'PLANTILLA V6'!B119</f>
        <v>0</v>
      </c>
      <c r="C119" s="104">
        <f>'PLANTILLA V6'!C119</f>
        <v>0</v>
      </c>
      <c r="D119" s="95">
        <f>'PLANTILLA V6'!D119</f>
        <v>0</v>
      </c>
      <c r="E119" s="104">
        <v>0</v>
      </c>
      <c r="F119" s="95" t="b">
        <v>0</v>
      </c>
      <c r="G119" s="95" t="b">
        <v>0</v>
      </c>
      <c r="H119" s="95" t="b">
        <v>0</v>
      </c>
      <c r="I119" s="95" t="b">
        <v>0</v>
      </c>
      <c r="J119" s="98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0">
        <f>'PLANTILLA V6'!A120</f>
        <v>0</v>
      </c>
      <c r="B120" s="20">
        <f>'PLANTILLA V6'!B120</f>
        <v>0</v>
      </c>
      <c r="C120" s="104">
        <f>'PLANTILLA V6'!C120</f>
        <v>0</v>
      </c>
      <c r="D120" s="95">
        <f>'PLANTILLA V6'!D120</f>
        <v>0</v>
      </c>
      <c r="E120" s="104">
        <v>0</v>
      </c>
      <c r="F120" s="95" t="b">
        <v>0</v>
      </c>
      <c r="G120" s="95" t="b">
        <v>0</v>
      </c>
      <c r="H120" s="95" t="b">
        <v>0</v>
      </c>
      <c r="I120" s="95" t="b">
        <v>0</v>
      </c>
      <c r="J120" s="98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0">
        <f>'PLANTILLA V6'!A121</f>
        <v>0</v>
      </c>
      <c r="B121" s="20">
        <f>'PLANTILLA V6'!B121</f>
        <v>0</v>
      </c>
      <c r="C121" s="104">
        <f>'PLANTILLA V6'!C121</f>
        <v>0</v>
      </c>
      <c r="D121" s="95">
        <f>'PLANTILLA V6'!D121</f>
        <v>0</v>
      </c>
      <c r="E121" s="104">
        <v>0</v>
      </c>
      <c r="F121" s="95" t="b">
        <v>0</v>
      </c>
      <c r="G121" s="95" t="b">
        <v>0</v>
      </c>
      <c r="H121" s="95" t="b">
        <v>0</v>
      </c>
      <c r="I121" s="95" t="b">
        <v>0</v>
      </c>
      <c r="J121" s="98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0">
        <f>'PLANTILLA V6'!A122</f>
        <v>0</v>
      </c>
      <c r="B122" s="20">
        <f>'PLANTILLA V6'!B122</f>
        <v>0</v>
      </c>
      <c r="C122" s="104">
        <f>'PLANTILLA V6'!C122</f>
        <v>0</v>
      </c>
      <c r="D122" s="95">
        <f>'PLANTILLA V6'!D122</f>
        <v>0</v>
      </c>
      <c r="E122" s="104">
        <v>0</v>
      </c>
      <c r="F122" s="95" t="b">
        <v>0</v>
      </c>
      <c r="G122" s="95" t="b">
        <v>0</v>
      </c>
      <c r="H122" s="95" t="b">
        <v>0</v>
      </c>
      <c r="I122" s="95" t="b">
        <v>0</v>
      </c>
      <c r="J122" s="98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0">
        <f>'PLANTILLA V6'!A123</f>
        <v>0</v>
      </c>
      <c r="B123" s="20">
        <f>'PLANTILLA V6'!B123</f>
        <v>0</v>
      </c>
      <c r="C123" s="104">
        <f>'PLANTILLA V6'!C123</f>
        <v>0</v>
      </c>
      <c r="D123" s="95">
        <f>'PLANTILLA V6'!D123</f>
        <v>0</v>
      </c>
      <c r="E123" s="104">
        <v>0</v>
      </c>
      <c r="F123" s="95" t="b">
        <v>0</v>
      </c>
      <c r="G123" s="95" t="b">
        <v>0</v>
      </c>
      <c r="H123" s="95" t="b">
        <v>0</v>
      </c>
      <c r="I123" s="95" t="b">
        <v>0</v>
      </c>
      <c r="J123" s="98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0">
        <f>'PLANTILLA V6'!A124</f>
        <v>0</v>
      </c>
      <c r="B124" s="20">
        <f>'PLANTILLA V6'!B124</f>
        <v>0</v>
      </c>
      <c r="C124" s="104">
        <f>'PLANTILLA V6'!C124</f>
        <v>0</v>
      </c>
      <c r="D124" s="95">
        <f>'PLANTILLA V6'!D124</f>
        <v>0</v>
      </c>
      <c r="E124" s="104">
        <v>0</v>
      </c>
      <c r="F124" s="95" t="b">
        <v>0</v>
      </c>
      <c r="G124" s="95" t="b">
        <v>0</v>
      </c>
      <c r="H124" s="95" t="b">
        <v>0</v>
      </c>
      <c r="I124" s="95" t="b">
        <v>0</v>
      </c>
      <c r="J124" s="98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0">
        <f>'PLANTILLA V6'!A125</f>
        <v>0</v>
      </c>
      <c r="B125" s="20">
        <f>'PLANTILLA V6'!B125</f>
        <v>0</v>
      </c>
      <c r="C125" s="104">
        <f>'PLANTILLA V6'!C125</f>
        <v>0</v>
      </c>
      <c r="D125" s="95">
        <f>'PLANTILLA V6'!D125</f>
        <v>0</v>
      </c>
      <c r="E125" s="104">
        <v>0</v>
      </c>
      <c r="F125" s="95" t="b">
        <v>0</v>
      </c>
      <c r="G125" s="95" t="b">
        <v>0</v>
      </c>
      <c r="H125" s="95" t="b">
        <v>0</v>
      </c>
      <c r="I125" s="95" t="b">
        <v>0</v>
      </c>
      <c r="J125" s="98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0">
        <f>'PLANTILLA V6'!A126</f>
        <v>0</v>
      </c>
      <c r="B126" s="20">
        <f>'PLANTILLA V6'!B126</f>
        <v>0</v>
      </c>
      <c r="C126" s="104">
        <f>'PLANTILLA V6'!C126</f>
        <v>0</v>
      </c>
      <c r="D126" s="95">
        <f>'PLANTILLA V6'!D126</f>
        <v>0</v>
      </c>
      <c r="E126" s="104">
        <v>0</v>
      </c>
      <c r="F126" s="95" t="b">
        <v>0</v>
      </c>
      <c r="G126" s="95" t="b">
        <v>0</v>
      </c>
      <c r="H126" s="95" t="b">
        <v>0</v>
      </c>
      <c r="I126" s="95" t="b">
        <v>0</v>
      </c>
      <c r="J126" s="98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0">
        <f>'PLANTILLA V6'!A127</f>
        <v>0</v>
      </c>
      <c r="B127" s="20">
        <f>'PLANTILLA V6'!B127</f>
        <v>0</v>
      </c>
      <c r="C127" s="104">
        <f>'PLANTILLA V6'!C127</f>
        <v>0</v>
      </c>
      <c r="D127" s="95">
        <f>'PLANTILLA V6'!D127</f>
        <v>0</v>
      </c>
      <c r="E127" s="104">
        <v>0</v>
      </c>
      <c r="F127" s="95" t="b">
        <v>0</v>
      </c>
      <c r="G127" s="95" t="b">
        <v>0</v>
      </c>
      <c r="H127" s="95" t="b">
        <v>0</v>
      </c>
      <c r="I127" s="95" t="b">
        <v>0</v>
      </c>
      <c r="J127" s="98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0">
        <f>'PLANTILLA V6'!A128</f>
        <v>0</v>
      </c>
      <c r="B128" s="20">
        <f>'PLANTILLA V6'!B128</f>
        <v>0</v>
      </c>
      <c r="C128" s="104">
        <f>'PLANTILLA V6'!C128</f>
        <v>0</v>
      </c>
      <c r="D128" s="95">
        <f>'PLANTILLA V6'!D128</f>
        <v>0</v>
      </c>
      <c r="E128" s="104">
        <v>0</v>
      </c>
      <c r="F128" s="95" t="b">
        <v>0</v>
      </c>
      <c r="G128" s="95" t="b">
        <v>0</v>
      </c>
      <c r="H128" s="95" t="b">
        <v>0</v>
      </c>
      <c r="I128" s="95" t="b">
        <v>0</v>
      </c>
      <c r="J128" s="98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0">
        <f>'PLANTILLA V6'!A129</f>
        <v>0</v>
      </c>
      <c r="B129" s="20">
        <f>'PLANTILLA V6'!B129</f>
        <v>0</v>
      </c>
      <c r="C129" s="104">
        <f>'PLANTILLA V6'!C129</f>
        <v>0</v>
      </c>
      <c r="D129" s="95">
        <f>'PLANTILLA V6'!D129</f>
        <v>0</v>
      </c>
      <c r="E129" s="104">
        <v>0</v>
      </c>
      <c r="F129" s="95" t="b">
        <v>0</v>
      </c>
      <c r="G129" s="95" t="b">
        <v>0</v>
      </c>
      <c r="H129" s="95" t="b">
        <v>0</v>
      </c>
      <c r="I129" s="95" t="b">
        <v>0</v>
      </c>
      <c r="J129" s="98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0">
        <f>'PLANTILLA V6'!A130</f>
        <v>0</v>
      </c>
      <c r="B130" s="20">
        <f>'PLANTILLA V6'!B130</f>
        <v>0</v>
      </c>
      <c r="C130" s="104">
        <f>'PLANTILLA V6'!C130</f>
        <v>0</v>
      </c>
      <c r="D130" s="95">
        <f>'PLANTILLA V6'!D130</f>
        <v>0</v>
      </c>
      <c r="E130" s="104">
        <v>0</v>
      </c>
      <c r="F130" s="95" t="b">
        <v>0</v>
      </c>
      <c r="G130" s="95" t="b">
        <v>0</v>
      </c>
      <c r="H130" s="95" t="b">
        <v>0</v>
      </c>
      <c r="I130" s="95" t="b">
        <v>0</v>
      </c>
      <c r="J130" s="98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0">
        <f>'PLANTILLA V6'!A131</f>
        <v>0</v>
      </c>
      <c r="B131" s="20">
        <f>'PLANTILLA V6'!B131</f>
        <v>0</v>
      </c>
      <c r="C131" s="104">
        <f>'PLANTILLA V6'!C131</f>
        <v>0</v>
      </c>
      <c r="D131" s="95">
        <f>'PLANTILLA V6'!D131</f>
        <v>0</v>
      </c>
      <c r="E131" s="104">
        <v>0</v>
      </c>
      <c r="F131" s="95" t="b">
        <v>0</v>
      </c>
      <c r="G131" s="95" t="b">
        <v>0</v>
      </c>
      <c r="H131" s="95" t="b">
        <v>0</v>
      </c>
      <c r="I131" s="95" t="b">
        <v>0</v>
      </c>
      <c r="J131" s="98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0">
        <f>'PLANTILLA V6'!A132</f>
        <v>0</v>
      </c>
      <c r="B132" s="20">
        <f>'PLANTILLA V6'!B132</f>
        <v>0</v>
      </c>
      <c r="C132" s="104">
        <f>'PLANTILLA V6'!C132</f>
        <v>0</v>
      </c>
      <c r="D132" s="95">
        <f>'PLANTILLA V6'!D132</f>
        <v>0</v>
      </c>
      <c r="E132" s="104">
        <v>0</v>
      </c>
      <c r="F132" s="95" t="b">
        <v>0</v>
      </c>
      <c r="G132" s="95" t="b">
        <v>0</v>
      </c>
      <c r="H132" s="95" t="b">
        <v>0</v>
      </c>
      <c r="I132" s="95" t="b">
        <v>0</v>
      </c>
      <c r="J132" s="98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0">
        <f>'PLANTILLA V6'!A133</f>
        <v>0</v>
      </c>
      <c r="B133" s="20">
        <f>'PLANTILLA V6'!B133</f>
        <v>0</v>
      </c>
      <c r="C133" s="104">
        <f>'PLANTILLA V6'!C133</f>
        <v>0</v>
      </c>
      <c r="D133" s="95">
        <f>'PLANTILLA V6'!D133</f>
        <v>0</v>
      </c>
      <c r="E133" s="104">
        <v>0</v>
      </c>
      <c r="F133" s="95" t="b">
        <v>0</v>
      </c>
      <c r="G133" s="95" t="b">
        <v>0</v>
      </c>
      <c r="H133" s="95" t="b">
        <v>0</v>
      </c>
      <c r="I133" s="95" t="b">
        <v>0</v>
      </c>
      <c r="J133" s="98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0">
        <f>'PLANTILLA V6'!A134</f>
        <v>0</v>
      </c>
      <c r="B134" s="20">
        <f>'PLANTILLA V6'!B134</f>
        <v>0</v>
      </c>
      <c r="C134" s="104">
        <f>'PLANTILLA V6'!C134</f>
        <v>0</v>
      </c>
      <c r="D134" s="95">
        <f>'PLANTILLA V6'!D134</f>
        <v>0</v>
      </c>
      <c r="E134" s="104">
        <v>0</v>
      </c>
      <c r="F134" s="95" t="b">
        <v>0</v>
      </c>
      <c r="G134" s="95" t="b">
        <v>0</v>
      </c>
      <c r="H134" s="95" t="b">
        <v>0</v>
      </c>
      <c r="I134" s="95" t="b">
        <v>0</v>
      </c>
      <c r="J134" s="98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0">
        <f>'PLANTILLA V6'!A135</f>
        <v>0</v>
      </c>
      <c r="B135" s="20">
        <f>'PLANTILLA V6'!B135</f>
        <v>0</v>
      </c>
      <c r="C135" s="104">
        <f>'PLANTILLA V6'!C135</f>
        <v>0</v>
      </c>
      <c r="D135" s="95">
        <f>'PLANTILLA V6'!D135</f>
        <v>0</v>
      </c>
      <c r="E135" s="104">
        <v>0</v>
      </c>
      <c r="F135" s="95" t="b">
        <v>0</v>
      </c>
      <c r="G135" s="95" t="b">
        <v>0</v>
      </c>
      <c r="H135" s="95" t="b">
        <v>0</v>
      </c>
      <c r="I135" s="95" t="b">
        <v>0</v>
      </c>
      <c r="J135" s="98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0">
        <f>'PLANTILLA V6'!A136</f>
        <v>0</v>
      </c>
      <c r="B136" s="20">
        <f>'PLANTILLA V6'!B136</f>
        <v>0</v>
      </c>
      <c r="C136" s="104">
        <f>'PLANTILLA V6'!C136</f>
        <v>0</v>
      </c>
      <c r="D136" s="95">
        <f>'PLANTILLA V6'!D136</f>
        <v>0</v>
      </c>
      <c r="E136" s="104">
        <v>0</v>
      </c>
      <c r="F136" s="95" t="b">
        <v>0</v>
      </c>
      <c r="G136" s="95" t="b">
        <v>0</v>
      </c>
      <c r="H136" s="95" t="b">
        <v>0</v>
      </c>
      <c r="I136" s="95" t="b">
        <v>0</v>
      </c>
      <c r="J136" s="98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0">
        <f>'PLANTILLA V6'!A137</f>
        <v>0</v>
      </c>
      <c r="B137" s="20">
        <f>'PLANTILLA V6'!B137</f>
        <v>0</v>
      </c>
      <c r="C137" s="104">
        <f>'PLANTILLA V6'!C137</f>
        <v>0</v>
      </c>
      <c r="D137" s="95">
        <f>'PLANTILLA V6'!D137</f>
        <v>0</v>
      </c>
      <c r="E137" s="104">
        <v>0</v>
      </c>
      <c r="F137" s="95" t="b">
        <v>0</v>
      </c>
      <c r="G137" s="95" t="b">
        <v>0</v>
      </c>
      <c r="H137" s="95" t="b">
        <v>0</v>
      </c>
      <c r="I137" s="95" t="b">
        <v>0</v>
      </c>
      <c r="J137" s="98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0">
        <f>'PLANTILLA V6'!A138</f>
        <v>0</v>
      </c>
      <c r="B138" s="20">
        <f>'PLANTILLA V6'!B138</f>
        <v>0</v>
      </c>
      <c r="C138" s="104">
        <f>'PLANTILLA V6'!C138</f>
        <v>0</v>
      </c>
      <c r="D138" s="95">
        <f>'PLANTILLA V6'!D138</f>
        <v>0</v>
      </c>
      <c r="E138" s="104">
        <v>0</v>
      </c>
      <c r="F138" s="95" t="b">
        <v>0</v>
      </c>
      <c r="G138" s="95" t="b">
        <v>0</v>
      </c>
      <c r="H138" s="95" t="b">
        <v>0</v>
      </c>
      <c r="I138" s="95" t="b">
        <v>0</v>
      </c>
      <c r="J138" s="98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95" t="str">
        <f>'PLANTILLA V6'!A139</f>
        <v>Seguridad y Orden</v>
      </c>
      <c r="B139" s="167"/>
      <c r="C139" s="104"/>
      <c r="D139" s="95"/>
      <c r="E139" s="100"/>
      <c r="F139" s="101" t="b">
        <v>0</v>
      </c>
      <c r="G139" s="101" t="b">
        <v>0</v>
      </c>
      <c r="H139" s="101" t="b">
        <v>0</v>
      </c>
      <c r="I139" s="101" t="b">
        <v>0</v>
      </c>
      <c r="J139" s="102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21.5" x14ac:dyDescent="0.9">
      <c r="A140" s="103" t="str">
        <f>'PLANTILLA V6'!A140</f>
        <v>So</v>
      </c>
      <c r="B140" s="103" t="str">
        <f>'PLANTILLA V6'!B140</f>
        <v>Cubrebocas industrial N95 o similar</v>
      </c>
      <c r="C140" s="104">
        <f>'PLANTILLA V6'!C140</f>
        <v>1</v>
      </c>
      <c r="D140" s="95" t="str">
        <f>'PLANTILLA V6'!D140</f>
        <v>pza</v>
      </c>
      <c r="E140" s="104">
        <v>0</v>
      </c>
      <c r="F140" s="95" t="b">
        <v>1</v>
      </c>
      <c r="G140" s="95" t="b">
        <v>0</v>
      </c>
      <c r="H140" s="95" t="b">
        <v>0</v>
      </c>
      <c r="I140" s="95" t="b">
        <v>0</v>
      </c>
      <c r="J140" s="98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21.5" x14ac:dyDescent="0.9">
      <c r="A141" s="103" t="str">
        <f>'PLANTILLA V6'!A141</f>
        <v>So</v>
      </c>
      <c r="B141" s="103" t="str">
        <f>'PLANTILLA V6'!B141</f>
        <v>Lentes de seguridad</v>
      </c>
      <c r="C141" s="104">
        <f>'PLANTILLA V6'!C141</f>
        <v>1</v>
      </c>
      <c r="D141" s="95" t="str">
        <f>'PLANTILLA V6'!D141</f>
        <v>pza</v>
      </c>
      <c r="E141" s="104">
        <v>0</v>
      </c>
      <c r="F141" s="95" t="b">
        <v>0</v>
      </c>
      <c r="G141" s="95" t="b">
        <v>0</v>
      </c>
      <c r="H141" s="95" t="b">
        <v>1</v>
      </c>
      <c r="I141" s="95" t="b">
        <v>0</v>
      </c>
      <c r="J141" s="98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21.5" x14ac:dyDescent="0.9">
      <c r="A142" s="103" t="str">
        <f>'PLANTILLA V6'!A142</f>
        <v>So</v>
      </c>
      <c r="B142" s="103" t="str">
        <f>'PLANTILLA V6'!B142</f>
        <v>Guantes de seguridad</v>
      </c>
      <c r="C142" s="104">
        <f>'PLANTILLA V6'!C142</f>
        <v>1</v>
      </c>
      <c r="D142" s="95" t="str">
        <f>'PLANTILLA V6'!D142</f>
        <v>pza</v>
      </c>
      <c r="E142" s="104">
        <v>0</v>
      </c>
      <c r="F142" s="95" t="b">
        <v>0</v>
      </c>
      <c r="G142" s="95" t="b">
        <v>0</v>
      </c>
      <c r="H142" s="95" t="b">
        <v>1</v>
      </c>
      <c r="I142" s="95" t="b">
        <v>0</v>
      </c>
      <c r="J142" s="98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21.5" x14ac:dyDescent="0.9">
      <c r="A143" s="103" t="str">
        <f>'PLANTILLA V6'!A143</f>
        <v>So</v>
      </c>
      <c r="B143" s="103" t="str">
        <f>'PLANTILLA V6'!B143</f>
        <v>Botiquín de primeros auxilios (caja con algodón, alcohol, gasas, antiséptico, agua oxigenada, vendas)</v>
      </c>
      <c r="C143" s="104">
        <f>'PLANTILLA V6'!C143</f>
        <v>1</v>
      </c>
      <c r="D143" s="95" t="str">
        <f>'PLANTILLA V6'!D143</f>
        <v>pza</v>
      </c>
      <c r="E143" s="104">
        <v>0</v>
      </c>
      <c r="F143" s="95" t="b">
        <v>0</v>
      </c>
      <c r="G143" s="95" t="b">
        <v>0</v>
      </c>
      <c r="H143" s="95" t="b">
        <v>0</v>
      </c>
      <c r="I143" s="95" t="b">
        <v>1</v>
      </c>
      <c r="J143" s="98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21.5" x14ac:dyDescent="0.9">
      <c r="A144" s="103" t="str">
        <f>'PLANTILLA V6'!A144</f>
        <v>So</v>
      </c>
      <c r="B144" s="103" t="str">
        <f>'PLANTILLA V6'!B144</f>
        <v>Trapo de limpieza/franela</v>
      </c>
      <c r="C144" s="104">
        <f>'PLANTILLA V6'!C144</f>
        <v>1</v>
      </c>
      <c r="D144" s="95" t="str">
        <f>'PLANTILLA V6'!D144</f>
        <v>pza</v>
      </c>
      <c r="E144" s="104">
        <v>0</v>
      </c>
      <c r="F144" s="95" t="b">
        <v>0</v>
      </c>
      <c r="G144" s="95" t="b">
        <v>0</v>
      </c>
      <c r="H144" s="95" t="b">
        <v>1</v>
      </c>
      <c r="I144" s="95" t="b">
        <v>0</v>
      </c>
      <c r="J144" s="98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21.5" x14ac:dyDescent="0.9">
      <c r="A145" s="103">
        <f>'PLANTILLA V6'!A145</f>
        <v>0</v>
      </c>
      <c r="B145" s="95">
        <f>'PLANTILLA V6'!B145</f>
        <v>0</v>
      </c>
      <c r="C145" s="104">
        <f>'PLANTILLA V6'!C145</f>
        <v>1</v>
      </c>
      <c r="D145" s="95" t="str">
        <f>'PLANTILLA V6'!D145</f>
        <v>pza</v>
      </c>
      <c r="E145" s="104">
        <v>0</v>
      </c>
      <c r="F145" s="95" t="b">
        <v>0</v>
      </c>
      <c r="G145" s="95" t="b">
        <v>0</v>
      </c>
      <c r="H145" s="95" t="b">
        <v>0</v>
      </c>
      <c r="I145" s="95" t="b">
        <v>0</v>
      </c>
      <c r="J145" s="98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21.5" x14ac:dyDescent="0.9">
      <c r="A146" s="103">
        <f>'PLANTILLA V6'!A146</f>
        <v>0</v>
      </c>
      <c r="B146" s="95">
        <f>'PLANTILLA V6'!B146</f>
        <v>0</v>
      </c>
      <c r="C146" s="104">
        <f>'PLANTILLA V6'!C146</f>
        <v>1</v>
      </c>
      <c r="D146" s="95" t="str">
        <f>'PLANTILLA V6'!D146</f>
        <v>pza</v>
      </c>
      <c r="E146" s="104">
        <v>0</v>
      </c>
      <c r="F146" s="95" t="b">
        <v>0</v>
      </c>
      <c r="G146" s="95" t="b">
        <v>0</v>
      </c>
      <c r="H146" s="95" t="b">
        <v>0</v>
      </c>
      <c r="I146" s="95" t="b">
        <v>0</v>
      </c>
      <c r="J146" s="98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21.5" x14ac:dyDescent="0.9">
      <c r="A147" s="103">
        <f>'PLANTILLA V6'!A147</f>
        <v>0</v>
      </c>
      <c r="B147" s="95">
        <f>'PLANTILLA V6'!B147</f>
        <v>0</v>
      </c>
      <c r="C147" s="104">
        <f>'PLANTILLA V6'!C147</f>
        <v>1</v>
      </c>
      <c r="D147" s="95" t="str">
        <f>'PLANTILLA V6'!D147</f>
        <v>pza</v>
      </c>
      <c r="E147" s="104">
        <v>0</v>
      </c>
      <c r="F147" s="95" t="b">
        <v>0</v>
      </c>
      <c r="G147" s="95" t="b">
        <v>0</v>
      </c>
      <c r="H147" s="95" t="b">
        <v>0</v>
      </c>
      <c r="I147" s="95" t="b">
        <v>0</v>
      </c>
      <c r="J147" s="98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21.5" x14ac:dyDescent="0.9">
      <c r="A148" s="103">
        <f>'PLANTILLA V6'!A148</f>
        <v>0</v>
      </c>
      <c r="B148" s="95">
        <f>'PLANTILLA V6'!B148</f>
        <v>0</v>
      </c>
      <c r="C148" s="104">
        <f>'PLANTILLA V6'!C148</f>
        <v>1</v>
      </c>
      <c r="D148" s="95" t="str">
        <f>'PLANTILLA V6'!D148</f>
        <v>pza</v>
      </c>
      <c r="E148" s="104">
        <v>0</v>
      </c>
      <c r="F148" s="95" t="b">
        <v>0</v>
      </c>
      <c r="G148" s="95" t="b">
        <v>0</v>
      </c>
      <c r="H148" s="95" t="b">
        <v>0</v>
      </c>
      <c r="I148" s="95" t="b">
        <v>0</v>
      </c>
      <c r="J148" s="98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21.5" x14ac:dyDescent="0.9">
      <c r="A149" s="103">
        <f>'PLANTILLA V6'!A149</f>
        <v>0</v>
      </c>
      <c r="B149" s="95">
        <f>'PLANTILLA V6'!B149</f>
        <v>0</v>
      </c>
      <c r="C149" s="104">
        <f>'PLANTILLA V6'!C149</f>
        <v>1</v>
      </c>
      <c r="D149" s="95" t="str">
        <f>'PLANTILLA V6'!D149</f>
        <v>pza</v>
      </c>
      <c r="E149" s="104">
        <v>0</v>
      </c>
      <c r="F149" s="95" t="b">
        <v>0</v>
      </c>
      <c r="G149" s="95" t="b">
        <v>0</v>
      </c>
      <c r="H149" s="95" t="b">
        <v>0</v>
      </c>
      <c r="I149" s="95" t="b">
        <v>0</v>
      </c>
      <c r="J149" s="98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21.5" x14ac:dyDescent="0.9">
      <c r="A150" s="103">
        <f>'PLANTILLA V6'!A150</f>
        <v>0</v>
      </c>
      <c r="B150" s="95">
        <f>'PLANTILLA V6'!B150</f>
        <v>0</v>
      </c>
      <c r="C150" s="104">
        <f>'PLANTILLA V6'!C150</f>
        <v>1</v>
      </c>
      <c r="D150" s="95" t="str">
        <f>'PLANTILLA V6'!D150</f>
        <v>pza</v>
      </c>
      <c r="E150" s="104">
        <v>0</v>
      </c>
      <c r="F150" s="95" t="b">
        <v>0</v>
      </c>
      <c r="G150" s="95" t="b">
        <v>0</v>
      </c>
      <c r="H150" s="95" t="b">
        <v>0</v>
      </c>
      <c r="I150" s="95" t="b">
        <v>0</v>
      </c>
      <c r="J150" s="98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21.5" x14ac:dyDescent="0.9">
      <c r="A151" s="103">
        <f>'PLANTILLA V6'!A151</f>
        <v>0</v>
      </c>
      <c r="B151" s="95">
        <f>'PLANTILLA V6'!B151</f>
        <v>0</v>
      </c>
      <c r="C151" s="104">
        <f>'PLANTILLA V6'!C151</f>
        <v>1</v>
      </c>
      <c r="D151" s="95" t="str">
        <f>'PLANTILLA V6'!D151</f>
        <v>pza</v>
      </c>
      <c r="E151" s="104">
        <v>0</v>
      </c>
      <c r="F151" s="95" t="b">
        <v>0</v>
      </c>
      <c r="G151" s="95" t="b">
        <v>0</v>
      </c>
      <c r="H151" s="95" t="b">
        <v>0</v>
      </c>
      <c r="I151" s="95" t="b">
        <v>0</v>
      </c>
      <c r="J151" s="98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21.5" x14ac:dyDescent="0.9">
      <c r="A152" s="103">
        <f>'PLANTILLA V6'!A152</f>
        <v>0</v>
      </c>
      <c r="B152" s="95">
        <f>'PLANTILLA V6'!B152</f>
        <v>0</v>
      </c>
      <c r="C152" s="104">
        <f>'PLANTILLA V6'!C152</f>
        <v>1</v>
      </c>
      <c r="D152" s="95" t="str">
        <f>'PLANTILLA V6'!D152</f>
        <v>pza</v>
      </c>
      <c r="E152" s="104">
        <v>0</v>
      </c>
      <c r="F152" s="95" t="b">
        <v>0</v>
      </c>
      <c r="G152" s="95" t="b">
        <v>0</v>
      </c>
      <c r="H152" s="95" t="b">
        <v>0</v>
      </c>
      <c r="I152" s="95" t="b">
        <v>0</v>
      </c>
      <c r="J152" s="98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21.5" x14ac:dyDescent="0.9">
      <c r="A153" s="103">
        <f>'PLANTILLA V6'!A153</f>
        <v>0</v>
      </c>
      <c r="B153" s="95">
        <f>'PLANTILLA V6'!B153</f>
        <v>0</v>
      </c>
      <c r="C153" s="104">
        <f>'PLANTILLA V6'!C153</f>
        <v>1</v>
      </c>
      <c r="D153" s="95" t="str">
        <f>'PLANTILLA V6'!D153</f>
        <v>pza</v>
      </c>
      <c r="E153" s="104">
        <v>0</v>
      </c>
      <c r="F153" s="95" t="b">
        <v>0</v>
      </c>
      <c r="G153" s="95" t="b">
        <v>0</v>
      </c>
      <c r="H153" s="95" t="b">
        <v>0</v>
      </c>
      <c r="I153" s="95" t="b">
        <v>0</v>
      </c>
      <c r="J153" s="98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21.5" x14ac:dyDescent="0.9">
      <c r="A154" s="103">
        <f>'PLANTILLA V6'!A154</f>
        <v>0</v>
      </c>
      <c r="B154" s="95">
        <f>'PLANTILLA V6'!B154</f>
        <v>0</v>
      </c>
      <c r="C154" s="104">
        <f>'PLANTILLA V6'!C154</f>
        <v>1</v>
      </c>
      <c r="D154" s="95" t="str">
        <f>'PLANTILLA V6'!D154</f>
        <v>pza</v>
      </c>
      <c r="E154" s="104">
        <v>0</v>
      </c>
      <c r="F154" s="95" t="b">
        <v>0</v>
      </c>
      <c r="G154" s="95" t="b">
        <v>0</v>
      </c>
      <c r="H154" s="95" t="b">
        <v>0</v>
      </c>
      <c r="I154" s="95" t="b">
        <v>0</v>
      </c>
      <c r="J154" s="98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21.5" x14ac:dyDescent="0.9">
      <c r="A155" s="103">
        <f>'PLANTILLA V6'!A155</f>
        <v>0</v>
      </c>
      <c r="B155" s="95">
        <f>'PLANTILLA V6'!B155</f>
        <v>0</v>
      </c>
      <c r="C155" s="104">
        <f>'PLANTILLA V6'!C155</f>
        <v>1</v>
      </c>
      <c r="D155" s="95" t="str">
        <f>'PLANTILLA V6'!D155</f>
        <v>pza</v>
      </c>
      <c r="E155" s="104">
        <v>0</v>
      </c>
      <c r="F155" s="95" t="b">
        <v>0</v>
      </c>
      <c r="G155" s="95" t="b">
        <v>0</v>
      </c>
      <c r="H155" s="95" t="b">
        <v>0</v>
      </c>
      <c r="I155" s="95" t="b">
        <v>0</v>
      </c>
      <c r="J155" s="98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21.5" x14ac:dyDescent="0.9">
      <c r="A156" s="103">
        <f>'PLANTILLA V6'!A156</f>
        <v>0</v>
      </c>
      <c r="B156" s="95">
        <f>'PLANTILLA V6'!B156</f>
        <v>0</v>
      </c>
      <c r="C156" s="104">
        <f>'PLANTILLA V6'!C156</f>
        <v>1</v>
      </c>
      <c r="D156" s="95" t="str">
        <f>'PLANTILLA V6'!D156</f>
        <v>pza</v>
      </c>
      <c r="E156" s="104">
        <v>0</v>
      </c>
      <c r="F156" s="95" t="b">
        <v>0</v>
      </c>
      <c r="G156" s="95" t="b">
        <v>0</v>
      </c>
      <c r="H156" s="95" t="b">
        <v>0</v>
      </c>
      <c r="I156" s="95" t="b">
        <v>0</v>
      </c>
      <c r="J156" s="98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21.5" x14ac:dyDescent="0.9">
      <c r="A157" s="103">
        <f>'PLANTILLA V6'!A157</f>
        <v>0</v>
      </c>
      <c r="B157" s="95">
        <f>'PLANTILLA V6'!B157</f>
        <v>0</v>
      </c>
      <c r="C157" s="104">
        <f>'PLANTILLA V6'!C157</f>
        <v>1</v>
      </c>
      <c r="D157" s="95" t="str">
        <f>'PLANTILLA V6'!D157</f>
        <v>pza</v>
      </c>
      <c r="E157" s="104">
        <v>0</v>
      </c>
      <c r="F157" s="95" t="b">
        <v>0</v>
      </c>
      <c r="G157" s="95" t="b">
        <v>0</v>
      </c>
      <c r="H157" s="95" t="b">
        <v>0</v>
      </c>
      <c r="I157" s="95" t="b">
        <v>0</v>
      </c>
      <c r="J157" s="98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21.5" x14ac:dyDescent="0.9">
      <c r="A158" s="103">
        <f>'PLANTILLA V6'!A158</f>
        <v>0</v>
      </c>
      <c r="B158" s="95">
        <f>'PLANTILLA V6'!B158</f>
        <v>0</v>
      </c>
      <c r="C158" s="104">
        <f>'PLANTILLA V6'!C158</f>
        <v>1</v>
      </c>
      <c r="D158" s="95" t="str">
        <f>'PLANTILLA V6'!D158</f>
        <v>pza</v>
      </c>
      <c r="E158" s="104">
        <v>0</v>
      </c>
      <c r="F158" s="95" t="b">
        <v>0</v>
      </c>
      <c r="G158" s="95" t="b">
        <v>0</v>
      </c>
      <c r="H158" s="95" t="b">
        <v>0</v>
      </c>
      <c r="I158" s="95" t="b">
        <v>0</v>
      </c>
      <c r="J158" s="98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21.5" x14ac:dyDescent="0.9">
      <c r="A159" s="103">
        <f>'PLANTILLA V6'!A159</f>
        <v>0</v>
      </c>
      <c r="B159" s="95">
        <f>'PLANTILLA V6'!B159</f>
        <v>0</v>
      </c>
      <c r="C159" s="104">
        <f>'PLANTILLA V6'!C159</f>
        <v>1</v>
      </c>
      <c r="D159" s="95" t="str">
        <f>'PLANTILLA V6'!D159</f>
        <v>pza</v>
      </c>
      <c r="E159" s="104">
        <v>0</v>
      </c>
      <c r="F159" s="95" t="b">
        <v>0</v>
      </c>
      <c r="G159" s="95" t="b">
        <v>0</v>
      </c>
      <c r="H159" s="95" t="b">
        <v>0</v>
      </c>
      <c r="I159" s="95" t="b">
        <v>0</v>
      </c>
      <c r="J159" s="98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21.5" x14ac:dyDescent="0.9">
      <c r="A160" s="103">
        <f>'PLANTILLA V6'!A160</f>
        <v>0</v>
      </c>
      <c r="B160" s="95">
        <f>'PLANTILLA V6'!B160</f>
        <v>0</v>
      </c>
      <c r="C160" s="104">
        <f>'PLANTILLA V6'!C160</f>
        <v>1</v>
      </c>
      <c r="D160" s="95" t="str">
        <f>'PLANTILLA V6'!D160</f>
        <v>pza</v>
      </c>
      <c r="E160" s="104">
        <v>0</v>
      </c>
      <c r="F160" s="95" t="b">
        <v>0</v>
      </c>
      <c r="G160" s="95" t="b">
        <v>0</v>
      </c>
      <c r="H160" s="95" t="b">
        <v>0</v>
      </c>
      <c r="I160" s="95" t="b">
        <v>0</v>
      </c>
      <c r="J160" s="98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21.5" x14ac:dyDescent="0.9">
      <c r="A161" s="195" t="str">
        <f>'PLANTILLA V6'!A161</f>
        <v>Estuche Individual</v>
      </c>
      <c r="B161" s="167"/>
      <c r="C161" s="104"/>
      <c r="D161" s="95"/>
      <c r="E161" s="104"/>
      <c r="F161" s="101"/>
      <c r="G161" s="101"/>
      <c r="H161" s="101"/>
      <c r="I161" s="101"/>
      <c r="J161" s="102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1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21.5" x14ac:dyDescent="0.9">
      <c r="A162" s="103" t="str">
        <f>'PLANTILLA V6'!A162</f>
        <v>In</v>
      </c>
      <c r="B162" s="103" t="str">
        <f>'PLANTILLA V6'!B162</f>
        <v>Lápiz</v>
      </c>
      <c r="C162" s="104">
        <f>'PLANTILLA V6'!C162</f>
        <v>1</v>
      </c>
      <c r="D162" s="95" t="str">
        <f>'PLANTILLA V6'!D162</f>
        <v>pza</v>
      </c>
      <c r="E162" s="104">
        <v>0</v>
      </c>
      <c r="F162" s="95" t="b">
        <v>1</v>
      </c>
      <c r="G162" s="95" t="b">
        <v>0</v>
      </c>
      <c r="H162" s="95" t="b">
        <v>0</v>
      </c>
      <c r="I162" s="95" t="b">
        <v>0</v>
      </c>
      <c r="J162" s="98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21.5" x14ac:dyDescent="0.9">
      <c r="A163" s="103" t="str">
        <f>'PLANTILLA V6'!A163</f>
        <v>In</v>
      </c>
      <c r="B163" s="103" t="str">
        <f>'PLANTILLA V6'!B163</f>
        <v>Goma</v>
      </c>
      <c r="C163" s="104">
        <f>'PLANTILLA V6'!C163</f>
        <v>1</v>
      </c>
      <c r="D163" s="95" t="str">
        <f>'PLANTILLA V6'!D163</f>
        <v>pza</v>
      </c>
      <c r="E163" s="104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98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21.5" x14ac:dyDescent="0.9">
      <c r="A164" s="103" t="str">
        <f>'PLANTILLA V6'!A164</f>
        <v>In</v>
      </c>
      <c r="B164" s="103" t="str">
        <f>'PLANTILLA V6'!B164</f>
        <v>Sacapuntas</v>
      </c>
      <c r="C164" s="104">
        <f>'PLANTILLA V6'!C164</f>
        <v>1</v>
      </c>
      <c r="D164" s="95" t="str">
        <f>'PLANTILLA V6'!D164</f>
        <v>pza</v>
      </c>
      <c r="E164" s="104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98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21.5" x14ac:dyDescent="0.9">
      <c r="A165" s="103" t="str">
        <f>'PLANTILLA V6'!A165</f>
        <v>In</v>
      </c>
      <c r="B165" s="103" t="str">
        <f>'PLANTILLA V6'!B165</f>
        <v>Bolígrafo</v>
      </c>
      <c r="C165" s="104">
        <f>'PLANTILLA V6'!C165</f>
        <v>1</v>
      </c>
      <c r="D165" s="95" t="str">
        <f>'PLANTILLA V6'!D165</f>
        <v>pza</v>
      </c>
      <c r="E165" s="104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98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21.5" x14ac:dyDescent="0.9">
      <c r="A166" s="103" t="str">
        <f>'PLANTILLA V6'!A166</f>
        <v>In</v>
      </c>
      <c r="B166" s="103" t="str">
        <f>'PLANTILLA V6'!B166</f>
        <v>Tijeras</v>
      </c>
      <c r="C166" s="104">
        <f>'PLANTILLA V6'!C166</f>
        <v>1</v>
      </c>
      <c r="D166" s="95" t="str">
        <f>'PLANTILLA V6'!D166</f>
        <v>pza</v>
      </c>
      <c r="E166" s="104">
        <v>0</v>
      </c>
      <c r="F166" s="95" t="b">
        <v>1</v>
      </c>
      <c r="G166" s="95" t="b">
        <v>0</v>
      </c>
      <c r="H166" s="95" t="b">
        <v>0</v>
      </c>
      <c r="I166" s="95" t="b">
        <v>0</v>
      </c>
      <c r="J166" s="98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21.5" x14ac:dyDescent="0.9">
      <c r="A167" s="103" t="str">
        <f>'PLANTILLA V6'!A167</f>
        <v>In</v>
      </c>
      <c r="B167" s="103" t="str">
        <f>'PLANTILLA V6'!B167</f>
        <v>Pegamento en barra (Pritt) de 8 g</v>
      </c>
      <c r="C167" s="104">
        <f>'PLANTILLA V6'!C167</f>
        <v>1</v>
      </c>
      <c r="D167" s="95" t="str">
        <f>'PLANTILLA V6'!D167</f>
        <v>pza</v>
      </c>
      <c r="E167" s="104">
        <v>0</v>
      </c>
      <c r="F167" s="95" t="b">
        <v>1</v>
      </c>
      <c r="G167" s="95" t="b">
        <v>0</v>
      </c>
      <c r="H167" s="95" t="b">
        <v>0</v>
      </c>
      <c r="I167" s="95" t="b">
        <v>0</v>
      </c>
      <c r="J167" s="98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21.5" x14ac:dyDescent="0.9">
      <c r="A168" s="51" t="str">
        <f>'PLANTILLA V6'!A168</f>
        <v>In</v>
      </c>
      <c r="B168" s="51" t="str">
        <f>'PLANTILLA V6'!B168</f>
        <v>Caja de 12 colores de madera</v>
      </c>
      <c r="C168" s="22">
        <f>'PLANTILLA V6'!C168</f>
        <v>1</v>
      </c>
      <c r="D168" s="54" t="str">
        <f>'PLANTILLA V6'!D168</f>
        <v>caja</v>
      </c>
      <c r="E168" s="22">
        <v>1</v>
      </c>
      <c r="F168" s="54" t="b">
        <v>1</v>
      </c>
      <c r="G168" s="54" t="b">
        <v>0</v>
      </c>
      <c r="H168" s="54" t="b">
        <v>0</v>
      </c>
      <c r="I168" s="54" t="b">
        <v>0</v>
      </c>
      <c r="J168" s="98" cm="1">
        <f t="array" ref="J168">_xlfn.IFS(LEN(A168)&gt;2,A169,SUM(E168:I168)=0,0,F168,$F$7*F168*E168,G168,$G$7*G168*E168,AND(H168,A168="Co"),$H$7*H168*E168,AND(H168,A168="Re"),$H$7*H168*E168,H168,$J$7*H168*E168,I168,$I$7*I168*E168)</f>
        <v>50</v>
      </c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spans="1:26" ht="21.5" x14ac:dyDescent="0.9">
      <c r="A169" s="103" t="str">
        <f>'PLANTILLA V6'!A169</f>
        <v>In</v>
      </c>
      <c r="B169" s="103" t="str">
        <f>'PLANTILLA V6'!B169</f>
        <v>Plumón marcador permanente punto fino (Sharpie)</v>
      </c>
      <c r="C169" s="104">
        <f>'PLANTILLA V6'!C169</f>
        <v>1</v>
      </c>
      <c r="D169" s="95" t="str">
        <f>'PLANTILLA V6'!D169</f>
        <v>pza</v>
      </c>
      <c r="E169" s="104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98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21.5" x14ac:dyDescent="0.9">
      <c r="A170" s="103" t="str">
        <f>'PLANTILLA V6'!A170</f>
        <v>In</v>
      </c>
      <c r="B170" s="103" t="str">
        <f>'PLANTILLA V6'!B170</f>
        <v xml:space="preserve">Juego de geometría (regla, escuadra 45°,  escuadra 60°, 1 compás, transportador) </v>
      </c>
      <c r="C170" s="104">
        <f>'PLANTILLA V6'!C170</f>
        <v>1</v>
      </c>
      <c r="D170" s="95" t="str">
        <f>'PLANTILLA V6'!D170</f>
        <v>juego</v>
      </c>
      <c r="E170" s="104">
        <v>0</v>
      </c>
      <c r="F170" s="95" t="b">
        <v>1</v>
      </c>
      <c r="G170" s="95" t="b">
        <v>0</v>
      </c>
      <c r="H170" s="95" t="b">
        <v>0</v>
      </c>
      <c r="I170" s="95" t="b">
        <v>0</v>
      </c>
      <c r="J170" s="98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21.5" x14ac:dyDescent="0.9">
      <c r="A171" s="51" t="str">
        <f>'PLANTILLA V6'!A171</f>
        <v>In</v>
      </c>
      <c r="B171" s="51" t="str">
        <f>'PLANTILLA V6'!B171</f>
        <v xml:space="preserve">Paquete de plumones de color </v>
      </c>
      <c r="C171" s="22">
        <f>'PLANTILLA V6'!C171</f>
        <v>1</v>
      </c>
      <c r="D171" s="54" t="str">
        <f>'PLANTILLA V6'!D171</f>
        <v>pza</v>
      </c>
      <c r="E171" s="22">
        <v>1</v>
      </c>
      <c r="F171" s="54" t="b">
        <v>0</v>
      </c>
      <c r="G171" s="54" t="b">
        <v>0</v>
      </c>
      <c r="H171" s="54" t="b">
        <v>1</v>
      </c>
      <c r="I171" s="54" t="b">
        <v>0</v>
      </c>
      <c r="J171" s="98" cm="1">
        <f t="array" ref="J171">_xlfn.IFS(LEN(A171)&gt;2,A172,SUM(E171:I171)=0,0,F171,$F$7*F171*E171,G171,$G$7*G171*E171,AND(H171,A171="Co"),$H$7*H171*E171,AND(H171,A171="Re"),$H$7*H171*E171,H171,$J$7*H171*E171,I171,$I$7*I171*E171)</f>
        <v>5</v>
      </c>
      <c r="K171" s="75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spans="1:26" ht="21.5" x14ac:dyDescent="0.9">
      <c r="A172" s="103" t="str">
        <f>'PLANTILLA V6'!A172</f>
        <v>In</v>
      </c>
      <c r="B172" s="103">
        <f>'PLANTILLA V6'!B172</f>
        <v>0</v>
      </c>
      <c r="C172" s="104">
        <f>'PLANTILLA V6'!C172</f>
        <v>1</v>
      </c>
      <c r="D172" s="95" t="str">
        <f>'PLANTILLA V6'!D172</f>
        <v>pza</v>
      </c>
      <c r="E172" s="104">
        <v>0</v>
      </c>
      <c r="F172" s="95" t="b">
        <v>0</v>
      </c>
      <c r="G172" s="95" t="b">
        <v>0</v>
      </c>
      <c r="H172" s="95" t="b">
        <v>0</v>
      </c>
      <c r="I172" s="95" t="b">
        <v>0</v>
      </c>
      <c r="J172" s="98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1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21.5" x14ac:dyDescent="0.9">
      <c r="A173" s="103">
        <f>'PLANTILLA V6'!A173</f>
        <v>0</v>
      </c>
      <c r="B173" s="103">
        <f>'PLANTILLA V6'!B173</f>
        <v>0</v>
      </c>
      <c r="C173" s="104">
        <f>'PLANTILLA V6'!C173</f>
        <v>1</v>
      </c>
      <c r="D173" s="95" t="str">
        <f>'PLANTILLA V6'!D173</f>
        <v>pza</v>
      </c>
      <c r="E173" s="104">
        <v>0</v>
      </c>
      <c r="F173" s="95" t="b">
        <v>0</v>
      </c>
      <c r="G173" s="95" t="b">
        <v>0</v>
      </c>
      <c r="H173" s="95" t="b">
        <v>0</v>
      </c>
      <c r="I173" s="95" t="b">
        <v>0</v>
      </c>
      <c r="J173" s="98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1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21.5" x14ac:dyDescent="0.9">
      <c r="A174" s="103">
        <f>'PLANTILLA V6'!A174</f>
        <v>0</v>
      </c>
      <c r="B174" s="103">
        <f>'PLANTILLA V6'!B174</f>
        <v>0</v>
      </c>
      <c r="C174" s="104">
        <f>'PLANTILLA V6'!C174</f>
        <v>1</v>
      </c>
      <c r="D174" s="95" t="str">
        <f>'PLANTILLA V6'!D174</f>
        <v>pza</v>
      </c>
      <c r="E174" s="104">
        <v>0</v>
      </c>
      <c r="F174" s="95" t="b">
        <v>0</v>
      </c>
      <c r="G174" s="95" t="b">
        <v>0</v>
      </c>
      <c r="H174" s="95" t="b">
        <v>0</v>
      </c>
      <c r="I174" s="95" t="b">
        <v>0</v>
      </c>
      <c r="J174" s="98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1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21.5" x14ac:dyDescent="0.9">
      <c r="A175" s="103">
        <f>'PLANTILLA V6'!A175</f>
        <v>0</v>
      </c>
      <c r="B175" s="103">
        <f>'PLANTILLA V6'!B175</f>
        <v>0</v>
      </c>
      <c r="C175" s="104">
        <f>'PLANTILLA V6'!C175</f>
        <v>1</v>
      </c>
      <c r="D175" s="95" t="str">
        <f>'PLANTILLA V6'!D175</f>
        <v>pza</v>
      </c>
      <c r="E175" s="104">
        <v>0</v>
      </c>
      <c r="F175" s="95" t="b">
        <v>0</v>
      </c>
      <c r="G175" s="95" t="b">
        <v>0</v>
      </c>
      <c r="H175" s="95" t="b">
        <v>0</v>
      </c>
      <c r="I175" s="95" t="b">
        <v>0</v>
      </c>
      <c r="J175" s="98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1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21.5" x14ac:dyDescent="0.9">
      <c r="A176" s="103">
        <f>'PLANTILLA V6'!A176</f>
        <v>0</v>
      </c>
      <c r="B176" s="103">
        <f>'PLANTILLA V6'!B176</f>
        <v>0</v>
      </c>
      <c r="C176" s="104">
        <f>'PLANTILLA V6'!C176</f>
        <v>1</v>
      </c>
      <c r="D176" s="95" t="str">
        <f>'PLANTILLA V6'!D176</f>
        <v>pza</v>
      </c>
      <c r="E176" s="104">
        <v>0</v>
      </c>
      <c r="F176" s="95" t="b">
        <v>0</v>
      </c>
      <c r="G176" s="95" t="b">
        <v>0</v>
      </c>
      <c r="H176" s="95" t="b">
        <v>0</v>
      </c>
      <c r="I176" s="95" t="b">
        <v>0</v>
      </c>
      <c r="J176" s="98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1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21.5" x14ac:dyDescent="0.9">
      <c r="A177" s="103">
        <f>'PLANTILLA V6'!A177</f>
        <v>0</v>
      </c>
      <c r="B177" s="103">
        <f>'PLANTILLA V6'!B177</f>
        <v>0</v>
      </c>
      <c r="C177" s="104">
        <f>'PLANTILLA V6'!C177</f>
        <v>1</v>
      </c>
      <c r="D177" s="95" t="str">
        <f>'PLANTILLA V6'!D177</f>
        <v>pza</v>
      </c>
      <c r="E177" s="104">
        <v>0</v>
      </c>
      <c r="F177" s="95" t="b">
        <v>0</v>
      </c>
      <c r="G177" s="95" t="b">
        <v>0</v>
      </c>
      <c r="H177" s="95" t="b">
        <v>0</v>
      </c>
      <c r="I177" s="95" t="b">
        <v>0</v>
      </c>
      <c r="J177" s="98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1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21.5" x14ac:dyDescent="0.9">
      <c r="A178" s="103">
        <f>'PLANTILLA V6'!A178</f>
        <v>0</v>
      </c>
      <c r="B178" s="103">
        <f>'PLANTILLA V6'!B178</f>
        <v>0</v>
      </c>
      <c r="C178" s="104">
        <f>'PLANTILLA V6'!C178</f>
        <v>1</v>
      </c>
      <c r="D178" s="95" t="str">
        <f>'PLANTILLA V6'!D178</f>
        <v>pza</v>
      </c>
      <c r="E178" s="104">
        <v>0</v>
      </c>
      <c r="F178" s="95" t="b">
        <v>0</v>
      </c>
      <c r="G178" s="95" t="b">
        <v>0</v>
      </c>
      <c r="H178" s="95" t="b">
        <v>0</v>
      </c>
      <c r="I178" s="95" t="b">
        <v>0</v>
      </c>
      <c r="J178" s="98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1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21.5" x14ac:dyDescent="0.9">
      <c r="A179" s="103">
        <f>'PLANTILLA V6'!A179</f>
        <v>0</v>
      </c>
      <c r="B179" s="103">
        <f>'PLANTILLA V6'!B179</f>
        <v>0</v>
      </c>
      <c r="C179" s="104">
        <f>'PLANTILLA V6'!C179</f>
        <v>1</v>
      </c>
      <c r="D179" s="95" t="str">
        <f>'PLANTILLA V6'!D179</f>
        <v>pza</v>
      </c>
      <c r="E179" s="104">
        <v>0</v>
      </c>
      <c r="F179" s="95" t="b">
        <v>0</v>
      </c>
      <c r="G179" s="95" t="b">
        <v>0</v>
      </c>
      <c r="H179" s="95" t="b">
        <v>0</v>
      </c>
      <c r="I179" s="95" t="b">
        <v>0</v>
      </c>
      <c r="J179" s="98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1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21.5" x14ac:dyDescent="0.9">
      <c r="A180" s="103">
        <f>'PLANTILLA V6'!A180</f>
        <v>0</v>
      </c>
      <c r="B180" s="103">
        <f>'PLANTILLA V6'!B180</f>
        <v>0</v>
      </c>
      <c r="C180" s="104">
        <f>'PLANTILLA V6'!C180</f>
        <v>1</v>
      </c>
      <c r="D180" s="95" t="str">
        <f>'PLANTILLA V6'!D180</f>
        <v>pza</v>
      </c>
      <c r="E180" s="104">
        <v>0</v>
      </c>
      <c r="F180" s="95" t="b">
        <v>0</v>
      </c>
      <c r="G180" s="95" t="b">
        <v>0</v>
      </c>
      <c r="H180" s="95" t="b">
        <v>0</v>
      </c>
      <c r="I180" s="95" t="b">
        <v>0</v>
      </c>
      <c r="J180" s="98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1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21.5" x14ac:dyDescent="0.9">
      <c r="A181" s="103">
        <f>'PLANTILLA V6'!A181</f>
        <v>0</v>
      </c>
      <c r="B181" s="103">
        <f>'PLANTILLA V6'!B181</f>
        <v>0</v>
      </c>
      <c r="C181" s="104">
        <f>'PLANTILLA V6'!C181</f>
        <v>1</v>
      </c>
      <c r="D181" s="95" t="str">
        <f>'PLANTILLA V6'!D181</f>
        <v>pza</v>
      </c>
      <c r="E181" s="104">
        <v>0</v>
      </c>
      <c r="F181" s="95" t="b">
        <v>0</v>
      </c>
      <c r="G181" s="95" t="b">
        <v>0</v>
      </c>
      <c r="H181" s="95" t="b">
        <v>0</v>
      </c>
      <c r="I181" s="95" t="b">
        <v>0</v>
      </c>
      <c r="J181" s="98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1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21.5" x14ac:dyDescent="0.9">
      <c r="A182" s="103">
        <f>'PLANTILLA V6'!A182</f>
        <v>0</v>
      </c>
      <c r="B182" s="103">
        <f>'PLANTILLA V6'!B182</f>
        <v>0</v>
      </c>
      <c r="C182" s="104">
        <f>'PLANTILLA V6'!C182</f>
        <v>1</v>
      </c>
      <c r="D182" s="95" t="str">
        <f>'PLANTILLA V6'!D182</f>
        <v>pza</v>
      </c>
      <c r="E182" s="104">
        <v>0</v>
      </c>
      <c r="F182" s="95" t="b">
        <v>0</v>
      </c>
      <c r="G182" s="95" t="b">
        <v>0</v>
      </c>
      <c r="H182" s="95" t="b">
        <v>0</v>
      </c>
      <c r="I182" s="95" t="b">
        <v>0</v>
      </c>
      <c r="J182" s="98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1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21.5" x14ac:dyDescent="0.9">
      <c r="A183" s="91">
        <f>'PLANTILLA V6'!A183</f>
        <v>0</v>
      </c>
      <c r="B183" s="103">
        <f>'PLANTILLA V6'!B183</f>
        <v>0</v>
      </c>
      <c r="C183" s="104">
        <f>'PLANTILLA V6'!C183</f>
        <v>1</v>
      </c>
      <c r="D183" s="95" t="str">
        <f>'PLANTILLA V6'!D183</f>
        <v>pza</v>
      </c>
      <c r="E183" s="104">
        <v>0</v>
      </c>
      <c r="F183" s="95" t="b">
        <v>0</v>
      </c>
      <c r="G183" s="95" t="b">
        <v>0</v>
      </c>
      <c r="H183" s="95" t="b">
        <v>0</v>
      </c>
      <c r="I183" s="95" t="b">
        <v>0</v>
      </c>
      <c r="J183" s="98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1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21.5" x14ac:dyDescent="0.9">
      <c r="A184" s="91">
        <f>'PLANTILLA V6'!A184</f>
        <v>0</v>
      </c>
      <c r="B184" s="103">
        <f>'PLANTILLA V6'!B184</f>
        <v>0</v>
      </c>
      <c r="C184" s="104">
        <f>'PLANTILLA V6'!C184</f>
        <v>1</v>
      </c>
      <c r="D184" s="95" t="str">
        <f>'PLANTILLA V6'!D184</f>
        <v>pza</v>
      </c>
      <c r="E184" s="104">
        <v>0</v>
      </c>
      <c r="F184" s="95" t="b">
        <v>0</v>
      </c>
      <c r="G184" s="95" t="b">
        <v>0</v>
      </c>
      <c r="H184" s="95" t="b">
        <v>0</v>
      </c>
      <c r="I184" s="95" t="b">
        <v>0</v>
      </c>
      <c r="J184" s="98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1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21.5" x14ac:dyDescent="0.9">
      <c r="A185" s="195" t="str">
        <f>'PLANTILLA V6'!A185</f>
        <v>Materiales Consumibles</v>
      </c>
      <c r="B185" s="167"/>
      <c r="C185" s="104">
        <f>'PLANTILLA V6'!C185</f>
        <v>0</v>
      </c>
      <c r="D185" s="95"/>
      <c r="E185" s="104"/>
      <c r="F185" s="95"/>
      <c r="G185" s="95"/>
      <c r="H185" s="95"/>
      <c r="I185" s="95"/>
      <c r="J185" s="102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1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21.5" x14ac:dyDescent="0.9">
      <c r="A186" s="103" t="str">
        <f>'PLANTILLA V6'!A186</f>
        <v>Co</v>
      </c>
      <c r="B186" s="103" t="str">
        <f>'PLANTILLA V6'!B186</f>
        <v>MDF 3 mm de espesor de 30 x 30 cm</v>
      </c>
      <c r="C186" s="104">
        <f>'PLANTILLA V6'!C186</f>
        <v>1</v>
      </c>
      <c r="D186" s="95" t="str">
        <f>'PLANTILLA V6'!D186</f>
        <v>pza</v>
      </c>
      <c r="E186" s="104">
        <v>0</v>
      </c>
      <c r="F186" s="95" t="b">
        <v>0</v>
      </c>
      <c r="G186" s="95" t="b">
        <v>0</v>
      </c>
      <c r="H186" s="95" t="b">
        <v>0</v>
      </c>
      <c r="I186" s="95" t="b">
        <v>0</v>
      </c>
      <c r="J186" s="98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21.5" x14ac:dyDescent="0.9">
      <c r="A187" s="103" t="str">
        <f>'PLANTILLA V6'!A187</f>
        <v>Co</v>
      </c>
      <c r="B187" s="103" t="str">
        <f>'PLANTILLA V6'!B187</f>
        <v>Cartulina blanca</v>
      </c>
      <c r="C187" s="104">
        <f>'PLANTILLA V6'!C187</f>
        <v>1</v>
      </c>
      <c r="D187" s="95" t="str">
        <f>'PLANTILLA V6'!D187</f>
        <v>pza</v>
      </c>
      <c r="E187" s="104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98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21.5" x14ac:dyDescent="0.9">
      <c r="A188" s="103" t="str">
        <f>'PLANTILLA V6'!A188</f>
        <v>Co</v>
      </c>
      <c r="B188" s="103" t="str">
        <f>'PLANTILLA V6'!B188</f>
        <v>Hojas blancas tamaño carta</v>
      </c>
      <c r="C188" s="104">
        <f>'PLANTILLA V6'!C188</f>
        <v>1</v>
      </c>
      <c r="D188" s="95" t="str">
        <f>'PLANTILLA V6'!D188</f>
        <v>hoja</v>
      </c>
      <c r="E188" s="104">
        <v>0</v>
      </c>
      <c r="F188" s="95" t="b">
        <v>0</v>
      </c>
      <c r="G188" s="95" t="b">
        <v>0</v>
      </c>
      <c r="H188" s="95" t="b">
        <v>0</v>
      </c>
      <c r="I188" s="95" t="b">
        <v>0</v>
      </c>
      <c r="J188" s="98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21.5" x14ac:dyDescent="0.9">
      <c r="A189" s="103" t="str">
        <f>'PLANTILLA V6'!A189</f>
        <v>Co</v>
      </c>
      <c r="B189" s="103" t="str">
        <f>'PLANTILLA V6'!B189</f>
        <v>Hojas de colores (varios) tamaño carta</v>
      </c>
      <c r="C189" s="104">
        <f>'PLANTILLA V6'!C189</f>
        <v>1</v>
      </c>
      <c r="D189" s="95" t="str">
        <f>'PLANTILLA V6'!D189</f>
        <v>hoja</v>
      </c>
      <c r="E189" s="104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98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21.5" x14ac:dyDescent="0.9">
      <c r="A190" s="103" t="str">
        <f>'PLANTILLA V6'!A190</f>
        <v>Co</v>
      </c>
      <c r="B190" s="103" t="str">
        <f>'PLANTILLA V6'!B190</f>
        <v>Post-it</v>
      </c>
      <c r="C190" s="104">
        <f>'PLANTILLA V6'!C190</f>
        <v>1</v>
      </c>
      <c r="D190" s="95" t="str">
        <f>'PLANTILLA V6'!D190</f>
        <v>bloc de 100 hojas</v>
      </c>
      <c r="E190" s="104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98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21.5" x14ac:dyDescent="0.9">
      <c r="A191" s="103" t="str">
        <f>'PLANTILLA V6'!A191</f>
        <v>Co</v>
      </c>
      <c r="B191" s="103" t="str">
        <f>'PLANTILLA V6'!B191</f>
        <v>Fomi tamaño carta</v>
      </c>
      <c r="C191" s="104">
        <f>'PLANTILLA V6'!C191</f>
        <v>1</v>
      </c>
      <c r="D191" s="95" t="str">
        <f>'PLANTILLA V6'!D191</f>
        <v>hoja</v>
      </c>
      <c r="E191" s="104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98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21.5" x14ac:dyDescent="0.9">
      <c r="A192" s="103" t="str">
        <f>'PLANTILLA V6'!A192</f>
        <v>Co</v>
      </c>
      <c r="B192" s="103" t="str">
        <f>'PLANTILLA V6'!B192</f>
        <v>Papel aluminio</v>
      </c>
      <c r="C192" s="104">
        <f>'PLANTILLA V6'!C192</f>
        <v>1</v>
      </c>
      <c r="D192" s="95" t="str">
        <f>'PLANTILLA V6'!D192</f>
        <v>rollo</v>
      </c>
      <c r="E192" s="104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98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21.5" x14ac:dyDescent="0.9">
      <c r="A193" s="103" t="str">
        <f>'PLANTILLA V6'!A193</f>
        <v>Co</v>
      </c>
      <c r="B193" s="103" t="str">
        <f>'PLANTILLA V6'!B193</f>
        <v>Abatelenguas (palitos planos) 15 cm largo x 18 mm ancho</v>
      </c>
      <c r="C193" s="104">
        <f>'PLANTILLA V6'!C193</f>
        <v>1</v>
      </c>
      <c r="D193" s="95" t="str">
        <f>'PLANTILLA V6'!D193</f>
        <v>pza</v>
      </c>
      <c r="E193" s="104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98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21.5" x14ac:dyDescent="0.9">
      <c r="A194" s="103" t="str">
        <f>'PLANTILLA V6'!A194</f>
        <v>Co</v>
      </c>
      <c r="B194" s="103" t="str">
        <f>'PLANTILLA V6'!B194</f>
        <v xml:space="preserve">Palito de madera redondo 60 largo x 1 cm de diámetro </v>
      </c>
      <c r="C194" s="104">
        <f>'PLANTILLA V6'!C194</f>
        <v>1</v>
      </c>
      <c r="D194" s="95" t="str">
        <f>'PLANTILLA V6'!D194</f>
        <v>pza</v>
      </c>
      <c r="E194" s="104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98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21.5" x14ac:dyDescent="0.9">
      <c r="A195" s="103" t="str">
        <f>'PLANTILLA V6'!A195</f>
        <v>Co</v>
      </c>
      <c r="B195" s="103" t="str">
        <f>'PLANTILLA V6'!B195</f>
        <v xml:space="preserve">Palito de madera redondo 30 largo x 1 cm de diámetro  </v>
      </c>
      <c r="C195" s="104">
        <f>'PLANTILLA V6'!C195</f>
        <v>1</v>
      </c>
      <c r="D195" s="95" t="str">
        <f>'PLANTILLA V6'!D195</f>
        <v>pza</v>
      </c>
      <c r="E195" s="104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98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21.5" x14ac:dyDescent="0.9">
      <c r="A196" s="103" t="str">
        <f>'PLANTILLA V6'!A196</f>
        <v>Co</v>
      </c>
      <c r="B196" s="107" t="str">
        <f>'PLANTILLA V6'!B196</f>
        <v>Cuerda</v>
      </c>
      <c r="C196" s="104">
        <f>'PLANTILLA V6'!C196</f>
        <v>1</v>
      </c>
      <c r="D196" s="95" t="str">
        <f>'PLANTILLA V6'!D196</f>
        <v>metro</v>
      </c>
      <c r="E196" s="104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98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21.5" x14ac:dyDescent="0.9">
      <c r="A197" s="103" t="str">
        <f>'PLANTILLA V6'!A197</f>
        <v>Co</v>
      </c>
      <c r="B197" s="107" t="str">
        <f>'PLANTILLA V6'!B197</f>
        <v>Hilo de coser</v>
      </c>
      <c r="C197" s="104">
        <f>'PLANTILLA V6'!C197</f>
        <v>1</v>
      </c>
      <c r="D197" s="95" t="str">
        <f>'PLANTILLA V6'!D197</f>
        <v>carrete</v>
      </c>
      <c r="E197" s="104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98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21.5" x14ac:dyDescent="0.9">
      <c r="A198" s="103" t="str">
        <f>'PLANTILLA V6'!A198</f>
        <v>Co</v>
      </c>
      <c r="B198" s="107" t="str">
        <f>'PLANTILLA V6'!B198</f>
        <v>Estambre</v>
      </c>
      <c r="C198" s="104">
        <f>'PLANTILLA V6'!C198</f>
        <v>1</v>
      </c>
      <c r="D198" s="95" t="str">
        <f>'PLANTILLA V6'!D198</f>
        <v>metro</v>
      </c>
      <c r="E198" s="104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98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21.5" x14ac:dyDescent="0.9">
      <c r="A199" s="103" t="str">
        <f>'PLANTILLA V6'!A199</f>
        <v>Co</v>
      </c>
      <c r="B199" s="103" t="str">
        <f>'PLANTILLA V6'!B199</f>
        <v>Globos de tamaño # 9</v>
      </c>
      <c r="C199" s="104">
        <f>'PLANTILLA V6'!C199</f>
        <v>1</v>
      </c>
      <c r="D199" s="95" t="str">
        <f>'PLANTILLA V6'!D199</f>
        <v>pza</v>
      </c>
      <c r="E199" s="104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98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21.5" x14ac:dyDescent="0.9">
      <c r="A200" s="103" t="str">
        <f>'PLANTILLA V6'!A200</f>
        <v>Co</v>
      </c>
      <c r="B200" s="103" t="str">
        <f>'PLANTILLA V6'!B200</f>
        <v>Limpiapipas</v>
      </c>
      <c r="C200" s="104">
        <f>'PLANTILLA V6'!C200</f>
        <v>1</v>
      </c>
      <c r="D200" s="95" t="str">
        <f>'PLANTILLA V6'!D200</f>
        <v>pza</v>
      </c>
      <c r="E200" s="104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98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21.5" x14ac:dyDescent="0.9">
      <c r="A201" s="103" t="str">
        <f>'PLANTILLA V6'!A201</f>
        <v>Co</v>
      </c>
      <c r="B201" s="103" t="str">
        <f>'PLANTILLA V6'!B201</f>
        <v>Barra de plastilina 180 g</v>
      </c>
      <c r="C201" s="104">
        <f>'PLANTILLA V6'!C201</f>
        <v>1</v>
      </c>
      <c r="D201" s="95" t="str">
        <f>'PLANTILLA V6'!D201</f>
        <v>pza</v>
      </c>
      <c r="E201" s="104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98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21.5" x14ac:dyDescent="0.9">
      <c r="A202" s="103" t="str">
        <f>'PLANTILLA V6'!A202</f>
        <v>Co</v>
      </c>
      <c r="B202" s="103" t="str">
        <f>'PLANTILLA V6'!B202</f>
        <v>Paquete de 10 barritas de plastilina de colores</v>
      </c>
      <c r="C202" s="104">
        <f>'PLANTILLA V6'!C202</f>
        <v>1</v>
      </c>
      <c r="D202" s="95" t="str">
        <f>'PLANTILLA V6'!D202</f>
        <v>pza</v>
      </c>
      <c r="E202" s="104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98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21.5" x14ac:dyDescent="0.9">
      <c r="A203" s="103" t="str">
        <f>'PLANTILLA V6'!A203</f>
        <v>Co</v>
      </c>
      <c r="B203" s="103" t="str">
        <f>'PLANTILLA V6'!B203</f>
        <v>Fomi moldeable</v>
      </c>
      <c r="C203" s="104">
        <f>'PLANTILLA V6'!C203</f>
        <v>1</v>
      </c>
      <c r="D203" s="95" t="str">
        <f>'PLANTILLA V6'!D203</f>
        <v>bolsa</v>
      </c>
      <c r="E203" s="104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98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21.5" x14ac:dyDescent="0.9">
      <c r="A204" s="103" t="str">
        <f>'PLANTILLA V6'!A204</f>
        <v>Co</v>
      </c>
      <c r="B204" s="106" t="str">
        <f>'PLANTILLA V6'!B204</f>
        <v>Pasta para modelar</v>
      </c>
      <c r="C204" s="104">
        <f>'PLANTILLA V6'!C204</f>
        <v>1</v>
      </c>
      <c r="D204" s="95" t="str">
        <f>'PLANTILLA V6'!D204</f>
        <v>pza</v>
      </c>
      <c r="E204" s="104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98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21.5" x14ac:dyDescent="0.9">
      <c r="A205" s="103" t="str">
        <f>'PLANTILLA V6'!A205</f>
        <v>Co</v>
      </c>
      <c r="B205" s="103" t="str">
        <f>'PLANTILLA V6'!B205</f>
        <v>Silicón frío (bote de 250 ml)</v>
      </c>
      <c r="C205" s="104">
        <f>'PLANTILLA V6'!C205</f>
        <v>1</v>
      </c>
      <c r="D205" s="95" t="str">
        <f>'PLANTILLA V6'!D205</f>
        <v>pza</v>
      </c>
      <c r="E205" s="104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98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21.5" x14ac:dyDescent="0.9">
      <c r="A206" s="103" t="str">
        <f>'PLANTILLA V6'!A206</f>
        <v>Co</v>
      </c>
      <c r="B206" s="103" t="str">
        <f>'PLANTILLA V6'!B206</f>
        <v>Barra de silicón (tubito del diámetro de la pistola de silicón)</v>
      </c>
      <c r="C206" s="104">
        <f>'PLANTILLA V6'!C206</f>
        <v>1</v>
      </c>
      <c r="D206" s="95" t="str">
        <f>'PLANTILLA V6'!D206</f>
        <v>pza</v>
      </c>
      <c r="E206" s="104">
        <v>0</v>
      </c>
      <c r="F206" s="95" t="b">
        <v>0</v>
      </c>
      <c r="G206" s="95" t="b">
        <v>0</v>
      </c>
      <c r="H206" s="95" t="b">
        <v>0</v>
      </c>
      <c r="I206" s="95" t="b">
        <v>0</v>
      </c>
      <c r="J206" s="98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21.5" x14ac:dyDescent="0.9">
      <c r="A207" s="103" t="str">
        <f>'PLANTILLA V6'!A207</f>
        <v>Co</v>
      </c>
      <c r="B207" s="103" t="str">
        <f>'PLANTILLA V6'!B207</f>
        <v>Pegamento blanco (Resistol) bote de 250 ml</v>
      </c>
      <c r="C207" s="104">
        <f>'PLANTILLA V6'!C207</f>
        <v>1</v>
      </c>
      <c r="D207" s="95" t="str">
        <f>'PLANTILLA V6'!D207</f>
        <v>pza</v>
      </c>
      <c r="E207" s="104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98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37.5" x14ac:dyDescent="0.9">
      <c r="A208" s="51" t="str">
        <f>'PLANTILLA V6'!A208</f>
        <v>Co</v>
      </c>
      <c r="B208" s="81" t="str">
        <f>'PLANTILLA V6'!B208</f>
        <v>Cinta adhesiva (masking tape 110 o cinta azul de pintor) 12 mm ancho x 50 m o similar</v>
      </c>
      <c r="C208" s="22">
        <f>'PLANTILLA V6'!C208</f>
        <v>1</v>
      </c>
      <c r="D208" s="54" t="str">
        <f>'PLANTILLA V6'!D208</f>
        <v>pza</v>
      </c>
      <c r="E208" s="22">
        <v>1</v>
      </c>
      <c r="F208" s="54" t="b">
        <v>0</v>
      </c>
      <c r="G208" s="54" t="b">
        <v>0</v>
      </c>
      <c r="H208" s="54" t="b">
        <v>1</v>
      </c>
      <c r="I208" s="54" t="b">
        <v>0</v>
      </c>
      <c r="J208" s="98" cm="1">
        <f t="array" ref="J208">_xlfn.IFS(LEN(A208)&gt;2,A209,SUM(E208:I208)=0,0,F208,$F$7*F208*E208,G208,$G$7*G208*E208,AND(H208,A208="Co"),$H$7*H208*E208,AND(H208,A208="Re"),$H$7*H208*E208,H208,$J$7*H208*E208,I208,$I$7*I208*E208)</f>
        <v>12.5</v>
      </c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21.5" x14ac:dyDescent="0.9">
      <c r="A209" s="103" t="str">
        <f>'PLANTILLA V6'!A209</f>
        <v>Co</v>
      </c>
      <c r="B209" s="103" t="str">
        <f>'PLANTILLA V6'!B209</f>
        <v>Cinta adhesiva transparente (diurex) 18 mm ancho x 33 m o similar</v>
      </c>
      <c r="C209" s="104">
        <f>'PLANTILLA V6'!C209</f>
        <v>1</v>
      </c>
      <c r="D209" s="95" t="str">
        <f>'PLANTILLA V6'!D209</f>
        <v>pza</v>
      </c>
      <c r="E209" s="104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98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21.5" x14ac:dyDescent="0.9">
      <c r="A210" s="103" t="str">
        <f>'PLANTILLA V6'!A210</f>
        <v>Co</v>
      </c>
      <c r="B210" s="103" t="str">
        <f>'PLANTILLA V6'!B210</f>
        <v>Liga grande #18 (8 cm largo aproximadamente)</v>
      </c>
      <c r="C210" s="104">
        <f>'PLANTILLA V6'!C210</f>
        <v>1</v>
      </c>
      <c r="D210" s="95" t="str">
        <f>'PLANTILLA V6'!D210</f>
        <v>pza</v>
      </c>
      <c r="E210" s="104">
        <v>0</v>
      </c>
      <c r="F210" s="95" t="b">
        <v>0</v>
      </c>
      <c r="G210" s="95" t="b">
        <v>0</v>
      </c>
      <c r="H210" s="95" t="b">
        <v>0</v>
      </c>
      <c r="I210" s="95" t="b">
        <v>0</v>
      </c>
      <c r="J210" s="98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21.5" x14ac:dyDescent="0.9">
      <c r="A211" s="103" t="str">
        <f>'PLANTILLA V6'!A211</f>
        <v>Co</v>
      </c>
      <c r="B211" s="103" t="str">
        <f>'PLANTILLA V6'!B211</f>
        <v>Caja de 100 clips</v>
      </c>
      <c r="C211" s="104">
        <f>'PLANTILLA V6'!C211</f>
        <v>1</v>
      </c>
      <c r="D211" s="95" t="str">
        <f>'PLANTILLA V6'!D211</f>
        <v>pza</v>
      </c>
      <c r="E211" s="104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98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21.5" x14ac:dyDescent="0.9">
      <c r="A212" s="103" t="str">
        <f>'PLANTILLA V6'!A212</f>
        <v>Co</v>
      </c>
      <c r="B212" s="103" t="str">
        <f>'PLANTILLA V6'!B212</f>
        <v>Caja de 100 chinchetas</v>
      </c>
      <c r="C212" s="104">
        <f>'PLANTILLA V6'!C212</f>
        <v>1</v>
      </c>
      <c r="D212" s="95" t="str">
        <f>'PLANTILLA V6'!D212</f>
        <v>pza</v>
      </c>
      <c r="E212" s="104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98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21.5" x14ac:dyDescent="0.9">
      <c r="A213" s="103" t="str">
        <f>'PLANTILLA V6'!A213</f>
        <v>Co</v>
      </c>
      <c r="B213" s="103" t="str">
        <f>'PLANTILLA V6'!B213</f>
        <v>Caja de 12 crayolas de diferentes colores</v>
      </c>
      <c r="C213" s="104">
        <f>'PLANTILLA V6'!C213</f>
        <v>1</v>
      </c>
      <c r="D213" s="95" t="str">
        <f>'PLANTILLA V6'!D213</f>
        <v>pza</v>
      </c>
      <c r="E213" s="104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98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21.5" x14ac:dyDescent="0.9">
      <c r="A214" s="103" t="str">
        <f>'PLANTILLA V6'!A214</f>
        <v>Co</v>
      </c>
      <c r="B214" s="103" t="str">
        <f>'PLANTILLA V6'!B214</f>
        <v>Paquete de pinturas acrílicas 20 ml (blanco, negro, rojo, azul, amarillo)</v>
      </c>
      <c r="C214" s="104">
        <f>'PLANTILLA V6'!C214</f>
        <v>1</v>
      </c>
      <c r="D214" s="95" t="str">
        <f>'PLANTILLA V6'!D214</f>
        <v>pza</v>
      </c>
      <c r="E214" s="104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98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21.5" x14ac:dyDescent="0.9">
      <c r="A215" s="103" t="str">
        <f>'PLANTILLA V6'!A215</f>
        <v>Co</v>
      </c>
      <c r="B215" s="103" t="str">
        <f>'PLANTILLA V6'!B215</f>
        <v xml:space="preserve">1 paquete de 100 mondadientes </v>
      </c>
      <c r="C215" s="104">
        <f>'PLANTILLA V6'!C215</f>
        <v>1</v>
      </c>
      <c r="D215" s="95" t="str">
        <f>'PLANTILLA V6'!D215</f>
        <v>pza</v>
      </c>
      <c r="E215" s="104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98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21.5" x14ac:dyDescent="0.9">
      <c r="A216" s="103" t="str">
        <f>'PLANTILLA V6'!A216</f>
        <v>Co</v>
      </c>
      <c r="B216" s="103" t="str">
        <f>'PLANTILLA V6'!B216</f>
        <v>Sal de mesa</v>
      </c>
      <c r="C216" s="104">
        <f>'PLANTILLA V6'!C216</f>
        <v>1</v>
      </c>
      <c r="D216" s="95" t="str">
        <f>'PLANTILLA V6'!D216</f>
        <v>bolsita</v>
      </c>
      <c r="E216" s="104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98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21.5" x14ac:dyDescent="0.9">
      <c r="A217" s="103" t="str">
        <f>'PLANTILLA V6'!A217</f>
        <v>Co</v>
      </c>
      <c r="B217" s="103" t="str">
        <f>'PLANTILLA V6'!B217</f>
        <v>Hojas tamaño carta cuadriculadas</v>
      </c>
      <c r="C217" s="104">
        <f>'PLANTILLA V6'!C217</f>
        <v>1</v>
      </c>
      <c r="D217" s="95" t="str">
        <f>'PLANTILLA V6'!D217</f>
        <v>pza</v>
      </c>
      <c r="E217" s="104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98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21.5" x14ac:dyDescent="0.9">
      <c r="A218" s="103" t="str">
        <f>'PLANTILLA V6'!A218</f>
        <v>Co</v>
      </c>
      <c r="B218" s="95" t="str">
        <f>'PLANTILLA V6'!B218</f>
        <v>Tabla de madera de 3" de espesor de 30 cm x 30 cm (tabla de sacrificio)</v>
      </c>
      <c r="C218" s="104">
        <f>'PLANTILLA V6'!C218</f>
        <v>1</v>
      </c>
      <c r="D218" s="95" t="str">
        <f>'PLANTILLA V6'!D218</f>
        <v>pza</v>
      </c>
      <c r="E218" s="104">
        <v>0</v>
      </c>
      <c r="F218" s="95" t="b">
        <v>0</v>
      </c>
      <c r="G218" s="95" t="b">
        <v>0</v>
      </c>
      <c r="H218" s="95" t="b">
        <v>0</v>
      </c>
      <c r="I218" s="95" t="b">
        <v>0</v>
      </c>
      <c r="J218" s="98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21.5" x14ac:dyDescent="0.9">
      <c r="A219" s="103" t="str">
        <f>'PLANTILLA V6'!A219</f>
        <v>Co</v>
      </c>
      <c r="B219" s="95" t="str">
        <f>'PLANTILLA V6'!B219</f>
        <v>Tabla salvacortes de 45 x 30 cm (recomendado opcional)</v>
      </c>
      <c r="C219" s="104">
        <f>'PLANTILLA V6'!C219</f>
        <v>1</v>
      </c>
      <c r="D219" s="95" t="str">
        <f>'PLANTILLA V6'!D219</f>
        <v>pza</v>
      </c>
      <c r="E219" s="104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98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21.5" x14ac:dyDescent="0.9">
      <c r="A220" s="103" t="str">
        <f>'PLANTILLA V6'!A220</f>
        <v>Co</v>
      </c>
      <c r="B220" s="95" t="str">
        <f>'PLANTILLA V6'!B220</f>
        <v>Cronómetro</v>
      </c>
      <c r="C220" s="104">
        <f>'PLANTILLA V6'!C220</f>
        <v>1</v>
      </c>
      <c r="D220" s="95" t="str">
        <f>'PLANTILLA V6'!D220</f>
        <v>pza</v>
      </c>
      <c r="E220" s="104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98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21.5" x14ac:dyDescent="0.9">
      <c r="A221" s="103" t="str">
        <f>'PLANTILLA V6'!A221</f>
        <v>Co</v>
      </c>
      <c r="B221" s="95" t="str">
        <f>'PLANTILLA V6'!B221</f>
        <v>Pliego de papel bond</v>
      </c>
      <c r="C221" s="104">
        <f>'PLANTILLA V6'!C221</f>
        <v>1</v>
      </c>
      <c r="D221" s="95" t="str">
        <f>'PLANTILLA V6'!D221</f>
        <v>pza</v>
      </c>
      <c r="E221" s="104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98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21.5" x14ac:dyDescent="0.9">
      <c r="A222" s="103" t="str">
        <f>'PLANTILLA V6'!A222</f>
        <v>Co</v>
      </c>
      <c r="B222" s="95" t="str">
        <f>'PLANTILLA V6'!B222</f>
        <v>Dado</v>
      </c>
      <c r="C222" s="104">
        <f>'PLANTILLA V6'!C222</f>
        <v>1</v>
      </c>
      <c r="D222" s="95" t="str">
        <f>'PLANTILLA V6'!D222</f>
        <v>pza</v>
      </c>
      <c r="E222" s="104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98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21.5" x14ac:dyDescent="0.9">
      <c r="A223" s="103" t="str">
        <f>'PLANTILLA V6'!A223</f>
        <v>Co</v>
      </c>
      <c r="B223" s="95" t="str">
        <f>'PLANTILLA V6'!B223</f>
        <v>Coples de cobre de 1/2" de diámetro y 3 o 4 cm de altura</v>
      </c>
      <c r="C223" s="104">
        <f>'PLANTILLA V6'!C223</f>
        <v>1</v>
      </c>
      <c r="D223" s="95" t="str">
        <f>'PLANTILLA V6'!D223</f>
        <v>pza</v>
      </c>
      <c r="E223" s="104">
        <v>0</v>
      </c>
      <c r="F223" s="95" t="b">
        <v>0</v>
      </c>
      <c r="G223" s="95" t="b">
        <v>0</v>
      </c>
      <c r="H223" s="95" t="b">
        <v>0</v>
      </c>
      <c r="I223" s="95" t="b">
        <v>0</v>
      </c>
      <c r="J223" s="98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1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21.5" x14ac:dyDescent="0.9">
      <c r="A224" s="103" t="str">
        <f>'PLANTILLA V6'!A224</f>
        <v>Co</v>
      </c>
      <c r="B224" s="95" t="str">
        <f>'PLANTILLA V6'!B224</f>
        <v>Alambre galvanizado</v>
      </c>
      <c r="C224" s="104">
        <f>'PLANTILLA V6'!C224</f>
        <v>1</v>
      </c>
      <c r="D224" s="95" t="str">
        <f>'PLANTILLA V6'!D224</f>
        <v>metro</v>
      </c>
      <c r="E224" s="104">
        <v>0</v>
      </c>
      <c r="F224" s="95" t="b">
        <v>0</v>
      </c>
      <c r="G224" s="95" t="b">
        <v>0</v>
      </c>
      <c r="H224" s="95" t="b">
        <v>0</v>
      </c>
      <c r="I224" s="95" t="b">
        <v>0</v>
      </c>
      <c r="J224" s="98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1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21.5" x14ac:dyDescent="0.9">
      <c r="A225" s="103" t="str">
        <f>'PLANTILLA V6'!A225</f>
        <v>Co</v>
      </c>
      <c r="B225" s="95" t="str">
        <f>'PLANTILLA V6'!B225</f>
        <v>Toallitas humedas (tipo desmaquillantes o para bebe)</v>
      </c>
      <c r="C225" s="104">
        <f>'PLANTILLA V6'!C225</f>
        <v>1</v>
      </c>
      <c r="D225" s="95" t="str">
        <f>'PLANTILLA V6'!D225</f>
        <v>paquete</v>
      </c>
      <c r="E225" s="104">
        <v>0</v>
      </c>
      <c r="F225" s="95" t="b">
        <v>0</v>
      </c>
      <c r="G225" s="95" t="b">
        <v>0</v>
      </c>
      <c r="H225" s="95" t="b">
        <v>0</v>
      </c>
      <c r="I225" s="95" t="b">
        <v>0</v>
      </c>
      <c r="J225" s="98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1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21.5" x14ac:dyDescent="0.9">
      <c r="A226" s="103" t="str">
        <f>'PLANTILLA V6'!A226</f>
        <v>Co</v>
      </c>
      <c r="B226" s="95" t="str">
        <f>'PLANTILLA V6'!B226</f>
        <v>Bote de vinagre blanco de 500 ml.</v>
      </c>
      <c r="C226" s="104">
        <f>'PLANTILLA V6'!C226</f>
        <v>1</v>
      </c>
      <c r="D226" s="95" t="str">
        <f>'PLANTILLA V6'!D226</f>
        <v>pza</v>
      </c>
      <c r="E226" s="104">
        <v>0</v>
      </c>
      <c r="F226" s="95" t="b">
        <v>0</v>
      </c>
      <c r="G226" s="95" t="b">
        <v>0</v>
      </c>
      <c r="H226" s="95" t="b">
        <v>0</v>
      </c>
      <c r="I226" s="95" t="b">
        <v>0</v>
      </c>
      <c r="J226" s="98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1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21.5" x14ac:dyDescent="0.9">
      <c r="A227" s="103" t="str">
        <f>'PLANTILLA V6'!A227</f>
        <v>Co</v>
      </c>
      <c r="B227" s="95" t="str">
        <f>'PLANTILLA V6'!B227</f>
        <v>Cinta adhesiva doble cara delgada de 12mm X 50m</v>
      </c>
      <c r="C227" s="104">
        <f>'PLANTILLA V6'!C227</f>
        <v>1</v>
      </c>
      <c r="D227" s="95" t="str">
        <f>'PLANTILLA V6'!D227</f>
        <v>rollo</v>
      </c>
      <c r="E227" s="104">
        <v>0</v>
      </c>
      <c r="F227" s="95" t="b">
        <v>0</v>
      </c>
      <c r="G227" s="95" t="b">
        <v>0</v>
      </c>
      <c r="H227" s="95" t="b">
        <v>0</v>
      </c>
      <c r="I227" s="95" t="b">
        <v>0</v>
      </c>
      <c r="J227" s="98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1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21.5" x14ac:dyDescent="0.9">
      <c r="A228" s="103" t="str">
        <f>'PLANTILLA V6'!A228</f>
        <v>Co</v>
      </c>
      <c r="B228" s="95" t="str">
        <f>'PLANTILLA V6'!B228</f>
        <v>Tornillo y tuerca de 1/8"</v>
      </c>
      <c r="C228" s="104">
        <f>'PLANTILLA V6'!C228</f>
        <v>1</v>
      </c>
      <c r="D228" s="95" t="str">
        <f>'PLANTILLA V6'!D228</f>
        <v>pza</v>
      </c>
      <c r="E228" s="104">
        <v>0</v>
      </c>
      <c r="F228" s="95" t="b">
        <v>0</v>
      </c>
      <c r="G228" s="95" t="b">
        <v>0</v>
      </c>
      <c r="H228" s="95" t="b">
        <v>0</v>
      </c>
      <c r="I228" s="95" t="b">
        <v>0</v>
      </c>
      <c r="J228" s="98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1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21.5" x14ac:dyDescent="0.9">
      <c r="A229" s="103" t="str">
        <f>'PLANTILLA V6'!A229</f>
        <v>Co</v>
      </c>
      <c r="B229" s="95" t="str">
        <f>'PLANTILLA V6'!B229</f>
        <v>Tornillo y tuerca de 3/16"</v>
      </c>
      <c r="C229" s="104">
        <f>'PLANTILLA V6'!C229</f>
        <v>1</v>
      </c>
      <c r="D229" s="95" t="str">
        <f>'PLANTILLA V6'!D229</f>
        <v>pza</v>
      </c>
      <c r="E229" s="104">
        <v>0</v>
      </c>
      <c r="F229" s="95" t="b">
        <v>0</v>
      </c>
      <c r="G229" s="95" t="b">
        <v>0</v>
      </c>
      <c r="H229" s="95" t="b">
        <v>0</v>
      </c>
      <c r="I229" s="95" t="b">
        <v>0</v>
      </c>
      <c r="J229" s="98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1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21.5" x14ac:dyDescent="0.9">
      <c r="A230" s="103" t="str">
        <f>'PLANTILLA V6'!A230</f>
        <v>Co</v>
      </c>
      <c r="B230" s="95" t="str">
        <f>'PLANTILLA V6'!B230</f>
        <v>Tornillo y tuerca de 1/4"</v>
      </c>
      <c r="C230" s="104">
        <f>'PLANTILLA V6'!C230</f>
        <v>1</v>
      </c>
      <c r="D230" s="95" t="str">
        <f>'PLANTILLA V6'!D230</f>
        <v>pza</v>
      </c>
      <c r="E230" s="104">
        <v>0</v>
      </c>
      <c r="F230" s="95" t="b">
        <v>0</v>
      </c>
      <c r="G230" s="95" t="b">
        <v>0</v>
      </c>
      <c r="H230" s="95" t="b">
        <v>0</v>
      </c>
      <c r="I230" s="95" t="b">
        <v>0</v>
      </c>
      <c r="J230" s="98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1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21.5" x14ac:dyDescent="0.9">
      <c r="A231" s="103" t="str">
        <f>'PLANTILLA V6'!A231</f>
        <v>Co</v>
      </c>
      <c r="B231" s="95" t="str">
        <f>'PLANTILLA V6'!B231</f>
        <v>Paquete de 1 Kg de semillas(arroz, frijol, lentejas o similar)</v>
      </c>
      <c r="C231" s="104">
        <f>'PLANTILLA V6'!C231</f>
        <v>1</v>
      </c>
      <c r="D231" s="95" t="str">
        <f>'PLANTILLA V6'!D231</f>
        <v>pza</v>
      </c>
      <c r="E231" s="104">
        <v>0</v>
      </c>
      <c r="F231" s="95" t="b">
        <v>0</v>
      </c>
      <c r="G231" s="95" t="b">
        <v>0</v>
      </c>
      <c r="H231" s="95" t="b">
        <v>0</v>
      </c>
      <c r="I231" s="95" t="b">
        <v>0</v>
      </c>
      <c r="J231" s="98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1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21.5" x14ac:dyDescent="0.9">
      <c r="A232" s="103" t="str">
        <f>'PLANTILLA V6'!A232</f>
        <v>Co</v>
      </c>
      <c r="B232" s="95" t="str">
        <f>'PLANTILLA V6'!B232</f>
        <v>Contenedor de agua grande tipo palangana (50 cm de diametro aprox)</v>
      </c>
      <c r="C232" s="104">
        <f>'PLANTILLA V6'!C232</f>
        <v>1</v>
      </c>
      <c r="D232" s="95" t="str">
        <f>'PLANTILLA V6'!D232</f>
        <v>pza</v>
      </c>
      <c r="E232" s="104">
        <v>0</v>
      </c>
      <c r="F232" s="95" t="b">
        <v>0</v>
      </c>
      <c r="G232" s="95" t="b">
        <v>0</v>
      </c>
      <c r="H232" s="95" t="b">
        <v>0</v>
      </c>
      <c r="I232" s="95" t="b">
        <v>0</v>
      </c>
      <c r="J232" s="98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1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21.5" x14ac:dyDescent="0.9">
      <c r="A233" s="103" t="str">
        <f>'PLANTILLA V6'!A233</f>
        <v>Co</v>
      </c>
      <c r="B233" s="95" t="str">
        <f>'PLANTILLA V6'!B233</f>
        <v>Hoja tamaño carta de foami o hule eva color liso</v>
      </c>
      <c r="C233" s="104">
        <f>'PLANTILLA V6'!C233</f>
        <v>1</v>
      </c>
      <c r="D233" s="95" t="str">
        <f>'PLANTILLA V6'!D233</f>
        <v>pza</v>
      </c>
      <c r="E233" s="104">
        <v>0</v>
      </c>
      <c r="F233" s="95" t="b">
        <v>0</v>
      </c>
      <c r="G233" s="95" t="b">
        <v>0</v>
      </c>
      <c r="H233" s="95" t="b">
        <v>0</v>
      </c>
      <c r="I233" s="95" t="b">
        <v>0</v>
      </c>
      <c r="J233" s="98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1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21.5" x14ac:dyDescent="0.9">
      <c r="A234" s="103" t="str">
        <f>'PLANTILLA V6'!A234</f>
        <v>Co</v>
      </c>
      <c r="B234" s="95" t="str">
        <f>'PLANTILLA V6'!B234</f>
        <v>Hoja tamaño carta de foami o hule eva con brillantina</v>
      </c>
      <c r="C234" s="104">
        <f>'PLANTILLA V6'!C234</f>
        <v>1</v>
      </c>
      <c r="D234" s="95" t="str">
        <f>'PLANTILLA V6'!D234</f>
        <v>pza</v>
      </c>
      <c r="E234" s="104">
        <v>0</v>
      </c>
      <c r="F234" s="95" t="b">
        <v>0</v>
      </c>
      <c r="G234" s="95" t="b">
        <v>0</v>
      </c>
      <c r="H234" s="95" t="b">
        <v>0</v>
      </c>
      <c r="I234" s="95" t="b">
        <v>0</v>
      </c>
      <c r="J234" s="98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1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21.5" x14ac:dyDescent="0.9">
      <c r="A235" s="103">
        <f>'PLANTILLA V6'!A235</f>
        <v>0</v>
      </c>
      <c r="B235" s="95">
        <f>'PLANTILLA V6'!B235</f>
        <v>0</v>
      </c>
      <c r="C235" s="104">
        <f>'PLANTILLA V6'!C235</f>
        <v>1</v>
      </c>
      <c r="D235" s="95" t="str">
        <f>'PLANTILLA V6'!D235</f>
        <v>pza</v>
      </c>
      <c r="E235" s="104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98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1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21.5" x14ac:dyDescent="0.9">
      <c r="A236" s="103">
        <f>'PLANTILLA V6'!A236</f>
        <v>0</v>
      </c>
      <c r="B236" s="95">
        <f>'PLANTILLA V6'!B236</f>
        <v>0</v>
      </c>
      <c r="C236" s="104">
        <f>'PLANTILLA V6'!C236</f>
        <v>1</v>
      </c>
      <c r="D236" s="95" t="str">
        <f>'PLANTILLA V6'!D236</f>
        <v>pza</v>
      </c>
      <c r="E236" s="104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98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1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21.5" x14ac:dyDescent="0.9">
      <c r="A237" s="103">
        <f>'PLANTILLA V6'!A237</f>
        <v>0</v>
      </c>
      <c r="B237" s="95">
        <f>'PLANTILLA V6'!B237</f>
        <v>0</v>
      </c>
      <c r="C237" s="104">
        <f>'PLANTILLA V6'!C237</f>
        <v>1</v>
      </c>
      <c r="D237" s="95" t="str">
        <f>'PLANTILLA V6'!D237</f>
        <v>pza</v>
      </c>
      <c r="E237" s="104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98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1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21.5" x14ac:dyDescent="0.9">
      <c r="A238" s="103">
        <f>'PLANTILLA V6'!A238</f>
        <v>0</v>
      </c>
      <c r="B238" s="95">
        <f>'PLANTILLA V6'!B238</f>
        <v>0</v>
      </c>
      <c r="C238" s="104">
        <f>'PLANTILLA V6'!C238</f>
        <v>1</v>
      </c>
      <c r="D238" s="95" t="str">
        <f>'PLANTILLA V6'!D238</f>
        <v>pza</v>
      </c>
      <c r="E238" s="104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98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1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21.5" x14ac:dyDescent="0.9">
      <c r="A239" s="103">
        <f>'PLANTILLA V6'!A239</f>
        <v>0</v>
      </c>
      <c r="B239" s="95">
        <f>'PLANTILLA V6'!B239</f>
        <v>0</v>
      </c>
      <c r="C239" s="104">
        <f>'PLANTILLA V6'!C239</f>
        <v>1</v>
      </c>
      <c r="D239" s="95" t="str">
        <f>'PLANTILLA V6'!D239</f>
        <v>pza</v>
      </c>
      <c r="E239" s="104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98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1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21.5" x14ac:dyDescent="0.9">
      <c r="A240" s="103">
        <f>'PLANTILLA V6'!A240</f>
        <v>0</v>
      </c>
      <c r="B240" s="95">
        <f>'PLANTILLA V6'!B240</f>
        <v>0</v>
      </c>
      <c r="C240" s="104">
        <f>'PLANTILLA V6'!C240</f>
        <v>1</v>
      </c>
      <c r="D240" s="95" t="str">
        <f>'PLANTILLA V6'!D240</f>
        <v>pza</v>
      </c>
      <c r="E240" s="104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98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1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21.5" x14ac:dyDescent="0.9">
      <c r="A241" s="103">
        <f>'PLANTILLA V6'!A241</f>
        <v>0</v>
      </c>
      <c r="B241" s="95">
        <f>'PLANTILLA V6'!B241</f>
        <v>0</v>
      </c>
      <c r="C241" s="104">
        <f>'PLANTILLA V6'!C241</f>
        <v>1</v>
      </c>
      <c r="D241" s="95" t="str">
        <f>'PLANTILLA V6'!D241</f>
        <v>pza</v>
      </c>
      <c r="E241" s="104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98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1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21.5" x14ac:dyDescent="0.9">
      <c r="A242" s="91">
        <f>'PLANTILLA V6'!A242</f>
        <v>0</v>
      </c>
      <c r="B242" s="91">
        <f>'PLANTILLA V6'!B242</f>
        <v>0</v>
      </c>
      <c r="C242" s="104">
        <f>'PLANTILLA V6'!C242</f>
        <v>1</v>
      </c>
      <c r="D242" s="95" t="str">
        <f>'PLANTILLA V6'!D242</f>
        <v>pza</v>
      </c>
      <c r="E242" s="104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98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1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21.5" x14ac:dyDescent="0.9">
      <c r="A243" s="91">
        <f>'PLANTILLA V6'!A243</f>
        <v>0</v>
      </c>
      <c r="B243" s="91">
        <f>'PLANTILLA V6'!B243</f>
        <v>0</v>
      </c>
      <c r="C243" s="104">
        <f>'PLANTILLA V6'!C243</f>
        <v>1</v>
      </c>
      <c r="D243" s="95" t="str">
        <f>'PLANTILLA V6'!D243</f>
        <v>pza</v>
      </c>
      <c r="E243" s="104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98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1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21.5" x14ac:dyDescent="0.9">
      <c r="A244" s="91">
        <f>'PLANTILLA V6'!A244</f>
        <v>0</v>
      </c>
      <c r="B244" s="91">
        <f>'PLANTILLA V6'!B244</f>
        <v>0</v>
      </c>
      <c r="C244" s="104">
        <f>'PLANTILLA V6'!C244</f>
        <v>1</v>
      </c>
      <c r="D244" s="95" t="str">
        <f>'PLANTILLA V6'!D244</f>
        <v>pza</v>
      </c>
      <c r="E244" s="104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98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1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21.5" x14ac:dyDescent="0.9">
      <c r="A245" s="91">
        <f>'PLANTILLA V6'!A245</f>
        <v>0</v>
      </c>
      <c r="B245" s="91">
        <f>'PLANTILLA V6'!B245</f>
        <v>0</v>
      </c>
      <c r="C245" s="104">
        <f>'PLANTILLA V6'!C245</f>
        <v>1</v>
      </c>
      <c r="D245" s="95" t="str">
        <f>'PLANTILLA V6'!D245</f>
        <v>pza</v>
      </c>
      <c r="E245" s="104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98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1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21.5" x14ac:dyDescent="0.9">
      <c r="A246" s="91">
        <f>'PLANTILLA V6'!A246</f>
        <v>0</v>
      </c>
      <c r="B246" s="91">
        <f>'PLANTILLA V6'!B246</f>
        <v>0</v>
      </c>
      <c r="C246" s="104">
        <f>'PLANTILLA V6'!C246</f>
        <v>1</v>
      </c>
      <c r="D246" s="95" t="str">
        <f>'PLANTILLA V6'!D246</f>
        <v>pza</v>
      </c>
      <c r="E246" s="104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98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1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21.5" x14ac:dyDescent="0.9">
      <c r="A247" s="91">
        <f>'PLANTILLA V6'!A247</f>
        <v>0</v>
      </c>
      <c r="B247" s="91">
        <f>'PLANTILLA V6'!B247</f>
        <v>0</v>
      </c>
      <c r="C247" s="104">
        <f>'PLANTILLA V6'!C247</f>
        <v>1</v>
      </c>
      <c r="D247" s="95" t="str">
        <f>'PLANTILLA V6'!D247</f>
        <v>pza</v>
      </c>
      <c r="E247" s="104">
        <v>0</v>
      </c>
      <c r="F247" s="95" t="b">
        <v>0</v>
      </c>
      <c r="G247" s="95" t="b">
        <v>0</v>
      </c>
      <c r="H247" s="95" t="b">
        <v>0</v>
      </c>
      <c r="I247" s="95" t="b">
        <v>0</v>
      </c>
      <c r="J247" s="98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1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21.5" x14ac:dyDescent="0.9">
      <c r="A248" s="91">
        <f>'PLANTILLA V6'!A248</f>
        <v>0</v>
      </c>
      <c r="B248" s="91">
        <f>'PLANTILLA V6'!B248</f>
        <v>0</v>
      </c>
      <c r="C248" s="104">
        <f>'PLANTILLA V6'!C248</f>
        <v>1</v>
      </c>
      <c r="D248" s="95" t="str">
        <f>'PLANTILLA V6'!D248</f>
        <v>pza</v>
      </c>
      <c r="E248" s="104">
        <v>0</v>
      </c>
      <c r="F248" s="95" t="b">
        <v>0</v>
      </c>
      <c r="G248" s="95" t="b">
        <v>0</v>
      </c>
      <c r="H248" s="95" t="b">
        <v>0</v>
      </c>
      <c r="I248" s="95" t="b">
        <v>0</v>
      </c>
      <c r="J248" s="98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1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21.5" x14ac:dyDescent="0.9">
      <c r="A249" s="91">
        <f>'PLANTILLA V6'!A249</f>
        <v>0</v>
      </c>
      <c r="B249" s="91">
        <f>'PLANTILLA V6'!B249</f>
        <v>0</v>
      </c>
      <c r="C249" s="104">
        <f>'PLANTILLA V6'!C249</f>
        <v>1</v>
      </c>
      <c r="D249" s="95" t="str">
        <f>'PLANTILLA V6'!D249</f>
        <v>pza</v>
      </c>
      <c r="E249" s="104">
        <v>0</v>
      </c>
      <c r="F249" s="95" t="b">
        <v>0</v>
      </c>
      <c r="G249" s="95" t="b">
        <v>0</v>
      </c>
      <c r="H249" s="95" t="b">
        <v>0</v>
      </c>
      <c r="I249" s="95" t="b">
        <v>0</v>
      </c>
      <c r="J249" s="98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1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21.5" x14ac:dyDescent="0.9">
      <c r="A250" s="91">
        <f>'PLANTILLA V6'!A250</f>
        <v>0</v>
      </c>
      <c r="B250" s="91">
        <f>'PLANTILLA V6'!B250</f>
        <v>0</v>
      </c>
      <c r="C250" s="104">
        <f>'PLANTILLA V6'!C250</f>
        <v>1</v>
      </c>
      <c r="D250" s="95" t="str">
        <f>'PLANTILLA V6'!D250</f>
        <v>pza</v>
      </c>
      <c r="E250" s="104">
        <v>0</v>
      </c>
      <c r="F250" s="95" t="b">
        <v>0</v>
      </c>
      <c r="G250" s="95" t="b">
        <v>0</v>
      </c>
      <c r="H250" s="95" t="b">
        <v>0</v>
      </c>
      <c r="I250" s="95" t="b">
        <v>0</v>
      </c>
      <c r="J250" s="98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1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21.5" x14ac:dyDescent="0.9">
      <c r="A251" s="91">
        <f>'PLANTILLA V6'!A251</f>
        <v>0</v>
      </c>
      <c r="B251" s="91">
        <f>'PLANTILLA V6'!B251</f>
        <v>0</v>
      </c>
      <c r="C251" s="104">
        <f>'PLANTILLA V6'!C251</f>
        <v>1</v>
      </c>
      <c r="D251" s="95" t="str">
        <f>'PLANTILLA V6'!D251</f>
        <v>pza</v>
      </c>
      <c r="E251" s="104">
        <v>0</v>
      </c>
      <c r="F251" s="95" t="b">
        <v>0</v>
      </c>
      <c r="G251" s="95" t="b">
        <v>0</v>
      </c>
      <c r="H251" s="95" t="b">
        <v>0</v>
      </c>
      <c r="I251" s="95" t="b">
        <v>0</v>
      </c>
      <c r="J251" s="98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1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21.5" x14ac:dyDescent="0.9">
      <c r="A252" s="91">
        <f>'PLANTILLA V6'!A252</f>
        <v>0</v>
      </c>
      <c r="B252" s="91">
        <f>'PLANTILLA V6'!B252</f>
        <v>0</v>
      </c>
      <c r="C252" s="104">
        <f>'PLANTILLA V6'!C252</f>
        <v>1</v>
      </c>
      <c r="D252" s="95" t="str">
        <f>'PLANTILLA V6'!D252</f>
        <v>pza</v>
      </c>
      <c r="E252" s="104">
        <v>0</v>
      </c>
      <c r="F252" s="95" t="b">
        <v>0</v>
      </c>
      <c r="G252" s="95" t="b">
        <v>0</v>
      </c>
      <c r="H252" s="95" t="b">
        <v>0</v>
      </c>
      <c r="I252" s="95" t="b">
        <v>0</v>
      </c>
      <c r="J252" s="98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1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21.5" x14ac:dyDescent="0.9">
      <c r="A253" s="91">
        <f>'PLANTILLA V6'!A253</f>
        <v>0</v>
      </c>
      <c r="B253" s="91">
        <f>'PLANTILLA V6'!B253</f>
        <v>0</v>
      </c>
      <c r="C253" s="104">
        <f>'PLANTILLA V6'!C253</f>
        <v>1</v>
      </c>
      <c r="D253" s="95" t="str">
        <f>'PLANTILLA V6'!D253</f>
        <v>pza</v>
      </c>
      <c r="E253" s="104">
        <v>0</v>
      </c>
      <c r="F253" s="95" t="b">
        <v>0</v>
      </c>
      <c r="G253" s="95" t="b">
        <v>0</v>
      </c>
      <c r="H253" s="95" t="b">
        <v>0</v>
      </c>
      <c r="I253" s="95" t="b">
        <v>0</v>
      </c>
      <c r="J253" s="98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1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21.5" x14ac:dyDescent="0.9">
      <c r="A254" s="91">
        <f>'PLANTILLA V6'!A254</f>
        <v>0</v>
      </c>
      <c r="B254" s="91">
        <f>'PLANTILLA V6'!B254</f>
        <v>0</v>
      </c>
      <c r="C254" s="104">
        <f>'PLANTILLA V6'!C254</f>
        <v>1</v>
      </c>
      <c r="D254" s="95" t="str">
        <f>'PLANTILLA V6'!D254</f>
        <v>pza</v>
      </c>
      <c r="E254" s="104">
        <v>0</v>
      </c>
      <c r="F254" s="95" t="b">
        <v>0</v>
      </c>
      <c r="G254" s="95" t="b">
        <v>0</v>
      </c>
      <c r="H254" s="95" t="b">
        <v>0</v>
      </c>
      <c r="I254" s="95" t="b">
        <v>0</v>
      </c>
      <c r="J254" s="98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1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21.5" x14ac:dyDescent="0.9">
      <c r="A255" s="91">
        <f>'PLANTILLA V6'!A255</f>
        <v>0</v>
      </c>
      <c r="B255" s="91">
        <f>'PLANTILLA V6'!B255</f>
        <v>0</v>
      </c>
      <c r="C255" s="104">
        <f>'PLANTILLA V6'!C255</f>
        <v>1</v>
      </c>
      <c r="D255" s="95" t="str">
        <f>'PLANTILLA V6'!D255</f>
        <v>pza</v>
      </c>
      <c r="E255" s="104">
        <v>0</v>
      </c>
      <c r="F255" s="95" t="b">
        <v>0</v>
      </c>
      <c r="G255" s="95" t="b">
        <v>0</v>
      </c>
      <c r="H255" s="95" t="b">
        <v>0</v>
      </c>
      <c r="I255" s="95" t="b">
        <v>0</v>
      </c>
      <c r="J255" s="98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1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21.5" x14ac:dyDescent="0.9">
      <c r="A256" s="91">
        <f>'PLANTILLA V6'!A256</f>
        <v>0</v>
      </c>
      <c r="B256" s="91">
        <f>'PLANTILLA V6'!B256</f>
        <v>0</v>
      </c>
      <c r="C256" s="104">
        <f>'PLANTILLA V6'!C256</f>
        <v>1</v>
      </c>
      <c r="D256" s="95" t="str">
        <f>'PLANTILLA V6'!D256</f>
        <v>pza</v>
      </c>
      <c r="E256" s="104">
        <v>0</v>
      </c>
      <c r="F256" s="95" t="b">
        <v>0</v>
      </c>
      <c r="G256" s="95" t="b">
        <v>0</v>
      </c>
      <c r="H256" s="95" t="b">
        <v>0</v>
      </c>
      <c r="I256" s="95" t="b">
        <v>0</v>
      </c>
      <c r="J256" s="98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1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21.5" x14ac:dyDescent="0.9">
      <c r="A257" s="91">
        <f>'PLANTILLA V6'!A257</f>
        <v>0</v>
      </c>
      <c r="B257" s="91">
        <f>'PLANTILLA V6'!B257</f>
        <v>0</v>
      </c>
      <c r="C257" s="104">
        <f>'PLANTILLA V6'!C257</f>
        <v>1</v>
      </c>
      <c r="D257" s="95" t="str">
        <f>'PLANTILLA V6'!D257</f>
        <v>pza</v>
      </c>
      <c r="E257" s="104">
        <v>0</v>
      </c>
      <c r="F257" s="95" t="b">
        <v>0</v>
      </c>
      <c r="G257" s="95" t="b">
        <v>0</v>
      </c>
      <c r="H257" s="95" t="b">
        <v>0</v>
      </c>
      <c r="I257" s="95" t="b">
        <v>0</v>
      </c>
      <c r="J257" s="98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1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21.5" x14ac:dyDescent="0.9">
      <c r="A258" s="91">
        <f>'PLANTILLA V6'!A258</f>
        <v>0</v>
      </c>
      <c r="B258" s="91">
        <f>'PLANTILLA V6'!B258</f>
        <v>0</v>
      </c>
      <c r="C258" s="104">
        <f>'PLANTILLA V6'!C258</f>
        <v>1</v>
      </c>
      <c r="D258" s="95" t="str">
        <f>'PLANTILLA V6'!D258</f>
        <v>pza</v>
      </c>
      <c r="E258" s="104">
        <v>0</v>
      </c>
      <c r="F258" s="95" t="b">
        <v>0</v>
      </c>
      <c r="G258" s="95" t="b">
        <v>0</v>
      </c>
      <c r="H258" s="95" t="b">
        <v>0</v>
      </c>
      <c r="I258" s="95" t="b">
        <v>0</v>
      </c>
      <c r="J258" s="98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1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21.5" x14ac:dyDescent="0.9">
      <c r="A259" s="91">
        <f>'PLANTILLA V6'!A259</f>
        <v>0</v>
      </c>
      <c r="B259" s="91">
        <f>'PLANTILLA V6'!B259</f>
        <v>0</v>
      </c>
      <c r="C259" s="104">
        <f>'PLANTILLA V6'!C259</f>
        <v>1</v>
      </c>
      <c r="D259" s="95" t="str">
        <f>'PLANTILLA V6'!D259</f>
        <v>pza</v>
      </c>
      <c r="E259" s="104">
        <v>0</v>
      </c>
      <c r="F259" s="95" t="b">
        <v>0</v>
      </c>
      <c r="G259" s="95" t="b">
        <v>0</v>
      </c>
      <c r="H259" s="95" t="b">
        <v>0</v>
      </c>
      <c r="I259" s="95" t="b">
        <v>0</v>
      </c>
      <c r="J259" s="98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1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21.5" x14ac:dyDescent="0.9">
      <c r="A260" s="91">
        <f>'PLANTILLA V6'!A260</f>
        <v>0</v>
      </c>
      <c r="B260" s="91">
        <f>'PLANTILLA V6'!B260</f>
        <v>0</v>
      </c>
      <c r="C260" s="104">
        <f>'PLANTILLA V6'!C260</f>
        <v>1</v>
      </c>
      <c r="D260" s="95" t="str">
        <f>'PLANTILLA V6'!D260</f>
        <v>pza</v>
      </c>
      <c r="E260" s="104">
        <v>0</v>
      </c>
      <c r="F260" s="95" t="b">
        <v>0</v>
      </c>
      <c r="G260" s="95" t="b">
        <v>0</v>
      </c>
      <c r="H260" s="95" t="b">
        <v>0</v>
      </c>
      <c r="I260" s="95" t="b">
        <v>0</v>
      </c>
      <c r="J260" s="98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1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21.5" x14ac:dyDescent="0.9">
      <c r="A261" s="91">
        <f>'PLANTILLA V6'!A261</f>
        <v>0</v>
      </c>
      <c r="B261" s="91">
        <f>'PLANTILLA V6'!B261</f>
        <v>0</v>
      </c>
      <c r="C261" s="104">
        <f>'PLANTILLA V6'!C261</f>
        <v>1</v>
      </c>
      <c r="D261" s="95" t="str">
        <f>'PLANTILLA V6'!D261</f>
        <v>pza</v>
      </c>
      <c r="E261" s="104">
        <v>0</v>
      </c>
      <c r="F261" s="95" t="b">
        <v>0</v>
      </c>
      <c r="G261" s="95" t="b">
        <v>0</v>
      </c>
      <c r="H261" s="95" t="b">
        <v>0</v>
      </c>
      <c r="I261" s="95" t="b">
        <v>0</v>
      </c>
      <c r="J261" s="98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1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21.5" x14ac:dyDescent="0.9">
      <c r="A262" s="91">
        <f>'PLANTILLA V6'!A262</f>
        <v>0</v>
      </c>
      <c r="B262" s="91">
        <f>'PLANTILLA V6'!B262</f>
        <v>0</v>
      </c>
      <c r="C262" s="104">
        <f>'PLANTILLA V6'!C262</f>
        <v>1</v>
      </c>
      <c r="D262" s="95" t="str">
        <f>'PLANTILLA V6'!D262</f>
        <v>pza</v>
      </c>
      <c r="E262" s="104">
        <v>0</v>
      </c>
      <c r="F262" s="95" t="b">
        <v>0</v>
      </c>
      <c r="G262" s="95" t="b">
        <v>0</v>
      </c>
      <c r="H262" s="95" t="b">
        <v>0</v>
      </c>
      <c r="I262" s="95" t="b">
        <v>0</v>
      </c>
      <c r="J262" s="98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1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21.5" x14ac:dyDescent="0.9">
      <c r="A263" s="91">
        <f>'PLANTILLA V6'!A263</f>
        <v>0</v>
      </c>
      <c r="B263" s="91">
        <f>'PLANTILLA V6'!B263</f>
        <v>0</v>
      </c>
      <c r="C263" s="104">
        <f>'PLANTILLA V6'!C263</f>
        <v>1</v>
      </c>
      <c r="D263" s="95" t="str">
        <f>'PLANTILLA V6'!D263</f>
        <v>pza</v>
      </c>
      <c r="E263" s="104">
        <v>0</v>
      </c>
      <c r="F263" s="95" t="b">
        <v>0</v>
      </c>
      <c r="G263" s="95" t="b">
        <v>0</v>
      </c>
      <c r="H263" s="95" t="b">
        <v>0</v>
      </c>
      <c r="I263" s="95" t="b">
        <v>0</v>
      </c>
      <c r="J263" s="98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1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21.5" x14ac:dyDescent="0.9">
      <c r="A264" s="91">
        <f>'PLANTILLA V6'!A264</f>
        <v>0</v>
      </c>
      <c r="B264" s="91">
        <f>'PLANTILLA V6'!B264</f>
        <v>0</v>
      </c>
      <c r="C264" s="104">
        <f>'PLANTILLA V6'!C264</f>
        <v>1</v>
      </c>
      <c r="D264" s="95" t="str">
        <f>'PLANTILLA V6'!D264</f>
        <v>pza</v>
      </c>
      <c r="E264" s="104">
        <v>0</v>
      </c>
      <c r="F264" s="95" t="b">
        <v>0</v>
      </c>
      <c r="G264" s="95" t="b">
        <v>0</v>
      </c>
      <c r="H264" s="95" t="b">
        <v>0</v>
      </c>
      <c r="I264" s="95" t="b">
        <v>0</v>
      </c>
      <c r="J264" s="98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1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21.5" x14ac:dyDescent="0.9">
      <c r="A265" s="91">
        <f>'PLANTILLA V6'!A265</f>
        <v>0</v>
      </c>
      <c r="B265" s="91">
        <f>'PLANTILLA V6'!B265</f>
        <v>0</v>
      </c>
      <c r="C265" s="104">
        <f>'PLANTILLA V6'!C265</f>
        <v>1</v>
      </c>
      <c r="D265" s="95" t="str">
        <f>'PLANTILLA V6'!D265</f>
        <v>pza</v>
      </c>
      <c r="E265" s="104">
        <v>0</v>
      </c>
      <c r="F265" s="95" t="b">
        <v>0</v>
      </c>
      <c r="G265" s="95" t="b">
        <v>0</v>
      </c>
      <c r="H265" s="95" t="b">
        <v>0</v>
      </c>
      <c r="I265" s="95" t="b">
        <v>0</v>
      </c>
      <c r="J265" s="98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1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21.5" x14ac:dyDescent="0.9">
      <c r="A266" s="91">
        <f>'PLANTILLA V6'!A266</f>
        <v>0</v>
      </c>
      <c r="B266" s="91">
        <f>'PLANTILLA V6'!B266</f>
        <v>0</v>
      </c>
      <c r="C266" s="104">
        <f>'PLANTILLA V6'!C266</f>
        <v>1</v>
      </c>
      <c r="D266" s="95" t="str">
        <f>'PLANTILLA V6'!D266</f>
        <v>pza</v>
      </c>
      <c r="E266" s="104">
        <v>0</v>
      </c>
      <c r="F266" s="95" t="b">
        <v>0</v>
      </c>
      <c r="G266" s="95" t="b">
        <v>0</v>
      </c>
      <c r="H266" s="95" t="b">
        <v>0</v>
      </c>
      <c r="I266" s="95" t="b">
        <v>0</v>
      </c>
      <c r="J266" s="98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1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21.5" x14ac:dyDescent="0.9">
      <c r="A267" s="91">
        <f>'PLANTILLA V6'!A267</f>
        <v>0</v>
      </c>
      <c r="B267" s="91">
        <f>'PLANTILLA V6'!B267</f>
        <v>0</v>
      </c>
      <c r="C267" s="104">
        <f>'PLANTILLA V6'!C267</f>
        <v>1</v>
      </c>
      <c r="D267" s="95" t="str">
        <f>'PLANTILLA V6'!D267</f>
        <v>pza</v>
      </c>
      <c r="E267" s="104">
        <v>0</v>
      </c>
      <c r="F267" s="95" t="b">
        <v>0</v>
      </c>
      <c r="G267" s="95" t="b">
        <v>0</v>
      </c>
      <c r="H267" s="95" t="b">
        <v>0</v>
      </c>
      <c r="I267" s="95" t="b">
        <v>0</v>
      </c>
      <c r="J267" s="98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1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21.5" x14ac:dyDescent="0.9">
      <c r="A268" s="91">
        <f>'PLANTILLA V6'!A268</f>
        <v>0</v>
      </c>
      <c r="B268" s="91">
        <f>'PLANTILLA V6'!B268</f>
        <v>0</v>
      </c>
      <c r="C268" s="104">
        <f>'PLANTILLA V6'!C268</f>
        <v>1</v>
      </c>
      <c r="D268" s="95" t="str">
        <f>'PLANTILLA V6'!D268</f>
        <v>pza</v>
      </c>
      <c r="E268" s="104">
        <v>0</v>
      </c>
      <c r="F268" s="95" t="b">
        <v>0</v>
      </c>
      <c r="G268" s="95" t="b">
        <v>0</v>
      </c>
      <c r="H268" s="95" t="b">
        <v>0</v>
      </c>
      <c r="I268" s="95" t="b">
        <v>0</v>
      </c>
      <c r="J268" s="98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1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21.5" x14ac:dyDescent="0.9">
      <c r="A269" s="91">
        <f>'PLANTILLA V6'!A269</f>
        <v>0</v>
      </c>
      <c r="B269" s="91">
        <f>'PLANTILLA V6'!B269</f>
        <v>0</v>
      </c>
      <c r="C269" s="104">
        <f>'PLANTILLA V6'!C269</f>
        <v>1</v>
      </c>
      <c r="D269" s="95" t="str">
        <f>'PLANTILLA V6'!D269</f>
        <v>pza</v>
      </c>
      <c r="E269" s="104">
        <v>0</v>
      </c>
      <c r="F269" s="95" t="b">
        <v>0</v>
      </c>
      <c r="G269" s="95" t="b">
        <v>0</v>
      </c>
      <c r="H269" s="95" t="b">
        <v>0</v>
      </c>
      <c r="I269" s="95" t="b">
        <v>0</v>
      </c>
      <c r="J269" s="98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1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21.5" x14ac:dyDescent="0.9">
      <c r="A270" s="195" t="str">
        <f>'PLANTILLA V6'!A270</f>
        <v>Materiales de Reuso</v>
      </c>
      <c r="B270" s="167"/>
      <c r="C270" s="104">
        <f>'PLANTILLA V6'!C270</f>
        <v>1</v>
      </c>
      <c r="D270" s="95" t="str">
        <f>'PLANTILLA V6'!D270</f>
        <v>pza</v>
      </c>
      <c r="E270" s="104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02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1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21.5" x14ac:dyDescent="0.9">
      <c r="A271" s="103" t="str">
        <f>'PLANTILLA V6'!A271</f>
        <v>Re</v>
      </c>
      <c r="B271" s="103" t="str">
        <f>'PLANTILLA V6'!B271</f>
        <v>Cartón de 3 mm de espesor de 30 x 30 cm</v>
      </c>
      <c r="C271" s="104">
        <f>'PLANTILLA V6'!C271</f>
        <v>1</v>
      </c>
      <c r="D271" s="95" t="str">
        <f>'PLANTILLA V6'!D271</f>
        <v>pza</v>
      </c>
      <c r="E271" s="104">
        <v>0</v>
      </c>
      <c r="F271" s="95" t="b">
        <v>0</v>
      </c>
      <c r="G271" s="95" t="b">
        <v>0</v>
      </c>
      <c r="H271" s="95" t="b">
        <v>0</v>
      </c>
      <c r="I271" s="95" t="b">
        <v>0</v>
      </c>
      <c r="J271" s="98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21.5" x14ac:dyDescent="0.9">
      <c r="A272" s="103" t="str">
        <f>'PLANTILLA V6'!A272</f>
        <v>Re</v>
      </c>
      <c r="B272" s="103" t="str">
        <f>'PLANTILLA V6'!B272</f>
        <v>Hojas de papel tamaño carta con un lado limpio</v>
      </c>
      <c r="C272" s="104">
        <f>'PLANTILLA V6'!C272</f>
        <v>1</v>
      </c>
      <c r="D272" s="95" t="str">
        <f>'PLANTILLA V6'!D272</f>
        <v>pza</v>
      </c>
      <c r="E272" s="104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98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21.5" x14ac:dyDescent="0.9">
      <c r="A273" s="103" t="str">
        <f>'PLANTILLA V6'!A273</f>
        <v>Re</v>
      </c>
      <c r="B273" s="103" t="str">
        <f>'PLANTILLA V6'!B273</f>
        <v>Bolsa de plástico oscura</v>
      </c>
      <c r="C273" s="104">
        <f>'PLANTILLA V6'!C273</f>
        <v>1</v>
      </c>
      <c r="D273" s="95" t="str">
        <f>'PLANTILLA V6'!D273</f>
        <v>pza</v>
      </c>
      <c r="E273" s="104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98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21.5" x14ac:dyDescent="0.9">
      <c r="A274" s="103" t="str">
        <f>'PLANTILLA V6'!A274</f>
        <v>Re</v>
      </c>
      <c r="B274" s="103" t="str">
        <f>'PLANTILLA V6'!B274</f>
        <v>Botella de PET de 250 ml</v>
      </c>
      <c r="C274" s="104">
        <f>'PLANTILLA V6'!C274</f>
        <v>1</v>
      </c>
      <c r="D274" s="95" t="str">
        <f>'PLANTILLA V6'!D274</f>
        <v>pza</v>
      </c>
      <c r="E274" s="104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98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21.5" x14ac:dyDescent="0.9">
      <c r="A275" s="103" t="str">
        <f>'PLANTILLA V6'!A275</f>
        <v>Re</v>
      </c>
      <c r="B275" s="103" t="str">
        <f>'PLANTILLA V6'!B275</f>
        <v>Botella de PET de 600 ml</v>
      </c>
      <c r="C275" s="104">
        <f>'PLANTILLA V6'!C275</f>
        <v>1</v>
      </c>
      <c r="D275" s="95" t="str">
        <f>'PLANTILLA V6'!D275</f>
        <v>pza</v>
      </c>
      <c r="E275" s="104">
        <v>0</v>
      </c>
      <c r="F275" s="95" t="b">
        <v>0</v>
      </c>
      <c r="G275" s="95" t="b">
        <v>0</v>
      </c>
      <c r="H275" s="95" t="b">
        <v>0</v>
      </c>
      <c r="I275" s="95" t="b">
        <v>0</v>
      </c>
      <c r="J275" s="98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21.5" x14ac:dyDescent="0.9">
      <c r="A276" s="103" t="str">
        <f>'PLANTILLA V6'!A276</f>
        <v>Re</v>
      </c>
      <c r="B276" s="103" t="str">
        <f>'PLANTILLA V6'!B276</f>
        <v>Botella de PET de 1 l</v>
      </c>
      <c r="C276" s="104">
        <f>'PLANTILLA V6'!C276</f>
        <v>1</v>
      </c>
      <c r="D276" s="95" t="str">
        <f>'PLANTILLA V6'!D276</f>
        <v>pza</v>
      </c>
      <c r="E276" s="104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98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21.5" x14ac:dyDescent="0.9">
      <c r="A277" s="103" t="str">
        <f>'PLANTILLA V6'!A277</f>
        <v>Re</v>
      </c>
      <c r="B277" s="108" t="str">
        <f>'PLANTILLA V6'!B277</f>
        <v>Vaso de plástico desechable (250 ml)</v>
      </c>
      <c r="C277" s="104">
        <f>'PLANTILLA V6'!C277</f>
        <v>1</v>
      </c>
      <c r="D277" s="95" t="str">
        <f>'PLANTILLA V6'!D277</f>
        <v>pza</v>
      </c>
      <c r="E277" s="104">
        <v>0</v>
      </c>
      <c r="F277" s="95" t="b">
        <v>0</v>
      </c>
      <c r="G277" s="95" t="b">
        <v>0</v>
      </c>
      <c r="H277" s="95" t="b">
        <v>0</v>
      </c>
      <c r="I277" s="95" t="b">
        <v>0</v>
      </c>
      <c r="J277" s="98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21.5" x14ac:dyDescent="0.9">
      <c r="A278" s="103" t="str">
        <f>'PLANTILLA V6'!A278</f>
        <v>Re</v>
      </c>
      <c r="B278" s="103" t="str">
        <f>'PLANTILLA V6'!B278</f>
        <v>Tetrapack de 250 ml</v>
      </c>
      <c r="C278" s="104">
        <f>'PLANTILLA V6'!C278</f>
        <v>1</v>
      </c>
      <c r="D278" s="95" t="str">
        <f>'PLANTILLA V6'!D278</f>
        <v>pza</v>
      </c>
      <c r="E278" s="104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98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21.5" x14ac:dyDescent="0.9">
      <c r="A279" s="103" t="str">
        <f>'PLANTILLA V6'!A279</f>
        <v>Re</v>
      </c>
      <c r="B279" s="103" t="str">
        <f>'PLANTILLA V6'!B279</f>
        <v>Tetrapack de 500 ml</v>
      </c>
      <c r="C279" s="104">
        <f>'PLANTILLA V6'!C279</f>
        <v>1</v>
      </c>
      <c r="D279" s="95" t="str">
        <f>'PLANTILLA V6'!D279</f>
        <v>pza</v>
      </c>
      <c r="E279" s="104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98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21.5" x14ac:dyDescent="0.9">
      <c r="A280" s="103" t="str">
        <f>'PLANTILLA V6'!A280</f>
        <v>Re</v>
      </c>
      <c r="B280" s="103" t="str">
        <f>'PLANTILLA V6'!B280</f>
        <v>Tetrapack de 1 l</v>
      </c>
      <c r="C280" s="104">
        <f>'PLANTILLA V6'!C280</f>
        <v>1</v>
      </c>
      <c r="D280" s="95" t="str">
        <f>'PLANTILLA V6'!D280</f>
        <v>pza</v>
      </c>
      <c r="E280" s="104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98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21.5" x14ac:dyDescent="0.9">
      <c r="A281" s="103" t="str">
        <f>'PLANTILLA V6'!A281</f>
        <v>Re</v>
      </c>
      <c r="B281" s="103" t="str">
        <f>'PLANTILLA V6'!B281</f>
        <v>Tubo de cartón de papel de baño</v>
      </c>
      <c r="C281" s="104">
        <f>'PLANTILLA V6'!C281</f>
        <v>1</v>
      </c>
      <c r="D281" s="95" t="str">
        <f>'PLANTILLA V6'!D281</f>
        <v>pza</v>
      </c>
      <c r="E281" s="104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98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21.5" x14ac:dyDescent="0.9">
      <c r="A282" s="103" t="str">
        <f>'PLANTILLA V6'!A282</f>
        <v>Re</v>
      </c>
      <c r="B282" s="103" t="str">
        <f>'PLANTILLA V6'!B282</f>
        <v>Periódico</v>
      </c>
      <c r="C282" s="104">
        <f>'PLANTILLA V6'!C282</f>
        <v>1</v>
      </c>
      <c r="D282" s="95" t="str">
        <f>'PLANTILLA V6'!D282</f>
        <v>pza</v>
      </c>
      <c r="E282" s="104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98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21.5" x14ac:dyDescent="0.9">
      <c r="A283" s="103" t="str">
        <f>'PLANTILLA V6'!A283</f>
        <v>Re</v>
      </c>
      <c r="B283" s="103" t="str">
        <f>'PLANTILLA V6'!B283</f>
        <v>Tela de reúso (tamaño de 1 playera aproximadamente)</v>
      </c>
      <c r="C283" s="104">
        <f>'PLANTILLA V6'!C283</f>
        <v>1</v>
      </c>
      <c r="D283" s="95" t="str">
        <f>'PLANTILLA V6'!D283</f>
        <v>pza</v>
      </c>
      <c r="E283" s="104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98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21.5" x14ac:dyDescent="0.9">
      <c r="A284" s="103" t="str">
        <f>'PLANTILLA V6'!A284</f>
        <v>Re</v>
      </c>
      <c r="B284" s="103" t="str">
        <f>'PLANTILLA V6'!B284</f>
        <v>Caja de cereal o cartón delgado (caja de 300 g) aproximadamente</v>
      </c>
      <c r="C284" s="104">
        <f>'PLANTILLA V6'!C284</f>
        <v>1</v>
      </c>
      <c r="D284" s="95" t="str">
        <f>'PLANTILLA V6'!D284</f>
        <v>pza</v>
      </c>
      <c r="E284" s="104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98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21.5" x14ac:dyDescent="0.9">
      <c r="A285" s="103" t="str">
        <f>'PLANTILLA V6'!A285</f>
        <v>Re</v>
      </c>
      <c r="B285" s="103" t="str">
        <f>'PLANTILLA V6'!B285</f>
        <v xml:space="preserve">Taparrosca de botella de PET 3 cm de diámetro </v>
      </c>
      <c r="C285" s="104">
        <f>'PLANTILLA V6'!C285</f>
        <v>1</v>
      </c>
      <c r="D285" s="95" t="str">
        <f>'PLANTILLA V6'!D285</f>
        <v>pza</v>
      </c>
      <c r="E285" s="104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98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21.5" x14ac:dyDescent="0.9">
      <c r="A286" s="103" t="str">
        <f>'PLANTILLA V6'!A286</f>
        <v>Re</v>
      </c>
      <c r="B286" s="103" t="str">
        <f>'PLANTILLA V6'!B286</f>
        <v>Taparrosca de 5 cm de diámetro aproximadamente</v>
      </c>
      <c r="C286" s="104">
        <f>'PLANTILLA V6'!C286</f>
        <v>1</v>
      </c>
      <c r="D286" s="95" t="str">
        <f>'PLANTILLA V6'!D286</f>
        <v>pza</v>
      </c>
      <c r="E286" s="104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98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21.5" x14ac:dyDescent="0.9">
      <c r="A287" s="103" t="str">
        <f>'PLANTILLA V6'!A287</f>
        <v>Re</v>
      </c>
      <c r="B287" s="103" t="str">
        <f>'PLANTILLA V6'!B287</f>
        <v>Tapa de 10 cm de diámetro  aproximadamente</v>
      </c>
      <c r="C287" s="104">
        <f>'PLANTILLA V6'!C287</f>
        <v>1</v>
      </c>
      <c r="D287" s="95" t="str">
        <f>'PLANTILLA V6'!D287</f>
        <v>pza</v>
      </c>
      <c r="E287" s="104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98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21.5" x14ac:dyDescent="0.9">
      <c r="A288" s="103" t="str">
        <f>'PLANTILLA V6'!A288</f>
        <v>Re</v>
      </c>
      <c r="B288" s="103" t="str">
        <f>'PLANTILLA V6'!B288</f>
        <v>Lija para madera grado 60</v>
      </c>
      <c r="C288" s="104">
        <f>'PLANTILLA V6'!C288</f>
        <v>1</v>
      </c>
      <c r="D288" s="95" t="str">
        <f>'PLANTILLA V6'!D288</f>
        <v>pza</v>
      </c>
      <c r="E288" s="104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98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21.5" x14ac:dyDescent="0.9">
      <c r="A289" s="103" t="str">
        <f>'PLANTILLA V6'!A289</f>
        <v>Re</v>
      </c>
      <c r="B289" s="103" t="str">
        <f>'PLANTILLA V6'!B289</f>
        <v>Pieza de tela reciclado (Pieza de ropa en desuso)</v>
      </c>
      <c r="C289" s="104">
        <f>'PLANTILLA V6'!C289</f>
        <v>1</v>
      </c>
      <c r="D289" s="95" t="str">
        <f>'PLANTILLA V6'!D289</f>
        <v>pza</v>
      </c>
      <c r="E289" s="104">
        <v>0</v>
      </c>
      <c r="F289" s="95" t="b">
        <v>0</v>
      </c>
      <c r="G289" s="95" t="b">
        <v>0</v>
      </c>
      <c r="H289" s="95" t="b">
        <v>0</v>
      </c>
      <c r="I289" s="95" t="b">
        <v>0</v>
      </c>
      <c r="J289" s="98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1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21.5" x14ac:dyDescent="0.9">
      <c r="A290" s="103" t="str">
        <f>'PLANTILLA V6'!A290</f>
        <v>Re</v>
      </c>
      <c r="B290" s="103" t="str">
        <f>'PLANTILLA V6'!B290</f>
        <v>Planta o cultivo pequeño</v>
      </c>
      <c r="C290" s="104">
        <f>'PLANTILLA V6'!C290</f>
        <v>1</v>
      </c>
      <c r="D290" s="95" t="str">
        <f>'PLANTILLA V6'!D290</f>
        <v>pza</v>
      </c>
      <c r="E290" s="104">
        <v>0</v>
      </c>
      <c r="F290" s="95" t="b">
        <v>0</v>
      </c>
      <c r="G290" s="95" t="b">
        <v>0</v>
      </c>
      <c r="H290" s="95" t="b">
        <v>0</v>
      </c>
      <c r="I290" s="95" t="b">
        <v>0</v>
      </c>
      <c r="J290" s="98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21.5" x14ac:dyDescent="0.9">
      <c r="A291" s="103" t="str">
        <f>'PLANTILLA V6'!A291</f>
        <v>Re</v>
      </c>
      <c r="B291" s="103">
        <f>'PLANTILLA V6'!B291</f>
        <v>0</v>
      </c>
      <c r="C291" s="104">
        <f>'PLANTILLA V6'!C291</f>
        <v>1</v>
      </c>
      <c r="D291" s="95" t="str">
        <f>'PLANTILLA V6'!D291</f>
        <v>pza</v>
      </c>
      <c r="E291" s="104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98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21.5" x14ac:dyDescent="0.9">
      <c r="A292" s="103">
        <f>'PLANTILLA V6'!A292</f>
        <v>0</v>
      </c>
      <c r="B292" s="103">
        <f>'PLANTILLA V6'!B292</f>
        <v>0</v>
      </c>
      <c r="C292" s="104">
        <f>'PLANTILLA V6'!C292</f>
        <v>1</v>
      </c>
      <c r="D292" s="95" t="str">
        <f>'PLANTILLA V6'!D292</f>
        <v>pza</v>
      </c>
      <c r="E292" s="104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98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21.5" x14ac:dyDescent="0.9">
      <c r="A293" s="103">
        <f>'PLANTILLA V6'!A293</f>
        <v>0</v>
      </c>
      <c r="B293" s="103">
        <f>'PLANTILLA V6'!B293</f>
        <v>0</v>
      </c>
      <c r="C293" s="104">
        <f>'PLANTILLA V6'!C293</f>
        <v>1</v>
      </c>
      <c r="D293" s="95" t="str">
        <f>'PLANTILLA V6'!D293</f>
        <v>pza</v>
      </c>
      <c r="E293" s="104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98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21.5" x14ac:dyDescent="0.9">
      <c r="A294" s="103">
        <f>'PLANTILLA V6'!A294</f>
        <v>0</v>
      </c>
      <c r="B294" s="103">
        <f>'PLANTILLA V6'!B294</f>
        <v>0</v>
      </c>
      <c r="C294" s="104">
        <f>'PLANTILLA V6'!C294</f>
        <v>1</v>
      </c>
      <c r="D294" s="95" t="str">
        <f>'PLANTILLA V6'!D294</f>
        <v>pza</v>
      </c>
      <c r="E294" s="104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98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21.5" x14ac:dyDescent="0.9">
      <c r="A295" s="103">
        <f>'PLANTILLA V6'!A295</f>
        <v>0</v>
      </c>
      <c r="B295" s="103">
        <f>'PLANTILLA V6'!B295</f>
        <v>0</v>
      </c>
      <c r="C295" s="104">
        <f>'PLANTILLA V6'!C295</f>
        <v>1</v>
      </c>
      <c r="D295" s="95" t="str">
        <f>'PLANTILLA V6'!D295</f>
        <v>pza</v>
      </c>
      <c r="E295" s="104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98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21.5" x14ac:dyDescent="0.9">
      <c r="A296" s="103">
        <f>'PLANTILLA V6'!A296</f>
        <v>0</v>
      </c>
      <c r="B296" s="103">
        <f>'PLANTILLA V6'!B296</f>
        <v>0</v>
      </c>
      <c r="C296" s="104">
        <f>'PLANTILLA V6'!C296</f>
        <v>1</v>
      </c>
      <c r="D296" s="95" t="str">
        <f>'PLANTILLA V6'!D296</f>
        <v>pza</v>
      </c>
      <c r="E296" s="104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98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21.5" x14ac:dyDescent="0.9">
      <c r="A297" s="103">
        <f>'PLANTILLA V6'!A297</f>
        <v>0</v>
      </c>
      <c r="B297" s="103">
        <f>'PLANTILLA V6'!B297</f>
        <v>0</v>
      </c>
      <c r="C297" s="104">
        <f>'PLANTILLA V6'!C297</f>
        <v>1</v>
      </c>
      <c r="D297" s="95" t="str">
        <f>'PLANTILLA V6'!D297</f>
        <v>pza</v>
      </c>
      <c r="E297" s="104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98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21.5" x14ac:dyDescent="0.9">
      <c r="A298" s="103">
        <f>'PLANTILLA V6'!A298</f>
        <v>0</v>
      </c>
      <c r="B298" s="103">
        <f>'PLANTILLA V6'!B298</f>
        <v>0</v>
      </c>
      <c r="C298" s="104">
        <f>'PLANTILLA V6'!C298</f>
        <v>1</v>
      </c>
      <c r="D298" s="95" t="str">
        <f>'PLANTILLA V6'!D298</f>
        <v>pza</v>
      </c>
      <c r="E298" s="104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98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21.5" x14ac:dyDescent="0.9">
      <c r="A299" s="103">
        <f>'PLANTILLA V6'!A299</f>
        <v>0</v>
      </c>
      <c r="B299" s="103">
        <f>'PLANTILLA V6'!B299</f>
        <v>0</v>
      </c>
      <c r="C299" s="104">
        <f>'PLANTILLA V6'!C299</f>
        <v>1</v>
      </c>
      <c r="D299" s="95" t="str">
        <f>'PLANTILLA V6'!D299</f>
        <v>pza</v>
      </c>
      <c r="E299" s="104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98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21.5" x14ac:dyDescent="0.9">
      <c r="A300" s="103">
        <f>'PLANTILLA V6'!A300</f>
        <v>0</v>
      </c>
      <c r="B300" s="103">
        <f>'PLANTILLA V6'!B300</f>
        <v>0</v>
      </c>
      <c r="C300" s="104">
        <f>'PLANTILLA V6'!C300</f>
        <v>1</v>
      </c>
      <c r="D300" s="95" t="str">
        <f>'PLANTILLA V6'!D300</f>
        <v>pza</v>
      </c>
      <c r="E300" s="104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98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1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21.5" x14ac:dyDescent="0.9">
      <c r="A301" s="91">
        <f>'PLANTILLA V6'!A301</f>
        <v>0</v>
      </c>
      <c r="B301" s="91">
        <f>'PLANTILLA V6'!B301</f>
        <v>0</v>
      </c>
      <c r="C301" s="104">
        <f>'PLANTILLA V6'!C301</f>
        <v>1</v>
      </c>
      <c r="D301" s="95" t="str">
        <f>'PLANTILLA V6'!D301</f>
        <v>pza</v>
      </c>
      <c r="E301" s="104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98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1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21.5" x14ac:dyDescent="0.9">
      <c r="A302" s="95">
        <f>'PLANTILLA V6'!A302</f>
        <v>0</v>
      </c>
      <c r="B302" s="95">
        <f>'PLANTILLA V6'!B302</f>
        <v>0</v>
      </c>
      <c r="C302" s="104">
        <f>'PLANTILLA V6'!C302</f>
        <v>1</v>
      </c>
      <c r="D302" s="95" t="str">
        <f>'PLANTILLA V6'!D302</f>
        <v>pza</v>
      </c>
      <c r="E302" s="104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98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21.5" x14ac:dyDescent="0.9">
      <c r="A303" s="95">
        <f>'PLANTILLA V6'!A303</f>
        <v>0</v>
      </c>
      <c r="B303" s="95">
        <f>'PLANTILLA V6'!B303</f>
        <v>0</v>
      </c>
      <c r="C303" s="104">
        <f>'PLANTILLA V6'!C303</f>
        <v>1</v>
      </c>
      <c r="D303" s="95" t="str">
        <f>'PLANTILLA V6'!D303</f>
        <v>pza</v>
      </c>
      <c r="E303" s="104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98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21.5" x14ac:dyDescent="0.9">
      <c r="A304" s="95">
        <f>'PLANTILLA V6'!A304</f>
        <v>0</v>
      </c>
      <c r="B304" s="95">
        <f>'PLANTILLA V6'!B304</f>
        <v>0</v>
      </c>
      <c r="C304" s="104">
        <f>'PLANTILLA V6'!C304</f>
        <v>1</v>
      </c>
      <c r="D304" s="95" t="str">
        <f>'PLANTILLA V6'!D304</f>
        <v>pza</v>
      </c>
      <c r="E304" s="104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98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21.5" x14ac:dyDescent="0.9">
      <c r="A305" s="95">
        <f>'PLANTILLA V6'!A305</f>
        <v>0</v>
      </c>
      <c r="B305" s="95">
        <f>'PLANTILLA V6'!B305</f>
        <v>0</v>
      </c>
      <c r="C305" s="104">
        <f>'PLANTILLA V6'!C305</f>
        <v>1</v>
      </c>
      <c r="D305" s="95" t="str">
        <f>'PLANTILLA V6'!D305</f>
        <v>pza</v>
      </c>
      <c r="E305" s="104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98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21.5" x14ac:dyDescent="0.9">
      <c r="A306" s="95">
        <f>'PLANTILLA V6'!A306</f>
        <v>0</v>
      </c>
      <c r="B306" s="95">
        <f>'PLANTILLA V6'!B306</f>
        <v>0</v>
      </c>
      <c r="C306" s="104">
        <f>'PLANTILLA V6'!C306</f>
        <v>1</v>
      </c>
      <c r="D306" s="95" t="str">
        <f>'PLANTILLA V6'!D306</f>
        <v>pza</v>
      </c>
      <c r="E306" s="104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98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21.5" x14ac:dyDescent="0.9">
      <c r="A307" s="95">
        <f>'PLANTILLA V6'!A307</f>
        <v>0</v>
      </c>
      <c r="B307" s="95">
        <f>'PLANTILLA V6'!B307</f>
        <v>0</v>
      </c>
      <c r="C307" s="104">
        <f>'PLANTILLA V6'!C307</f>
        <v>1</v>
      </c>
      <c r="D307" s="95" t="str">
        <f>'PLANTILLA V6'!D307</f>
        <v>pza</v>
      </c>
      <c r="E307" s="104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98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21.5" x14ac:dyDescent="0.9">
      <c r="A308" s="95">
        <f>'PLANTILLA V6'!A308</f>
        <v>0</v>
      </c>
      <c r="B308" s="95">
        <f>'PLANTILLA V6'!B308</f>
        <v>0</v>
      </c>
      <c r="C308" s="104">
        <f>'PLANTILLA V6'!C308</f>
        <v>1</v>
      </c>
      <c r="D308" s="95" t="str">
        <f>'PLANTILLA V6'!D308</f>
        <v>pza</v>
      </c>
      <c r="E308" s="104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98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21.5" x14ac:dyDescent="0.9">
      <c r="A309" s="95">
        <f>'PLANTILLA V6'!A309</f>
        <v>0</v>
      </c>
      <c r="B309" s="95">
        <f>'PLANTILLA V6'!B309</f>
        <v>0</v>
      </c>
      <c r="C309" s="104">
        <f>'PLANTILLA V6'!C309</f>
        <v>1</v>
      </c>
      <c r="D309" s="95" t="str">
        <f>'PLANTILLA V6'!D309</f>
        <v>pza</v>
      </c>
      <c r="E309" s="104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98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21.5" x14ac:dyDescent="0.9">
      <c r="A310" s="103">
        <f>'PLANTILLA V6'!A310</f>
        <v>0</v>
      </c>
      <c r="B310" s="95">
        <f>'PLANTILLA V6'!B310</f>
        <v>0</v>
      </c>
      <c r="C310" s="104">
        <f>'PLANTILLA V6'!C310</f>
        <v>1</v>
      </c>
      <c r="D310" s="95" t="str">
        <f>'PLANTILLA V6'!D310</f>
        <v>pza</v>
      </c>
      <c r="E310" s="104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98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21.5" x14ac:dyDescent="0.9">
      <c r="A311" s="95">
        <f>'PLANTILLA V6'!A311</f>
        <v>0</v>
      </c>
      <c r="B311" s="95">
        <f>'PLANTILLA V6'!B311</f>
        <v>0</v>
      </c>
      <c r="C311" s="104">
        <f>'PLANTILLA V6'!C311</f>
        <v>1</v>
      </c>
      <c r="D311" s="95" t="str">
        <f>'PLANTILLA V6'!D311</f>
        <v>pza</v>
      </c>
      <c r="E311" s="104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98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21.5" x14ac:dyDescent="0.9">
      <c r="A312" s="95">
        <f>'PLANTILLA V6'!A312</f>
        <v>0</v>
      </c>
      <c r="B312" s="95">
        <f>'PLANTILLA V6'!B312</f>
        <v>0</v>
      </c>
      <c r="C312" s="104">
        <f>'PLANTILLA V6'!C312</f>
        <v>1</v>
      </c>
      <c r="D312" s="95" t="str">
        <f>'PLANTILLA V6'!D312</f>
        <v>pza</v>
      </c>
      <c r="E312" s="104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98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21.5" x14ac:dyDescent="0.9">
      <c r="A313" s="95">
        <f>'PLANTILLA V6'!A313</f>
        <v>0</v>
      </c>
      <c r="B313" s="95">
        <f>'PLANTILLA V6'!B313</f>
        <v>0</v>
      </c>
      <c r="C313" s="104">
        <f>'PLANTILLA V6'!C313</f>
        <v>1</v>
      </c>
      <c r="D313" s="95" t="str">
        <f>'PLANTILLA V6'!D313</f>
        <v>pza</v>
      </c>
      <c r="E313" s="104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98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21.5" x14ac:dyDescent="0.9">
      <c r="A314" s="95">
        <f>'PLANTILLA V6'!A314</f>
        <v>0</v>
      </c>
      <c r="B314" s="95">
        <f>'PLANTILLA V6'!B314</f>
        <v>0</v>
      </c>
      <c r="C314" s="104">
        <f>'PLANTILLA V6'!C314</f>
        <v>1</v>
      </c>
      <c r="D314" s="95" t="str">
        <f>'PLANTILLA V6'!D314</f>
        <v>pza</v>
      </c>
      <c r="E314" s="104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98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21.5" x14ac:dyDescent="0.9">
      <c r="A315" s="95">
        <f>'PLANTILLA V6'!A315</f>
        <v>0</v>
      </c>
      <c r="B315" s="95">
        <f>'PLANTILLA V6'!B315</f>
        <v>0</v>
      </c>
      <c r="C315" s="104">
        <f>'PLANTILLA V6'!C315</f>
        <v>1</v>
      </c>
      <c r="D315" s="95" t="str">
        <f>'PLANTILLA V6'!D315</f>
        <v>pza</v>
      </c>
      <c r="E315" s="104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98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21.5" x14ac:dyDescent="0.9">
      <c r="A316" s="95">
        <f>'PLANTILLA V6'!A316</f>
        <v>0</v>
      </c>
      <c r="B316" s="95">
        <f>'PLANTILLA V6'!B316</f>
        <v>0</v>
      </c>
      <c r="C316" s="104">
        <f>'PLANTILLA V6'!C316</f>
        <v>1</v>
      </c>
      <c r="D316" s="95" t="str">
        <f>'PLANTILLA V6'!D316</f>
        <v>pza</v>
      </c>
      <c r="E316" s="104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98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21.5" x14ac:dyDescent="0.9">
      <c r="A317" s="95">
        <f>'PLANTILLA V6'!A317</f>
        <v>0</v>
      </c>
      <c r="B317" s="95">
        <f>'PLANTILLA V6'!B317</f>
        <v>0</v>
      </c>
      <c r="C317" s="104">
        <f>'PLANTILLA V6'!C317</f>
        <v>1</v>
      </c>
      <c r="D317" s="95" t="str">
        <f>'PLANTILLA V6'!D317</f>
        <v>pza</v>
      </c>
      <c r="E317" s="104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98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21.5" x14ac:dyDescent="0.9">
      <c r="A318" s="95">
        <f>'PLANTILLA V6'!A318</f>
        <v>0</v>
      </c>
      <c r="B318" s="95">
        <f>'PLANTILLA V6'!B318</f>
        <v>0</v>
      </c>
      <c r="C318" s="104">
        <f>'PLANTILLA V6'!C318</f>
        <v>1</v>
      </c>
      <c r="D318" s="95" t="str">
        <f>'PLANTILLA V6'!D318</f>
        <v>pza</v>
      </c>
      <c r="E318" s="104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98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21.5" x14ac:dyDescent="0.9">
      <c r="A319" s="95">
        <f>'PLANTILLA V6'!A319</f>
        <v>0</v>
      </c>
      <c r="B319" s="95">
        <f>'PLANTILLA V6'!B319</f>
        <v>0</v>
      </c>
      <c r="C319" s="104">
        <f>'PLANTILLA V6'!C319</f>
        <v>1</v>
      </c>
      <c r="D319" s="95" t="str">
        <f>'PLANTILLA V6'!D319</f>
        <v>pza</v>
      </c>
      <c r="E319" s="104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98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21.5" x14ac:dyDescent="0.9">
      <c r="A320" s="95">
        <f>'PLANTILLA V6'!A320</f>
        <v>0</v>
      </c>
      <c r="B320" s="95">
        <f>'PLANTILLA V6'!B320</f>
        <v>0</v>
      </c>
      <c r="C320" s="104">
        <f>'PLANTILLA V6'!C320</f>
        <v>1</v>
      </c>
      <c r="D320" s="95" t="str">
        <f>'PLANTILLA V6'!D320</f>
        <v>pza</v>
      </c>
      <c r="E320" s="104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98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21.5" x14ac:dyDescent="0.9">
      <c r="A321" s="95">
        <f>'PLANTILLA V6'!A321</f>
        <v>0</v>
      </c>
      <c r="B321" s="95">
        <f>'PLANTILLA V6'!B321</f>
        <v>0</v>
      </c>
      <c r="C321" s="104">
        <f>'PLANTILLA V6'!C321</f>
        <v>1</v>
      </c>
      <c r="D321" s="95" t="str">
        <f>'PLANTILLA V6'!D321</f>
        <v>pza</v>
      </c>
      <c r="E321" s="104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98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21.5" x14ac:dyDescent="0.9">
      <c r="A322" s="95">
        <f>'PLANTILLA V6'!A322</f>
        <v>0</v>
      </c>
      <c r="B322" s="95">
        <f>'PLANTILLA V6'!B322</f>
        <v>0</v>
      </c>
      <c r="C322" s="104">
        <f>'PLANTILLA V6'!C322</f>
        <v>1</v>
      </c>
      <c r="D322" s="95" t="str">
        <f>'PLANTILLA V6'!D322</f>
        <v>pza</v>
      </c>
      <c r="E322" s="104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98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21.5" x14ac:dyDescent="0.9">
      <c r="A323" s="95">
        <f>'PLANTILLA V6'!A323</f>
        <v>0</v>
      </c>
      <c r="B323" s="95">
        <f>'PLANTILLA V6'!B323</f>
        <v>0</v>
      </c>
      <c r="C323" s="104">
        <f>'PLANTILLA V6'!C323</f>
        <v>1</v>
      </c>
      <c r="D323" s="95" t="str">
        <f>'PLANTILLA V6'!D323</f>
        <v>pza</v>
      </c>
      <c r="E323" s="104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98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21.5" x14ac:dyDescent="0.9">
      <c r="A324" s="95">
        <f>'PLANTILLA V6'!A324</f>
        <v>0</v>
      </c>
      <c r="B324" s="95">
        <f>'PLANTILLA V6'!B324</f>
        <v>0</v>
      </c>
      <c r="C324" s="104">
        <f>'PLANTILLA V6'!C324</f>
        <v>1</v>
      </c>
      <c r="D324" s="95" t="str">
        <f>'PLANTILLA V6'!D324</f>
        <v>pza</v>
      </c>
      <c r="E324" s="104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98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21.5" x14ac:dyDescent="0.9">
      <c r="A325" s="95">
        <f>'PLANTILLA V6'!A325</f>
        <v>0</v>
      </c>
      <c r="B325" s="95">
        <f>'PLANTILLA V6'!B325</f>
        <v>0</v>
      </c>
      <c r="C325" s="104">
        <f>'PLANTILLA V6'!C325</f>
        <v>1</v>
      </c>
      <c r="D325" s="95" t="str">
        <f>'PLANTILLA V6'!D325</f>
        <v>pza</v>
      </c>
      <c r="E325" s="104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98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21.5" x14ac:dyDescent="0.9">
      <c r="A326" s="95">
        <f>'PLANTILLA V6'!A326</f>
        <v>0</v>
      </c>
      <c r="B326" s="95">
        <f>'PLANTILLA V6'!B326</f>
        <v>0</v>
      </c>
      <c r="C326" s="104">
        <f>'PLANTILLA V6'!C326</f>
        <v>1</v>
      </c>
      <c r="D326" s="95" t="str">
        <f>'PLANTILLA V6'!D326</f>
        <v>pza</v>
      </c>
      <c r="E326" s="104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98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21.5" x14ac:dyDescent="0.9">
      <c r="A327" s="95">
        <f>'PLANTILLA V6'!A327</f>
        <v>0</v>
      </c>
      <c r="B327" s="95">
        <f>'PLANTILLA V6'!B327</f>
        <v>0</v>
      </c>
      <c r="C327" s="104">
        <f>'PLANTILLA V6'!C327</f>
        <v>1</v>
      </c>
      <c r="D327" s="95" t="str">
        <f>'PLANTILLA V6'!D327</f>
        <v>pza</v>
      </c>
      <c r="E327" s="104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98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21.5" x14ac:dyDescent="0.9">
      <c r="A328" s="95">
        <f>'PLANTILLA V6'!A328</f>
        <v>0</v>
      </c>
      <c r="B328" s="95">
        <f>'PLANTILLA V6'!B328</f>
        <v>0</v>
      </c>
      <c r="C328" s="104">
        <f>'PLANTILLA V6'!C328</f>
        <v>1</v>
      </c>
      <c r="D328" s="95" t="str">
        <f>'PLANTILLA V6'!D328</f>
        <v>pza</v>
      </c>
      <c r="E328" s="104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98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21.5" x14ac:dyDescent="0.9">
      <c r="A329" s="95">
        <f>'PLANTILLA V6'!A329</f>
        <v>0</v>
      </c>
      <c r="B329" s="95">
        <f>'PLANTILLA V6'!B329</f>
        <v>0</v>
      </c>
      <c r="C329" s="104">
        <f>'PLANTILLA V6'!C329</f>
        <v>1</v>
      </c>
      <c r="D329" s="95" t="str">
        <f>'PLANTILLA V6'!D329</f>
        <v>pza</v>
      </c>
      <c r="E329" s="104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98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21.5" x14ac:dyDescent="0.9">
      <c r="A330" s="95">
        <f>'PLANTILLA V6'!A330</f>
        <v>0</v>
      </c>
      <c r="B330" s="95">
        <f>'PLANTILLA V6'!B330</f>
        <v>0</v>
      </c>
      <c r="C330" s="104">
        <f>'PLANTILLA V6'!C330</f>
        <v>1</v>
      </c>
      <c r="D330" s="95" t="str">
        <f>'PLANTILLA V6'!D330</f>
        <v>pza</v>
      </c>
      <c r="E330" s="104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98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21.5" x14ac:dyDescent="0.9">
      <c r="A331" s="95">
        <f>'PLANTILLA V6'!A331</f>
        <v>0</v>
      </c>
      <c r="B331" s="95">
        <f>'PLANTILLA V6'!B331</f>
        <v>0</v>
      </c>
      <c r="C331" s="104">
        <f>'PLANTILLA V6'!C331</f>
        <v>1</v>
      </c>
      <c r="D331" s="95" t="str">
        <f>'PLANTILLA V6'!D331</f>
        <v>pza</v>
      </c>
      <c r="E331" s="104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98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21.5" x14ac:dyDescent="0.9">
      <c r="A332" s="95">
        <f>'PLANTILLA V6'!A332</f>
        <v>0</v>
      </c>
      <c r="B332" s="95">
        <f>'PLANTILLA V6'!B332</f>
        <v>0</v>
      </c>
      <c r="C332" s="104">
        <f>'PLANTILLA V6'!C332</f>
        <v>1</v>
      </c>
      <c r="D332" s="95" t="str">
        <f>'PLANTILLA V6'!D332</f>
        <v>pza</v>
      </c>
      <c r="E332" s="104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98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21.5" x14ac:dyDescent="0.9">
      <c r="A333" s="95">
        <f>'PLANTILLA V6'!A333</f>
        <v>0</v>
      </c>
      <c r="B333" s="95">
        <f>'PLANTILLA V6'!B333</f>
        <v>0</v>
      </c>
      <c r="C333" s="104">
        <f>'PLANTILLA V6'!C333</f>
        <v>1</v>
      </c>
      <c r="D333" s="95" t="str">
        <f>'PLANTILLA V6'!D333</f>
        <v>pza</v>
      </c>
      <c r="E333" s="104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98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21.5" x14ac:dyDescent="0.9">
      <c r="A334" s="95">
        <f>'PLANTILLA V6'!A334</f>
        <v>0</v>
      </c>
      <c r="B334" s="95">
        <f>'PLANTILLA V6'!B334</f>
        <v>0</v>
      </c>
      <c r="C334" s="104">
        <f>'PLANTILLA V6'!C334</f>
        <v>1</v>
      </c>
      <c r="D334" s="95" t="str">
        <f>'PLANTILLA V6'!D334</f>
        <v>pza</v>
      </c>
      <c r="E334" s="104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98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21.5" x14ac:dyDescent="0.9">
      <c r="A335" s="95">
        <f>'PLANTILLA V6'!A335</f>
        <v>0</v>
      </c>
      <c r="B335" s="95">
        <f>'PLANTILLA V6'!B335</f>
        <v>0</v>
      </c>
      <c r="C335" s="104">
        <f>'PLANTILLA V6'!C335</f>
        <v>1</v>
      </c>
      <c r="D335" s="95" t="str">
        <f>'PLANTILLA V6'!D335</f>
        <v>pza</v>
      </c>
      <c r="E335" s="104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98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21.5" x14ac:dyDescent="0.9">
      <c r="A336" s="95">
        <f>'PLANTILLA V6'!A336</f>
        <v>0</v>
      </c>
      <c r="B336" s="95">
        <f>'PLANTILLA V6'!B336</f>
        <v>0</v>
      </c>
      <c r="C336" s="104">
        <f>'PLANTILLA V6'!C336</f>
        <v>1</v>
      </c>
      <c r="D336" s="95" t="str">
        <f>'PLANTILLA V6'!D336</f>
        <v>pza</v>
      </c>
      <c r="E336" s="104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98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21.5" x14ac:dyDescent="0.9">
      <c r="A337" s="95">
        <f>'PLANTILLA V6'!A337</f>
        <v>0</v>
      </c>
      <c r="B337" s="95">
        <f>'PLANTILLA V6'!B337</f>
        <v>0</v>
      </c>
      <c r="C337" s="104">
        <f>'PLANTILLA V6'!C337</f>
        <v>1</v>
      </c>
      <c r="D337" s="95" t="str">
        <f>'PLANTILLA V6'!D337</f>
        <v>pza</v>
      </c>
      <c r="E337" s="104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98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21.5" x14ac:dyDescent="0.9">
      <c r="A338" s="95">
        <f>'PLANTILLA V6'!A338</f>
        <v>0</v>
      </c>
      <c r="B338" s="95">
        <f>'PLANTILLA V6'!B338</f>
        <v>0</v>
      </c>
      <c r="C338" s="104">
        <f>'PLANTILLA V6'!C338</f>
        <v>1</v>
      </c>
      <c r="D338" s="95" t="str">
        <f>'PLANTILLA V6'!D338</f>
        <v>pza</v>
      </c>
      <c r="E338" s="104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98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21.5" x14ac:dyDescent="0.9">
      <c r="A339" s="95">
        <f>'PLANTILLA V6'!A339</f>
        <v>0</v>
      </c>
      <c r="B339" s="95">
        <f>'PLANTILLA V6'!B339</f>
        <v>0</v>
      </c>
      <c r="C339" s="95">
        <f>'PLANTILLA V6'!C339</f>
        <v>0</v>
      </c>
      <c r="D339" s="95">
        <f>'PLANTILLA V6'!D339</f>
        <v>0</v>
      </c>
      <c r="E339" s="104"/>
      <c r="F339" s="95"/>
      <c r="G339" s="95"/>
      <c r="H339" s="95"/>
      <c r="I339" s="95"/>
      <c r="J339" s="98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21.5" x14ac:dyDescent="0.9">
      <c r="A340" s="95">
        <f>'PLANTILLA V6'!A340</f>
        <v>0</v>
      </c>
      <c r="B340" s="95">
        <f>'PLANTILLA V6'!B340</f>
        <v>0</v>
      </c>
      <c r="C340" s="95">
        <f>'PLANTILLA V6'!C340</f>
        <v>0</v>
      </c>
      <c r="D340" s="95">
        <f>'PLANTILLA V6'!D340</f>
        <v>0</v>
      </c>
      <c r="E340" s="104"/>
      <c r="F340" s="95"/>
      <c r="G340" s="95"/>
      <c r="H340" s="95"/>
      <c r="I340" s="95"/>
      <c r="J340" s="98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21.5" x14ac:dyDescent="0.9">
      <c r="A341" s="95">
        <f>'PLANTILLA V6'!A341</f>
        <v>0</v>
      </c>
      <c r="B341" s="95">
        <f>'PLANTILLA V6'!B341</f>
        <v>0</v>
      </c>
      <c r="C341" s="95">
        <f>'PLANTILLA V6'!C341</f>
        <v>0</v>
      </c>
      <c r="D341" s="95">
        <f>'PLANTILLA V6'!D341</f>
        <v>0</v>
      </c>
      <c r="E341" s="104"/>
      <c r="F341" s="95"/>
      <c r="G341" s="95"/>
      <c r="H341" s="95"/>
      <c r="I341" s="95"/>
      <c r="J341" s="98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21.5" x14ac:dyDescent="0.9">
      <c r="A342" s="95">
        <f>'PLANTILLA V6'!A342</f>
        <v>0</v>
      </c>
      <c r="B342" s="95">
        <f>'PLANTILLA V6'!B342</f>
        <v>0</v>
      </c>
      <c r="C342" s="95">
        <f>'PLANTILLA V6'!C342</f>
        <v>0</v>
      </c>
      <c r="D342" s="95">
        <f>'PLANTILLA V6'!D342</f>
        <v>0</v>
      </c>
      <c r="E342" s="104"/>
      <c r="F342" s="95"/>
      <c r="G342" s="95"/>
      <c r="H342" s="95"/>
      <c r="I342" s="95"/>
      <c r="J342" s="98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21.5" x14ac:dyDescent="0.9">
      <c r="A343" s="95">
        <f>'PLANTILLA V6'!A343</f>
        <v>0</v>
      </c>
      <c r="B343" s="95">
        <f>'PLANTILLA V6'!B343</f>
        <v>0</v>
      </c>
      <c r="C343" s="95">
        <f>'PLANTILLA V6'!C343</f>
        <v>0</v>
      </c>
      <c r="D343" s="95">
        <f>'PLANTILLA V6'!D343</f>
        <v>0</v>
      </c>
      <c r="E343" s="104"/>
      <c r="F343" s="95"/>
      <c r="G343" s="95"/>
      <c r="H343" s="95"/>
      <c r="I343" s="95"/>
      <c r="J343" s="98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21.5" x14ac:dyDescent="0.9">
      <c r="A344" s="95">
        <f>'PLANTILLA V6'!A344</f>
        <v>0</v>
      </c>
      <c r="B344" s="95">
        <f>'PLANTILLA V6'!B344</f>
        <v>0</v>
      </c>
      <c r="C344" s="95">
        <f>'PLANTILLA V6'!C344</f>
        <v>0</v>
      </c>
      <c r="D344" s="95">
        <f>'PLANTILLA V6'!D344</f>
        <v>0</v>
      </c>
      <c r="E344" s="104"/>
      <c r="F344" s="95"/>
      <c r="G344" s="95"/>
      <c r="H344" s="95"/>
      <c r="I344" s="95"/>
      <c r="J344" s="98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21.5" x14ac:dyDescent="0.9">
      <c r="A345" s="95">
        <f>'PLANTILLA V6'!A345</f>
        <v>0</v>
      </c>
      <c r="B345" s="95">
        <f>'PLANTILLA V6'!B345</f>
        <v>0</v>
      </c>
      <c r="C345" s="95">
        <f>'PLANTILLA V6'!C345</f>
        <v>0</v>
      </c>
      <c r="D345" s="95">
        <f>'PLANTILLA V6'!D345</f>
        <v>0</v>
      </c>
      <c r="E345" s="104"/>
      <c r="F345" s="95"/>
      <c r="G345" s="95"/>
      <c r="H345" s="95"/>
      <c r="I345" s="95"/>
      <c r="J345" s="98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21.5" x14ac:dyDescent="0.9">
      <c r="A346" s="95">
        <f>'PLANTILLA V6'!A346</f>
        <v>0</v>
      </c>
      <c r="B346" s="95">
        <f>'PLANTILLA V6'!B346</f>
        <v>0</v>
      </c>
      <c r="C346" s="95">
        <f>'PLANTILLA V6'!C346</f>
        <v>0</v>
      </c>
      <c r="D346" s="95">
        <f>'PLANTILLA V6'!D346</f>
        <v>0</v>
      </c>
      <c r="E346" s="104"/>
      <c r="F346" s="95"/>
      <c r="G346" s="95"/>
      <c r="H346" s="95"/>
      <c r="I346" s="95"/>
      <c r="J346" s="98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21.5" x14ac:dyDescent="0.9">
      <c r="A347" s="95">
        <f>'PLANTILLA V6'!A347</f>
        <v>0</v>
      </c>
      <c r="B347" s="95">
        <f>'PLANTILLA V6'!B347</f>
        <v>0</v>
      </c>
      <c r="C347" s="95">
        <f>'PLANTILLA V6'!C347</f>
        <v>0</v>
      </c>
      <c r="D347" s="95">
        <f>'PLANTILLA V6'!D347</f>
        <v>0</v>
      </c>
      <c r="E347" s="104"/>
      <c r="F347" s="95"/>
      <c r="G347" s="95"/>
      <c r="H347" s="95"/>
      <c r="I347" s="95"/>
      <c r="J347" s="98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21.5" x14ac:dyDescent="0.9">
      <c r="A348" s="95">
        <f>'PLANTILLA V6'!A348</f>
        <v>0</v>
      </c>
      <c r="B348" s="95">
        <f>'PLANTILLA V6'!B348</f>
        <v>0</v>
      </c>
      <c r="C348" s="95">
        <f>'PLANTILLA V6'!C348</f>
        <v>0</v>
      </c>
      <c r="D348" s="95">
        <f>'PLANTILLA V6'!D348</f>
        <v>0</v>
      </c>
      <c r="E348" s="104"/>
      <c r="F348" s="95"/>
      <c r="G348" s="95"/>
      <c r="H348" s="95"/>
      <c r="I348" s="95"/>
      <c r="J348" s="98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21.5" x14ac:dyDescent="0.9">
      <c r="A349" s="95">
        <f>'PLANTILLA V6'!A349</f>
        <v>0</v>
      </c>
      <c r="B349" s="95">
        <f>'PLANTILLA V6'!B349</f>
        <v>0</v>
      </c>
      <c r="C349" s="95">
        <f>'PLANTILLA V6'!C349</f>
        <v>0</v>
      </c>
      <c r="D349" s="95">
        <f>'PLANTILLA V6'!D349</f>
        <v>0</v>
      </c>
      <c r="E349" s="104"/>
      <c r="F349" s="95"/>
      <c r="G349" s="95"/>
      <c r="H349" s="95"/>
      <c r="I349" s="95"/>
      <c r="J349" s="98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21.5" x14ac:dyDescent="0.9">
      <c r="A350" s="95">
        <f>'PLANTILLA V6'!A350</f>
        <v>0</v>
      </c>
      <c r="B350" s="95">
        <f>'PLANTILLA V6'!B350</f>
        <v>0</v>
      </c>
      <c r="C350" s="95">
        <f>'PLANTILLA V6'!C350</f>
        <v>0</v>
      </c>
      <c r="D350" s="95">
        <f>'PLANTILLA V6'!D350</f>
        <v>0</v>
      </c>
      <c r="E350" s="104"/>
      <c r="F350" s="95"/>
      <c r="G350" s="95"/>
      <c r="H350" s="95"/>
      <c r="I350" s="95"/>
      <c r="J350" s="98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350"/>
  <sheetViews>
    <sheetView workbookViewId="0">
      <pane xSplit="2" ySplit="7" topLeftCell="H8" activePane="bottomRight" state="frozen"/>
      <selection pane="topRight" activeCell="C1" sqref="C1"/>
      <selection pane="bottomLeft" activeCell="A8" sqref="A8"/>
      <selection pane="bottomRight" activeCell="J10" sqref="J10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1.7265625" customWidth="1"/>
    <col min="8" max="8" width="14" customWidth="1"/>
    <col min="9" max="9" width="10.6328125" customWidth="1"/>
    <col min="10" max="10" width="15.2695312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51">
        <f>'PLANTILLA V6'!B1</f>
        <v>0</v>
      </c>
      <c r="C1" s="85" t="str">
        <f>'PLANTILLA V6'!C1</f>
        <v>Tipo:</v>
      </c>
      <c r="D1" s="188" t="str">
        <f>'PLANTILLA V6'!D1</f>
        <v>Proyecto</v>
      </c>
      <c r="E1" s="189"/>
      <c r="F1" s="191" t="str">
        <f>'PLANTILLA V6'!F1</f>
        <v>Total de alumnos:</v>
      </c>
      <c r="G1" s="192"/>
      <c r="H1" s="192"/>
      <c r="I1" s="189"/>
      <c r="J1" s="90">
        <f>'2.SELECCIÓN'!K12</f>
        <v>50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>
        <f>'PLANTILLA V6'!B2</f>
        <v>0</v>
      </c>
      <c r="C2" s="85" t="str">
        <f>'PLANTILLA V6'!C2</f>
        <v>Especialidad:</v>
      </c>
      <c r="D2" s="188" t="s">
        <v>68</v>
      </c>
      <c r="E2" s="189"/>
      <c r="F2" s="191" t="s">
        <v>341</v>
      </c>
      <c r="G2" s="192"/>
      <c r="H2" s="192"/>
      <c r="I2" s="189"/>
      <c r="J2" s="86">
        <f>'2.SELECCIÓN'!J12</f>
        <v>20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">
        <v>73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9">
      <c r="A7" s="91">
        <f>'PLANTILLA V6'!A7</f>
        <v>0</v>
      </c>
      <c r="B7" s="91">
        <f>'PLANTILLA V6'!B7</f>
        <v>0</v>
      </c>
      <c r="C7" s="91">
        <f>'PLANTILLA V6'!C7</f>
        <v>0</v>
      </c>
      <c r="D7" s="91">
        <f>'PLANTILLA V6'!D7</f>
        <v>0</v>
      </c>
      <c r="E7" s="92">
        <f>'PLANTILLA V6'!E7</f>
        <v>0</v>
      </c>
      <c r="F7" s="93">
        <f>J1</f>
        <v>50</v>
      </c>
      <c r="G7" s="29">
        <f>F7/2</f>
        <v>25</v>
      </c>
      <c r="H7" s="29">
        <f>F7/4</f>
        <v>12.5</v>
      </c>
      <c r="I7" s="29">
        <f>F7/F7</f>
        <v>1</v>
      </c>
      <c r="J7" s="94">
        <f>J2/4</f>
        <v>5</v>
      </c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21.5" x14ac:dyDescent="0.9">
      <c r="A8" s="91">
        <f>'PLANTILLA V6'!A8</f>
        <v>0</v>
      </c>
      <c r="B8" s="91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98" cm="1">
        <f t="array" ref="J8">_xlfn.IFS(LEN(A8)&gt;2,A9,SUM(E8:I8)=0,0,F8,$F$7*F8*E8,G8,$G$7*G8*E8,AND(H8,A8="Co"),$H$7*H8*E8,AND(H8,A8="Re"),$H$7*H8*E8,H8,$J$7*H8*E8,I8,$I$7*I8*E8)</f>
        <v>0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21.5" x14ac:dyDescent="0.9">
      <c r="A9" s="195" t="str">
        <f>'PLANTILLA V6'!A9</f>
        <v>Tecnología educativa</v>
      </c>
      <c r="B9" s="167"/>
      <c r="C9" s="100">
        <f>'PLANTILLA V6'!C9</f>
        <v>1</v>
      </c>
      <c r="D9" s="101" t="str">
        <f>'PLANTILLA V6'!D9</f>
        <v>pza</v>
      </c>
      <c r="E9" s="100"/>
      <c r="F9" s="101" t="b">
        <v>0</v>
      </c>
      <c r="G9" s="101" t="b">
        <v>0</v>
      </c>
      <c r="H9" s="101" t="b">
        <v>0</v>
      </c>
      <c r="I9" s="101" t="b">
        <v>0</v>
      </c>
      <c r="J9" s="102" t="str" cm="1">
        <f t="array" ref="J9">_xlfn.IFS(LEN(A9)&gt;2,A10,SUM(E9:I9)=0,0,F9,$F$7*F9*E9,G9,$G$7*G9*E9,AND(H9,A9="Co"),$H$7*H9*E9,AND(H9,A9="Re"),$H$7*H9*E9,H9,$J$7*H9*E9,I9,$I$7*I9*E9)</f>
        <v>Te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21.5" x14ac:dyDescent="0.9">
      <c r="A10" s="95" t="str">
        <f>'PLANTILLA V6'!A10</f>
        <v>Te</v>
      </c>
      <c r="B10" s="103" t="str">
        <f>'PLANTILLA V6'!B10</f>
        <v>Codey Rocky</v>
      </c>
      <c r="C10" s="104">
        <f>'PLANTILLA V6'!C10</f>
        <v>1</v>
      </c>
      <c r="D10" s="95" t="str">
        <f>'PLANTILLA V6'!D10</f>
        <v>pza</v>
      </c>
      <c r="E10" s="104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98" cm="1">
        <f t="array" ref="J10">_xlfn.IFS(LEN(A10)&gt;2,A11,SUM(E10:I10)=0,0,F10,$F$7*F10*E10,G10,$G$7*G10*E10,AND(H10,A10="Co"),$H$7*H10*E10,AND(H10,A10="Re"),$H$7*H10*E10,H10,$J$7*H10*E10,I10,$I$7*I10*E10)</f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21.5" x14ac:dyDescent="0.9">
      <c r="A11" s="95" t="str">
        <f>'PLANTILLA V6'!A11</f>
        <v>Te</v>
      </c>
      <c r="B11" s="103" t="str">
        <f>'PLANTILLA V6'!B11</f>
        <v xml:space="preserve">Lego Spike Prime </v>
      </c>
      <c r="C11" s="104">
        <f>'PLANTILLA V6'!C11</f>
        <v>1</v>
      </c>
      <c r="D11" s="95" t="str">
        <f>'PLANTILLA V6'!D11</f>
        <v>pza</v>
      </c>
      <c r="E11" s="104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98" cm="1">
        <f t="array" ref="J11">_xlfn.IFS(LEN(A11)&gt;2,A12,SUM(E11:I11)=0,0,F11,$F$7*F11*E11,G11,$G$7*G11*E11,AND(H11,A11="Co"),$H$7*H11*E11,AND(H11,A11="Re"),$H$7*H11*E11,H11,$J$7*H11*E11,I11,$I$7*I11*E11)</f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21.5" x14ac:dyDescent="0.9">
      <c r="A12" s="95" t="str">
        <f>'PLANTILLA V6'!A12</f>
        <v>Te</v>
      </c>
      <c r="B12" s="103" t="str">
        <f>'PLANTILLA V6'!B12</f>
        <v>Kit de Micro:bit V2</v>
      </c>
      <c r="C12" s="104">
        <f>'PLANTILLA V6'!C12</f>
        <v>1</v>
      </c>
      <c r="D12" s="95" t="str">
        <f>'PLANTILLA V6'!D12</f>
        <v>pza</v>
      </c>
      <c r="E12" s="104">
        <v>0</v>
      </c>
      <c r="F12" s="95" t="b">
        <v>0</v>
      </c>
      <c r="G12" s="95" t="b">
        <v>0</v>
      </c>
      <c r="H12" s="95" t="b">
        <v>1</v>
      </c>
      <c r="I12" s="95" t="b">
        <v>0</v>
      </c>
      <c r="J12" s="98" cm="1">
        <f t="array" ref="J12">_xlfn.IFS(LEN(A12)&gt;2,A13,SUM(E12:I12)=0,0,F12,$F$7*F12*E12,G12,$G$7*G12*E12,AND(H12,A12="Co"),$H$7*H12*E12,AND(H12,A12="Re"),$H$7*H12*E12,H12,$J$7*H12*E12,I12,$I$7*I12*E12)</f>
        <v>0</v>
      </c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21.5" x14ac:dyDescent="0.9">
      <c r="A13" s="95" t="str">
        <f>'PLANTILLA V6'!A13</f>
        <v>Te</v>
      </c>
      <c r="B13" s="103" t="str">
        <f>'PLANTILLA V6'!B13</f>
        <v>Micro:bit Retro Arcade**</v>
      </c>
      <c r="C13" s="104">
        <f>'PLANTILLA V6'!C13</f>
        <v>1</v>
      </c>
      <c r="D13" s="95" t="str">
        <f>'PLANTILLA V6'!D13</f>
        <v>pza</v>
      </c>
      <c r="E13" s="104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98" cm="1">
        <f t="array" ref="J13">_xlfn.IFS(LEN(A13)&gt;2,A14,SUM(E13:I13)=0,0,F13,$F$7*F13*E13,G13,$G$7*G13*E13,AND(H13,A13="Co"),$H$7*H13*E13,AND(H13,A13="Re"),$H$7*H13*E13,H13,$J$7*H13*E13,I13,$I$7*I13*E13)</f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21.5" x14ac:dyDescent="0.9">
      <c r="A14" s="95" t="str">
        <f>'PLANTILLA V6'!A14</f>
        <v>Te</v>
      </c>
      <c r="B14" s="103" t="str">
        <f>'PLANTILLA V6'!B14</f>
        <v>VEX IQ</v>
      </c>
      <c r="C14" s="104">
        <f>'PLANTILLA V6'!C14</f>
        <v>1</v>
      </c>
      <c r="D14" s="95" t="str">
        <f>'PLANTILLA V6'!D14</f>
        <v>pza</v>
      </c>
      <c r="E14" s="104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98" cm="1">
        <f t="array" ref="J14">_xlfn.IFS(LEN(A14)&gt;2,A15,SUM(E14:I14)=0,0,F14,$F$7*F14*E14,G14,$G$7*G14*E14,AND(H14,A14="Co"),$H$7*H14*E14,AND(H14,A14="Re"),$H$7*H14*E14,H14,$J$7*H14*E14,I14,$I$7*I14*E14)</f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21.5" x14ac:dyDescent="0.9">
      <c r="A15" s="95" t="str">
        <f>'PLANTILLA V6'!A15</f>
        <v>Te</v>
      </c>
      <c r="B15" s="103" t="str">
        <f>'PLANTILLA V6'!B15</f>
        <v>Arduino UNO</v>
      </c>
      <c r="C15" s="104">
        <f>'PLANTILLA V6'!C15</f>
        <v>1</v>
      </c>
      <c r="D15" s="95" t="str">
        <f>'PLANTILLA V6'!D15</f>
        <v>pza</v>
      </c>
      <c r="E15" s="104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98" cm="1">
        <f t="array" ref="J15">_xlfn.IFS(LEN(A15)&gt;2,A16,SUM(E15:I15)=0,0,F15,$F$7*F15*E15,G15,$G$7*G15*E15,AND(H15,A15="Co"),$H$7*H15*E15,AND(H15,A15="Re"),$H$7*H15*E15,H15,$J$7*H15*E15,I15,$I$7*I15*E15)</f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21.5" x14ac:dyDescent="0.9">
      <c r="A16" s="103" t="str">
        <f>'PLANTILLA V6'!A16</f>
        <v>Te</v>
      </c>
      <c r="B16" s="103" t="str">
        <f>'PLANTILLA V6'!B16</f>
        <v>Impresora 3D</v>
      </c>
      <c r="C16" s="104">
        <f>'PLANTILLA V6'!C16</f>
        <v>1</v>
      </c>
      <c r="D16" s="95" t="str">
        <f>'PLANTILLA V6'!D16</f>
        <v>pza</v>
      </c>
      <c r="E16" s="104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98" cm="1">
        <f t="array" ref="J16">_xlfn.IFS(LEN(A16)&gt;2,A17,SUM(E16:I16)=0,0,F16,$F$7*F16*E16,G16,$G$7*G16*E16,AND(H16,A16="Co"),$H$7*H16*E16,AND(H16,A16="Re"),$H$7*H16*E16,H16,$J$7*H16*E16,I16,$I$7*I16*E16)</f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21.5" x14ac:dyDescent="0.9">
      <c r="A17" s="103" t="str">
        <f>'PLANTILLA V6'!A17</f>
        <v>Te</v>
      </c>
      <c r="B17" s="103" t="str">
        <f>'PLANTILLA V6'!B17</f>
        <v>Filamento PLA 1 kg diámetro 1.75 mm</v>
      </c>
      <c r="C17" s="104">
        <f>'PLANTILLA V6'!C17</f>
        <v>1</v>
      </c>
      <c r="D17" s="95" t="str">
        <f>'PLANTILLA V6'!D17</f>
        <v>rollo</v>
      </c>
      <c r="E17" s="104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98" cm="1">
        <f t="array" ref="J17">_xlfn.IFS(LEN(A17)&gt;2,A18,SUM(E17:I17)=0,0,F17,$F$7*F17*E17,G17,$G$7*G17*E17,AND(H17,A17="Co"),$H$7*H17*E17,AND(H17,A17="Re"),$H$7*H17*E17,H17,$J$7*H17*E17,I17,$I$7*I17*E17)</f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21.5" x14ac:dyDescent="0.9">
      <c r="A18" s="20" t="str">
        <f>'PLANTILLA V6'!A18</f>
        <v>Te</v>
      </c>
      <c r="B18" s="20">
        <f>'PLANTILLA V6'!B18</f>
        <v>0</v>
      </c>
      <c r="C18" s="104">
        <f>'PLANTILLA V6'!C18</f>
        <v>1</v>
      </c>
      <c r="D18" s="95" t="str">
        <f>'PLANTILLA V6'!D18</f>
        <v>pza</v>
      </c>
      <c r="E18" s="104">
        <v>0</v>
      </c>
      <c r="F18" s="95" t="b">
        <v>0</v>
      </c>
      <c r="G18" s="95" t="b">
        <v>0</v>
      </c>
      <c r="H18" s="95" t="b">
        <v>0</v>
      </c>
      <c r="I18" s="95" t="b">
        <v>0</v>
      </c>
      <c r="J18" s="98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0">
        <f>'PLANTILLA V6'!A19</f>
        <v>0</v>
      </c>
      <c r="B19" s="20">
        <f>'PLANTILLA V6'!B19</f>
        <v>0</v>
      </c>
      <c r="C19" s="104">
        <f>'PLANTILLA V6'!C19</f>
        <v>1</v>
      </c>
      <c r="D19" s="95" t="str">
        <f>'PLANTILLA V6'!D19</f>
        <v>pza</v>
      </c>
      <c r="E19" s="104">
        <v>0</v>
      </c>
      <c r="F19" s="95" t="b">
        <v>0</v>
      </c>
      <c r="G19" s="95" t="b">
        <v>0</v>
      </c>
      <c r="H19" s="95" t="b">
        <v>0</v>
      </c>
      <c r="I19" s="95" t="b">
        <v>0</v>
      </c>
      <c r="J19" s="98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0">
        <f>'PLANTILLA V6'!A20</f>
        <v>0</v>
      </c>
      <c r="B20" s="20">
        <f>'PLANTILLA V6'!B20</f>
        <v>0</v>
      </c>
      <c r="C20" s="104">
        <f>'PLANTILLA V6'!C20</f>
        <v>1</v>
      </c>
      <c r="D20" s="95" t="str">
        <f>'PLANTILLA V6'!D20</f>
        <v>pza</v>
      </c>
      <c r="E20" s="104">
        <v>0</v>
      </c>
      <c r="F20" s="95" t="b">
        <v>0</v>
      </c>
      <c r="G20" s="95" t="b">
        <v>0</v>
      </c>
      <c r="H20" s="95" t="b">
        <v>0</v>
      </c>
      <c r="I20" s="95" t="b">
        <v>0</v>
      </c>
      <c r="J20" s="98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0">
        <f>'PLANTILLA V6'!A21</f>
        <v>0</v>
      </c>
      <c r="B21" s="20">
        <f>'PLANTILLA V6'!B21</f>
        <v>0</v>
      </c>
      <c r="C21" s="104">
        <f>'PLANTILLA V6'!C21</f>
        <v>1</v>
      </c>
      <c r="D21" s="95" t="str">
        <f>'PLANTILLA V6'!D21</f>
        <v>pza</v>
      </c>
      <c r="E21" s="104">
        <v>0</v>
      </c>
      <c r="F21" s="95" t="b">
        <v>0</v>
      </c>
      <c r="G21" s="95" t="b">
        <v>0</v>
      </c>
      <c r="H21" s="95" t="b">
        <v>0</v>
      </c>
      <c r="I21" s="95" t="b">
        <v>0</v>
      </c>
      <c r="J21" s="98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0">
        <f>'PLANTILLA V6'!A22</f>
        <v>0</v>
      </c>
      <c r="B22" s="20">
        <f>'PLANTILLA V6'!B22</f>
        <v>0</v>
      </c>
      <c r="C22" s="104">
        <f>'PLANTILLA V6'!C22</f>
        <v>1</v>
      </c>
      <c r="D22" s="95" t="str">
        <f>'PLANTILLA V6'!D22</f>
        <v>pza</v>
      </c>
      <c r="E22" s="104">
        <v>0</v>
      </c>
      <c r="F22" s="95" t="b">
        <v>0</v>
      </c>
      <c r="G22" s="95" t="b">
        <v>0</v>
      </c>
      <c r="H22" s="95" t="b">
        <v>0</v>
      </c>
      <c r="I22" s="95" t="b">
        <v>0</v>
      </c>
      <c r="J22" s="98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0">
        <f>'PLANTILLA V6'!A23</f>
        <v>0</v>
      </c>
      <c r="B23" s="20">
        <f>'PLANTILLA V6'!B23</f>
        <v>0</v>
      </c>
      <c r="C23" s="104">
        <f>'PLANTILLA V6'!C23</f>
        <v>1</v>
      </c>
      <c r="D23" s="95" t="str">
        <f>'PLANTILLA V6'!D23</f>
        <v>pza</v>
      </c>
      <c r="E23" s="104">
        <v>0</v>
      </c>
      <c r="F23" s="95" t="b">
        <v>0</v>
      </c>
      <c r="G23" s="95" t="b">
        <v>0</v>
      </c>
      <c r="H23" s="95" t="b">
        <v>0</v>
      </c>
      <c r="I23" s="95" t="b">
        <v>0</v>
      </c>
      <c r="J23" s="98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0">
        <f>'PLANTILLA V6'!A24</f>
        <v>0</v>
      </c>
      <c r="B24" s="20">
        <f>'PLANTILLA V6'!B24</f>
        <v>0</v>
      </c>
      <c r="C24" s="104">
        <f>'PLANTILLA V6'!C24</f>
        <v>1</v>
      </c>
      <c r="D24" s="95" t="str">
        <f>'PLANTILLA V6'!D24</f>
        <v>pza</v>
      </c>
      <c r="E24" s="104">
        <v>0</v>
      </c>
      <c r="F24" s="95" t="b">
        <v>0</v>
      </c>
      <c r="G24" s="95" t="b">
        <v>0</v>
      </c>
      <c r="H24" s="95" t="b">
        <v>0</v>
      </c>
      <c r="I24" s="95" t="b">
        <v>0</v>
      </c>
      <c r="J24" s="98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0">
        <f>'PLANTILLA V6'!A25</f>
        <v>0</v>
      </c>
      <c r="B25" s="20">
        <f>'PLANTILLA V6'!B25</f>
        <v>0</v>
      </c>
      <c r="C25" s="104">
        <f>'PLANTILLA V6'!C25</f>
        <v>1</v>
      </c>
      <c r="D25" s="95" t="str">
        <f>'PLANTILLA V6'!D25</f>
        <v>pza</v>
      </c>
      <c r="E25" s="104">
        <v>0</v>
      </c>
      <c r="F25" s="95" t="b">
        <v>0</v>
      </c>
      <c r="G25" s="95" t="b">
        <v>0</v>
      </c>
      <c r="H25" s="95" t="b">
        <v>0</v>
      </c>
      <c r="I25" s="95" t="b">
        <v>0</v>
      </c>
      <c r="J25" s="98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0">
        <f>'PLANTILLA V6'!A26</f>
        <v>0</v>
      </c>
      <c r="B26" s="20">
        <f>'PLANTILLA V6'!B26</f>
        <v>0</v>
      </c>
      <c r="C26" s="104">
        <f>'PLANTILLA V6'!C26</f>
        <v>1</v>
      </c>
      <c r="D26" s="95" t="str">
        <f>'PLANTILLA V6'!D26</f>
        <v>pza</v>
      </c>
      <c r="E26" s="104">
        <v>0</v>
      </c>
      <c r="F26" s="95" t="b">
        <v>0</v>
      </c>
      <c r="G26" s="95" t="b">
        <v>0</v>
      </c>
      <c r="H26" s="95" t="b">
        <v>0</v>
      </c>
      <c r="I26" s="95" t="b">
        <v>0</v>
      </c>
      <c r="J26" s="98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0">
        <f>'PLANTILLA V6'!A27</f>
        <v>0</v>
      </c>
      <c r="B27" s="20">
        <f>'PLANTILLA V6'!B27</f>
        <v>0</v>
      </c>
      <c r="C27" s="104">
        <f>'PLANTILLA V6'!C27</f>
        <v>1</v>
      </c>
      <c r="D27" s="95" t="str">
        <f>'PLANTILLA V6'!D27</f>
        <v>pza</v>
      </c>
      <c r="E27" s="104">
        <v>0</v>
      </c>
      <c r="F27" s="95" t="b">
        <v>0</v>
      </c>
      <c r="G27" s="95" t="b">
        <v>0</v>
      </c>
      <c r="H27" s="95" t="b">
        <v>0</v>
      </c>
      <c r="I27" s="95" t="b">
        <v>0</v>
      </c>
      <c r="J27" s="98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0">
        <f>'PLANTILLA V6'!A28</f>
        <v>0</v>
      </c>
      <c r="B28" s="20">
        <f>'PLANTILLA V6'!B28</f>
        <v>0</v>
      </c>
      <c r="C28" s="104">
        <f>'PLANTILLA V6'!C28</f>
        <v>1</v>
      </c>
      <c r="D28" s="95" t="str">
        <f>'PLANTILLA V6'!D28</f>
        <v>pza</v>
      </c>
      <c r="E28" s="104">
        <v>0</v>
      </c>
      <c r="F28" s="95" t="b">
        <v>0</v>
      </c>
      <c r="G28" s="95" t="b">
        <v>0</v>
      </c>
      <c r="H28" s="95" t="b">
        <v>0</v>
      </c>
      <c r="I28" s="95" t="b">
        <v>0</v>
      </c>
      <c r="J28" s="98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0">
        <f>'PLANTILLA V6'!A29</f>
        <v>0</v>
      </c>
      <c r="B29" s="20">
        <f>'PLANTILLA V6'!B29</f>
        <v>0</v>
      </c>
      <c r="C29" s="104">
        <f>'PLANTILLA V6'!C29</f>
        <v>1</v>
      </c>
      <c r="D29" s="95" t="str">
        <f>'PLANTILLA V6'!D29</f>
        <v>pza</v>
      </c>
      <c r="E29" s="104">
        <v>0</v>
      </c>
      <c r="F29" s="95" t="b">
        <v>0</v>
      </c>
      <c r="G29" s="95" t="b">
        <v>0</v>
      </c>
      <c r="H29" s="95" t="b">
        <v>0</v>
      </c>
      <c r="I29" s="95" t="b">
        <v>0</v>
      </c>
      <c r="J29" s="98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0">
        <f>'PLANTILLA V6'!A30</f>
        <v>0</v>
      </c>
      <c r="B30" s="20">
        <f>'PLANTILLA V6'!B30</f>
        <v>0</v>
      </c>
      <c r="C30" s="104">
        <f>'PLANTILLA V6'!C30</f>
        <v>1</v>
      </c>
      <c r="D30" s="95" t="str">
        <f>'PLANTILLA V6'!D30</f>
        <v>pza</v>
      </c>
      <c r="E30" s="104">
        <v>0</v>
      </c>
      <c r="F30" s="95" t="b">
        <v>0</v>
      </c>
      <c r="G30" s="95" t="b">
        <v>0</v>
      </c>
      <c r="H30" s="95" t="b">
        <v>0</v>
      </c>
      <c r="I30" s="95" t="b">
        <v>0</v>
      </c>
      <c r="J30" s="98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0">
        <f>'PLANTILLA V6'!A31</f>
        <v>0</v>
      </c>
      <c r="B31" s="20">
        <f>'PLANTILLA V6'!B31</f>
        <v>0</v>
      </c>
      <c r="C31" s="104">
        <f>'PLANTILLA V6'!C31</f>
        <v>1</v>
      </c>
      <c r="D31" s="95" t="str">
        <f>'PLANTILLA V6'!D31</f>
        <v>pza</v>
      </c>
      <c r="E31" s="104">
        <v>0</v>
      </c>
      <c r="F31" s="95" t="b">
        <v>0</v>
      </c>
      <c r="G31" s="95" t="b">
        <v>0</v>
      </c>
      <c r="H31" s="95" t="b">
        <v>0</v>
      </c>
      <c r="I31" s="95" t="b">
        <v>0</v>
      </c>
      <c r="J31" s="98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0">
        <f>'PLANTILLA V6'!A32</f>
        <v>0</v>
      </c>
      <c r="B32" s="20">
        <f>'PLANTILLA V6'!B32</f>
        <v>0</v>
      </c>
      <c r="C32" s="104">
        <f>'PLANTILLA V6'!C32</f>
        <v>1</v>
      </c>
      <c r="D32" s="95" t="str">
        <f>'PLANTILLA V6'!D32</f>
        <v>pza</v>
      </c>
      <c r="E32" s="104">
        <v>0</v>
      </c>
      <c r="F32" s="95" t="b">
        <v>0</v>
      </c>
      <c r="G32" s="95" t="b">
        <v>0</v>
      </c>
      <c r="H32" s="95" t="b">
        <v>0</v>
      </c>
      <c r="I32" s="95" t="b">
        <v>0</v>
      </c>
      <c r="J32" s="98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95" t="str">
        <f>'PLANTILLA V6'!A33</f>
        <v>Maquinaria</v>
      </c>
      <c r="B33" s="167"/>
      <c r="C33" s="104">
        <f>'PLANTILLA V6'!C33</f>
        <v>0</v>
      </c>
      <c r="D33" s="95">
        <f>'PLANTILLA V6'!D33</f>
        <v>0</v>
      </c>
      <c r="E33" s="104">
        <v>0</v>
      </c>
      <c r="F33" s="95" t="b">
        <v>0</v>
      </c>
      <c r="G33" s="95" t="b">
        <v>0</v>
      </c>
      <c r="H33" s="95" t="b">
        <v>0</v>
      </c>
      <c r="I33" s="95" t="b">
        <v>0</v>
      </c>
      <c r="J33" s="102" t="str" cm="1">
        <f t="array" ref="J33">_xlfn.IFS(LEN(A33)&gt;2,A34,SUM(E33:I33)=0,0,F33,$F$7*F33*E33,G33,$G$7*G33*E33,AND(H33,A33="Co"),$H$7*H33*E33,AND(H33,A33="Re"),$H$7*H33*E33,H33,$J$7*H33*E33,I33,$I$7*I33*E33)</f>
        <v>Ma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21.5" x14ac:dyDescent="0.9">
      <c r="A34" s="103" t="str">
        <f>'PLANTILLA V6'!A34</f>
        <v>Ma</v>
      </c>
      <c r="B34" s="103" t="str">
        <f>'PLANTILLA V6'!B34</f>
        <v>Sierra Moto-Saw</v>
      </c>
      <c r="C34" s="104">
        <f>'PLANTILLA V6'!C34</f>
        <v>1</v>
      </c>
      <c r="D34" s="95" t="str">
        <f>'PLANTILLA V6'!D34</f>
        <v>pza</v>
      </c>
      <c r="E34" s="104">
        <v>0</v>
      </c>
      <c r="F34" s="95" t="b">
        <v>0</v>
      </c>
      <c r="G34" s="95" t="b">
        <v>0</v>
      </c>
      <c r="H34" s="95" t="b">
        <v>0</v>
      </c>
      <c r="I34" s="95" t="b">
        <v>1</v>
      </c>
      <c r="J34" s="98" cm="1">
        <f t="array" ref="J34">_xlfn.IFS(LEN(A34)&gt;2,A35,SUM(E34:I34)=0,0,F34,$F$7*F34*E34,G34,$G$7*G34*E34,AND(H34,A34="Co"),$H$7*H34*E34,AND(H34,A34="Re"),$H$7*H34*E34,H34,$J$7*H34*E34,I34,$I$7*I34*E34)</f>
        <v>0</v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21.5" x14ac:dyDescent="0.9">
      <c r="A35" s="103" t="str">
        <f>'PLANTILLA V6'!A35</f>
        <v>Ma</v>
      </c>
      <c r="B35" s="103" t="str">
        <f>'PLANTILLA V6'!B35</f>
        <v>Taladro inalámbrico</v>
      </c>
      <c r="C35" s="104">
        <f>'PLANTILLA V6'!C35</f>
        <v>1</v>
      </c>
      <c r="D35" s="95" t="str">
        <f>'PLANTILLA V6'!D35</f>
        <v>pza</v>
      </c>
      <c r="E35" s="104">
        <v>0</v>
      </c>
      <c r="F35" s="95" t="b">
        <v>0</v>
      </c>
      <c r="G35" s="95" t="b">
        <v>0</v>
      </c>
      <c r="H35" s="95" t="b">
        <v>0</v>
      </c>
      <c r="I35" s="95" t="b">
        <v>1</v>
      </c>
      <c r="J35" s="98" cm="1">
        <f t="array" ref="J35">_xlfn.IFS(LEN(A35)&gt;2,A36,SUM(E35:I35)=0,0,F35,$F$7*F35*E35,G35,$G$7*G35*E35,AND(H35,A35="Co"),$H$7*H35*E35,AND(H35,A35="Re"),$H$7*H35*E35,H35,$J$7*H35*E35,I35,$I$7*I35*E35)</f>
        <v>0</v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21.5" x14ac:dyDescent="0.9">
      <c r="A36" s="103" t="str">
        <f>'PLANTILLA V6'!A36</f>
        <v>Ma</v>
      </c>
      <c r="B36" s="103" t="str">
        <f>'PLANTILLA V6'!B36</f>
        <v>Base para taladro</v>
      </c>
      <c r="C36" s="104">
        <f>'PLANTILLA V6'!C36</f>
        <v>1</v>
      </c>
      <c r="D36" s="95" t="str">
        <f>'PLANTILLA V6'!D36</f>
        <v>pza</v>
      </c>
      <c r="E36" s="104">
        <v>0</v>
      </c>
      <c r="F36" s="95" t="b">
        <v>0</v>
      </c>
      <c r="G36" s="95" t="b">
        <v>0</v>
      </c>
      <c r="H36" s="95" t="b">
        <v>0</v>
      </c>
      <c r="I36" s="95" t="b">
        <v>1</v>
      </c>
      <c r="J36" s="98" cm="1">
        <f t="array" ref="J36">_xlfn.IFS(LEN(A36)&gt;2,A37,SUM(E36:I36)=0,0,F36,$F$7*F36*E36,G36,$G$7*G36*E36,AND(H36,A36="Co"),$H$7*H36*E36,AND(H36,A36="Re"),$H$7*H36*E36,H36,$J$7*H36*E36,I36,$I$7*I36*E36)</f>
        <v>0</v>
      </c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21.5" x14ac:dyDescent="0.9">
      <c r="A37" s="103" t="str">
        <f>'PLANTILLA V6'!A37</f>
        <v>Ma</v>
      </c>
      <c r="B37" s="103" t="str">
        <f>'PLANTILLA V6'!B37</f>
        <v>Prensas de ajuste rápido de 6"</v>
      </c>
      <c r="C37" s="104">
        <f>'PLANTILLA V6'!C37</f>
        <v>4</v>
      </c>
      <c r="D37" s="95" t="str">
        <f>'PLANTILLA V6'!D37</f>
        <v>pza</v>
      </c>
      <c r="E37" s="104">
        <v>0</v>
      </c>
      <c r="F37" s="95" t="b">
        <v>0</v>
      </c>
      <c r="G37" s="95" t="b">
        <v>0</v>
      </c>
      <c r="H37" s="95" t="b">
        <v>0</v>
      </c>
      <c r="I37" s="95" t="b">
        <v>1</v>
      </c>
      <c r="J37" s="98" cm="1">
        <f t="array" ref="J37">_xlfn.IFS(LEN(A37)&gt;2,A38,SUM(E37:I37)=0,0,F37,$F$7*F37*E37,G37,$G$7*G37*E37,AND(H37,A37="Co"),$H$7*H37*E37,AND(H37,A37="Re"),$H$7*H37*E37,H37,$J$7*H37*E37,I37,$I$7*I37*E37)</f>
        <v>0</v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21.5" x14ac:dyDescent="0.9">
      <c r="A38" s="103" t="str">
        <f>'PLANTILLA V6'!A38</f>
        <v>Ma</v>
      </c>
      <c r="B38" s="103" t="str">
        <f>'PLANTILLA V6'!B38</f>
        <v>Juego de 13 brocas de alta velocidad para madera (medidas: 1/16”, 5/64", 3/32", 7/64", 1/8", 9/64", 5/32", 11/64", 3/16", 13/64", 7/32", 1/4" y 5/16”)</v>
      </c>
      <c r="C38" s="104">
        <f>'PLANTILLA V6'!C38</f>
        <v>1</v>
      </c>
      <c r="D38" s="95" t="str">
        <f>'PLANTILLA V6'!D38</f>
        <v>pza</v>
      </c>
      <c r="E38" s="104">
        <v>0</v>
      </c>
      <c r="F38" s="95" t="b">
        <v>0</v>
      </c>
      <c r="G38" s="95" t="b">
        <v>0</v>
      </c>
      <c r="H38" s="95" t="b">
        <v>0</v>
      </c>
      <c r="I38" s="95" t="b">
        <v>1</v>
      </c>
      <c r="J38" s="98" cm="1">
        <f t="array" ref="J38">_xlfn.IFS(LEN(A38)&gt;2,A39,SUM(E38:I38)=0,0,F38,$F$7*F38*E38,G38,$G$7*G38*E38,AND(H38,A38="Co"),$H$7*H38*E38,AND(H38,A38="Re"),$H$7*H38*E38,H38,$J$7*H38*E38,I38,$I$7*I38*E38)</f>
        <v>0</v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21.5" x14ac:dyDescent="0.9">
      <c r="A39" s="103">
        <f>'PLANTILLA V6'!A39</f>
        <v>0</v>
      </c>
      <c r="B39" s="103">
        <f>'PLANTILLA V6'!B39</f>
        <v>0</v>
      </c>
      <c r="C39" s="104">
        <f>'PLANTILLA V6'!C39</f>
        <v>1</v>
      </c>
      <c r="D39" s="95" t="str">
        <f>'PLANTILLA V6'!D39</f>
        <v>pza</v>
      </c>
      <c r="E39" s="104">
        <v>0</v>
      </c>
      <c r="F39" s="95" t="b">
        <v>0</v>
      </c>
      <c r="G39" s="95" t="b">
        <v>0</v>
      </c>
      <c r="H39" s="95" t="b">
        <v>0</v>
      </c>
      <c r="I39" s="95" t="b">
        <v>0</v>
      </c>
      <c r="J39" s="98" cm="1">
        <f t="array" ref="J39">_xlfn.IFS(LEN(A39)&gt;2,A40,SUM(E39:I39)=0,0,F39,$F$7*F39*E39,G39,$G$7*G39*E39,AND(H39,A39="Co"),$H$7*H39*E39,AND(H39,A39="Re"),$H$7*H39*E39,H39,$J$7*H39*E39,I39,$I$7*I39*E39)</f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21.5" x14ac:dyDescent="0.9">
      <c r="A40" s="103">
        <f>'PLANTILLA V6'!A40</f>
        <v>0</v>
      </c>
      <c r="B40" s="103">
        <f>'PLANTILLA V6'!B40</f>
        <v>0</v>
      </c>
      <c r="C40" s="104">
        <f>'PLANTILLA V6'!C40</f>
        <v>1</v>
      </c>
      <c r="D40" s="95" t="str">
        <f>'PLANTILLA V6'!D40</f>
        <v>pza</v>
      </c>
      <c r="E40" s="104">
        <v>0</v>
      </c>
      <c r="F40" s="95" t="b">
        <v>0</v>
      </c>
      <c r="G40" s="95" t="b">
        <v>0</v>
      </c>
      <c r="H40" s="95" t="b">
        <v>0</v>
      </c>
      <c r="I40" s="95" t="b">
        <v>0</v>
      </c>
      <c r="J40" s="98" cm="1">
        <f t="array" ref="J40">_xlfn.IFS(LEN(A40)&gt;2,A41,SUM(E40:I40)=0,0,F40,$F$7*F40*E40,G40,$G$7*G40*E40,AND(H40,A40="Co"),$H$7*H40*E40,AND(H40,A40="Re"),$H$7*H40*E40,H40,$J$7*H40*E40,I40,$I$7*I40*E40)</f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21.5" x14ac:dyDescent="0.9">
      <c r="A41" s="103">
        <f>'PLANTILLA V6'!A41</f>
        <v>0</v>
      </c>
      <c r="B41" s="103">
        <f>'PLANTILLA V6'!B41</f>
        <v>0</v>
      </c>
      <c r="C41" s="104">
        <f>'PLANTILLA V6'!C41</f>
        <v>1</v>
      </c>
      <c r="D41" s="95" t="str">
        <f>'PLANTILLA V6'!D41</f>
        <v>pza</v>
      </c>
      <c r="E41" s="104">
        <v>0</v>
      </c>
      <c r="F41" s="95" t="b">
        <v>0</v>
      </c>
      <c r="G41" s="95" t="b">
        <v>0</v>
      </c>
      <c r="H41" s="95" t="b">
        <v>0</v>
      </c>
      <c r="I41" s="95" t="b">
        <v>0</v>
      </c>
      <c r="J41" s="98" cm="1">
        <f t="array" ref="J41">_xlfn.IFS(LEN(A41)&gt;2,A42,SUM(E41:I41)=0,0,F41,$F$7*F41*E41,G41,$G$7*G41*E41,AND(H41,A41="Co"),$H$7*H41*E41,AND(H41,A41="Re"),$H$7*H41*E41,H41,$J$7*H41*E41,I41,$I$7*I41*E41)</f>
        <v>0</v>
      </c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21.5" x14ac:dyDescent="0.9">
      <c r="A42" s="103">
        <f>'PLANTILLA V6'!A42</f>
        <v>0</v>
      </c>
      <c r="B42" s="103">
        <f>'PLANTILLA V6'!B42</f>
        <v>0</v>
      </c>
      <c r="C42" s="104">
        <f>'PLANTILLA V6'!C42</f>
        <v>1</v>
      </c>
      <c r="D42" s="95" t="str">
        <f>'PLANTILLA V6'!D42</f>
        <v>pza</v>
      </c>
      <c r="E42" s="104">
        <v>0</v>
      </c>
      <c r="F42" s="95" t="b">
        <v>0</v>
      </c>
      <c r="G42" s="95" t="b">
        <v>0</v>
      </c>
      <c r="H42" s="95" t="b">
        <v>0</v>
      </c>
      <c r="I42" s="95" t="b">
        <v>0</v>
      </c>
      <c r="J42" s="98" cm="1">
        <f t="array" ref="J42">_xlfn.IFS(LEN(A42)&gt;2,A43,SUM(E42:I42)=0,0,F42,$F$7*F42*E42,G42,$G$7*G42*E42,AND(H42,A42="Co"),$H$7*H42*E42,AND(H42,A42="Re"),$H$7*H42*E42,H42,$J$7*H42*E42,I42,$I$7*I42*E42)</f>
        <v>0</v>
      </c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21.5" x14ac:dyDescent="0.9">
      <c r="A43" s="103">
        <f>'PLANTILLA V6'!A43</f>
        <v>0</v>
      </c>
      <c r="B43" s="103">
        <f>'PLANTILLA V6'!B43</f>
        <v>0</v>
      </c>
      <c r="C43" s="104">
        <f>'PLANTILLA V6'!C43</f>
        <v>1</v>
      </c>
      <c r="D43" s="95" t="str">
        <f>'PLANTILLA V6'!D43</f>
        <v>pza</v>
      </c>
      <c r="E43" s="104">
        <v>0</v>
      </c>
      <c r="F43" s="95" t="b">
        <v>0</v>
      </c>
      <c r="G43" s="95" t="b">
        <v>0</v>
      </c>
      <c r="H43" s="95" t="b">
        <v>0</v>
      </c>
      <c r="I43" s="95" t="b">
        <v>0</v>
      </c>
      <c r="J43" s="98" cm="1">
        <f t="array" ref="J43">_xlfn.IFS(LEN(A43)&gt;2,A44,SUM(E43:I43)=0,0,F43,$F$7*F43*E43,G43,$G$7*G43*E43,AND(H43,A43="Co"),$H$7*H43*E43,AND(H43,A43="Re"),$H$7*H43*E43,H43,$J$7*H43*E43,I43,$I$7*I43*E43)</f>
        <v>0</v>
      </c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21.5" x14ac:dyDescent="0.9">
      <c r="A44" s="103">
        <f>'PLANTILLA V6'!A44</f>
        <v>0</v>
      </c>
      <c r="B44" s="103">
        <f>'PLANTILLA V6'!B44</f>
        <v>0</v>
      </c>
      <c r="C44" s="104">
        <f>'PLANTILLA V6'!C44</f>
        <v>1</v>
      </c>
      <c r="D44" s="95" t="str">
        <f>'PLANTILLA V6'!D44</f>
        <v>pza</v>
      </c>
      <c r="E44" s="104">
        <v>0</v>
      </c>
      <c r="F44" s="95" t="b">
        <v>0</v>
      </c>
      <c r="G44" s="95" t="b">
        <v>0</v>
      </c>
      <c r="H44" s="95" t="b">
        <v>0</v>
      </c>
      <c r="I44" s="95" t="b">
        <v>0</v>
      </c>
      <c r="J44" s="98" cm="1">
        <f t="array" ref="J44">_xlfn.IFS(LEN(A44)&gt;2,A45,SUM(E44:I44)=0,0,F44,$F$7*F44*E44,G44,$G$7*G44*E44,AND(H44,A44="Co"),$H$7*H44*E44,AND(H44,A44="Re"),$H$7*H44*E44,H44,$J$7*H44*E44,I44,$I$7*I44*E44)</f>
        <v>0</v>
      </c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21.5" x14ac:dyDescent="0.9">
      <c r="A45" s="103">
        <f>'PLANTILLA V6'!A45</f>
        <v>0</v>
      </c>
      <c r="B45" s="103">
        <f>'PLANTILLA V6'!B45</f>
        <v>0</v>
      </c>
      <c r="C45" s="104">
        <f>'PLANTILLA V6'!C45</f>
        <v>1</v>
      </c>
      <c r="D45" s="95" t="str">
        <f>'PLANTILLA V6'!D45</f>
        <v>pza</v>
      </c>
      <c r="E45" s="104">
        <v>0</v>
      </c>
      <c r="F45" s="95" t="b">
        <v>0</v>
      </c>
      <c r="G45" s="95" t="b">
        <v>0</v>
      </c>
      <c r="H45" s="95" t="b">
        <v>0</v>
      </c>
      <c r="I45" s="95" t="b">
        <v>0</v>
      </c>
      <c r="J45" s="98" cm="1">
        <f t="array" ref="J45">_xlfn.IFS(LEN(A45)&gt;2,A46,SUM(E45:I45)=0,0,F45,$F$7*F45*E45,G45,$G$7*G45*E45,AND(H45,A45="Co"),$H$7*H45*E45,AND(H45,A45="Re"),$H$7*H45*E45,H45,$J$7*H45*E45,I45,$I$7*I45*E45)</f>
        <v>0</v>
      </c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21.5" x14ac:dyDescent="0.9">
      <c r="A46" s="103">
        <f>'PLANTILLA V6'!A46</f>
        <v>0</v>
      </c>
      <c r="B46" s="103">
        <f>'PLANTILLA V6'!B46</f>
        <v>0</v>
      </c>
      <c r="C46" s="104">
        <f>'PLANTILLA V6'!C46</f>
        <v>1</v>
      </c>
      <c r="D46" s="95" t="str">
        <f>'PLANTILLA V6'!D46</f>
        <v>pza</v>
      </c>
      <c r="E46" s="104">
        <v>0</v>
      </c>
      <c r="F46" s="95" t="b">
        <v>0</v>
      </c>
      <c r="G46" s="95" t="b">
        <v>0</v>
      </c>
      <c r="H46" s="95" t="b">
        <v>0</v>
      </c>
      <c r="I46" s="95" t="b">
        <v>0</v>
      </c>
      <c r="J46" s="98" cm="1">
        <f t="array" ref="J46">_xlfn.IFS(LEN(A46)&gt;2,A47,SUM(E46:I46)=0,0,F46,$F$7*F46*E46,G46,$G$7*G46*E46,AND(H46,A46="Co"),$H$7*H46*E46,AND(H46,A46="Re"),$H$7*H46*E46,H46,$J$7*H46*E46,I46,$I$7*I46*E46)</f>
        <v>0</v>
      </c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21.5" x14ac:dyDescent="0.9">
      <c r="A47" s="103">
        <f>'PLANTILLA V6'!A47</f>
        <v>0</v>
      </c>
      <c r="B47" s="103">
        <f>'PLANTILLA V6'!B47</f>
        <v>0</v>
      </c>
      <c r="C47" s="104">
        <f>'PLANTILLA V6'!C47</f>
        <v>1</v>
      </c>
      <c r="D47" s="95" t="str">
        <f>'PLANTILLA V6'!D47</f>
        <v>pza</v>
      </c>
      <c r="E47" s="104">
        <v>0</v>
      </c>
      <c r="F47" s="95" t="b">
        <v>0</v>
      </c>
      <c r="G47" s="95" t="b">
        <v>0</v>
      </c>
      <c r="H47" s="95" t="b">
        <v>0</v>
      </c>
      <c r="I47" s="95" t="b">
        <v>0</v>
      </c>
      <c r="J47" s="98" cm="1">
        <f t="array" ref="J47">_xlfn.IFS(LEN(A47)&gt;2,A48,SUM(E47:I47)=0,0,F47,$F$7*F47*E47,G47,$G$7*G47*E47,AND(H47,A47="Co"),$H$7*H47*E47,AND(H47,A47="Re"),$H$7*H47*E47,H47,$J$7*H47*E47,I47,$I$7*I47*E47)</f>
        <v>0</v>
      </c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21.5" x14ac:dyDescent="0.9">
      <c r="A48" s="103">
        <f>'PLANTILLA V6'!A48</f>
        <v>0</v>
      </c>
      <c r="B48" s="103">
        <f>'PLANTILLA V6'!B48</f>
        <v>0</v>
      </c>
      <c r="C48" s="104">
        <f>'PLANTILLA V6'!C48</f>
        <v>1</v>
      </c>
      <c r="D48" s="95" t="str">
        <f>'PLANTILLA V6'!D48</f>
        <v>pza</v>
      </c>
      <c r="E48" s="104">
        <v>0</v>
      </c>
      <c r="F48" s="95" t="b">
        <v>0</v>
      </c>
      <c r="G48" s="95" t="b">
        <v>0</v>
      </c>
      <c r="H48" s="95" t="b">
        <v>0</v>
      </c>
      <c r="I48" s="95" t="b">
        <v>0</v>
      </c>
      <c r="J48" s="98" cm="1">
        <f t="array" ref="J48">_xlfn.IFS(LEN(A48)&gt;2,A49,SUM(E48:I48)=0,0,F48,$F$7*F48*E48,G48,$G$7*G48*E48,AND(H48,A48="Co"),$H$7*H48*E48,AND(H48,A48="Re"),$H$7*H48*E48,H48,$J$7*H48*E48,I48,$I$7*I48*E48)</f>
        <v>0</v>
      </c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21.5" x14ac:dyDescent="0.9">
      <c r="A49" s="103">
        <f>'PLANTILLA V6'!A49</f>
        <v>0</v>
      </c>
      <c r="B49" s="103">
        <f>'PLANTILLA V6'!B49</f>
        <v>0</v>
      </c>
      <c r="C49" s="104">
        <f>'PLANTILLA V6'!C49</f>
        <v>1</v>
      </c>
      <c r="D49" s="95" t="str">
        <f>'PLANTILLA V6'!D49</f>
        <v>pza</v>
      </c>
      <c r="E49" s="104">
        <v>0</v>
      </c>
      <c r="F49" s="95" t="b">
        <v>0</v>
      </c>
      <c r="G49" s="95" t="b">
        <v>0</v>
      </c>
      <c r="H49" s="95" t="b">
        <v>0</v>
      </c>
      <c r="I49" s="95" t="b">
        <v>0</v>
      </c>
      <c r="J49" s="98" cm="1">
        <f t="array" ref="J49">_xlfn.IFS(LEN(A49)&gt;2,A50,SUM(E49:I49)=0,0,F49,$F$7*F49*E49,G49,$G$7*G49*E49,AND(H49,A49="Co"),$H$7*H49*E49,AND(H49,A49="Re"),$H$7*H49*E49,H49,$J$7*H49*E49,I49,$I$7*I49*E49)</f>
        <v>0</v>
      </c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21.5" x14ac:dyDescent="0.9">
      <c r="A50" s="103">
        <f>'PLANTILLA V6'!A50</f>
        <v>0</v>
      </c>
      <c r="B50" s="103">
        <f>'PLANTILLA V6'!B50</f>
        <v>0</v>
      </c>
      <c r="C50" s="104">
        <f>'PLANTILLA V6'!C50</f>
        <v>1</v>
      </c>
      <c r="D50" s="95" t="str">
        <f>'PLANTILLA V6'!D50</f>
        <v>pza</v>
      </c>
      <c r="E50" s="104">
        <v>0</v>
      </c>
      <c r="F50" s="95" t="b">
        <v>0</v>
      </c>
      <c r="G50" s="95" t="b">
        <v>0</v>
      </c>
      <c r="H50" s="95" t="b">
        <v>0</v>
      </c>
      <c r="I50" s="95" t="b">
        <v>0</v>
      </c>
      <c r="J50" s="98" cm="1">
        <f t="array" ref="J50">_xlfn.IFS(LEN(A50)&gt;2,A51,SUM(E50:I50)=0,0,F50,$F$7*F50*E50,G50,$G$7*G50*E50,AND(H50,A50="Co"),$H$7*H50*E50,AND(H50,A50="Re"),$H$7*H50*E50,H50,$J$7*H50*E50,I50,$I$7*I50*E50)</f>
        <v>0</v>
      </c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21.5" x14ac:dyDescent="0.9">
      <c r="A51" s="103">
        <f>'PLANTILLA V6'!A51</f>
        <v>0</v>
      </c>
      <c r="B51" s="103">
        <f>'PLANTILLA V6'!B51</f>
        <v>0</v>
      </c>
      <c r="C51" s="104">
        <f>'PLANTILLA V6'!C51</f>
        <v>1</v>
      </c>
      <c r="D51" s="95" t="str">
        <f>'PLANTILLA V6'!D51</f>
        <v>pza</v>
      </c>
      <c r="E51" s="104">
        <v>0</v>
      </c>
      <c r="F51" s="95" t="b">
        <v>0</v>
      </c>
      <c r="G51" s="95" t="b">
        <v>0</v>
      </c>
      <c r="H51" s="95" t="b">
        <v>0</v>
      </c>
      <c r="I51" s="95" t="b">
        <v>0</v>
      </c>
      <c r="J51" s="98" cm="1">
        <f t="array" ref="J51">_xlfn.IFS(LEN(A51)&gt;2,A52,SUM(E51:I51)=0,0,F51,$F$7*F51*E51,G51,$G$7*G51*E51,AND(H51,A51="Co"),$H$7*H51*E51,AND(H51,A51="Re"),$H$7*H51*E51,H51,$J$7*H51*E51,I51,$I$7*I51*E51)</f>
        <v>0</v>
      </c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21.5" x14ac:dyDescent="0.9">
      <c r="A52" s="103">
        <f>'PLANTILLA V6'!A52</f>
        <v>0</v>
      </c>
      <c r="B52" s="103">
        <f>'PLANTILLA V6'!B52</f>
        <v>0</v>
      </c>
      <c r="C52" s="104">
        <f>'PLANTILLA V6'!C52</f>
        <v>1</v>
      </c>
      <c r="D52" s="95" t="str">
        <f>'PLANTILLA V6'!D52</f>
        <v>pza</v>
      </c>
      <c r="E52" s="104">
        <v>0</v>
      </c>
      <c r="F52" s="95" t="b">
        <v>0</v>
      </c>
      <c r="G52" s="95" t="b">
        <v>0</v>
      </c>
      <c r="H52" s="95" t="b">
        <v>0</v>
      </c>
      <c r="I52" s="95" t="b">
        <v>0</v>
      </c>
      <c r="J52" s="98" cm="1">
        <f t="array" ref="J52">_xlfn.IFS(LEN(A52)&gt;2,A53,SUM(E52:I52)=0,0,F52,$F$7*F52*E52,G52,$G$7*G52*E52,AND(H52,A52="Co"),$H$7*H52*E52,AND(H52,A52="Re"),$H$7*H52*E52,H52,$J$7*H52*E52,I52,$I$7*I52*E52)</f>
        <v>0</v>
      </c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21.5" x14ac:dyDescent="0.9">
      <c r="A53" s="196" t="str">
        <f>'PLANTILLA V6'!A53</f>
        <v>Herramientas manuales</v>
      </c>
      <c r="B53" s="167"/>
      <c r="C53" s="104">
        <f>'PLANTILLA V6'!C53</f>
        <v>0</v>
      </c>
      <c r="D53" s="95">
        <f>'PLANTILLA V6'!D53</f>
        <v>0</v>
      </c>
      <c r="E53" s="104">
        <v>0</v>
      </c>
      <c r="F53" s="95" t="b">
        <v>0</v>
      </c>
      <c r="G53" s="95" t="b">
        <v>0</v>
      </c>
      <c r="H53" s="95" t="b">
        <v>0</v>
      </c>
      <c r="I53" s="95" t="b">
        <v>0</v>
      </c>
      <c r="J53" s="102" t="str" cm="1">
        <f t="array" ref="J53">_xlfn.IFS(LEN(A53)&gt;2,A54,SUM(E53:I53)=0,0,F53,$F$7*F53*E53,G53,$G$7*G53*E53,AND(H53,A53="Co"),$H$7*H53*E53,AND(H53,A53="Re"),$H$7*H53*E53,H53,$J$7*H53*E53,I53,$I$7*I53*E53)</f>
        <v>Hm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21.5" x14ac:dyDescent="0.9">
      <c r="A54" s="103" t="str">
        <f>'PLANTILLA V6'!A54</f>
        <v>Hm</v>
      </c>
      <c r="B54" s="103" t="str">
        <f>'PLANTILLA V6'!B54</f>
        <v>Flexómetro</v>
      </c>
      <c r="C54" s="104">
        <f>'PLANTILLA V6'!C54</f>
        <v>1</v>
      </c>
      <c r="D54" s="95" t="str">
        <f>'PLANTILLA V6'!D54</f>
        <v>pza</v>
      </c>
      <c r="E54" s="104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98" cm="1">
        <f t="array" ref="J54">_xlfn.IFS(LEN(A54)&gt;2,A55,SUM(E54:I54)=0,0,F54,$F$7*F54*E54,G54,$G$7*G54*E54,AND(H54,A54="Co"),$H$7*H54*E54,AND(H54,A54="Re"),$H$7*H54*E54,H54,$J$7*H54*E54,I54,$I$7*I54*E54)</f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21.5" x14ac:dyDescent="0.9">
      <c r="A55" s="103" t="str">
        <f>'PLANTILLA V6'!A55</f>
        <v>Hm</v>
      </c>
      <c r="B55" s="103" t="str">
        <f>'PLANTILLA V6'!B55</f>
        <v>Cúter</v>
      </c>
      <c r="C55" s="104">
        <f>'PLANTILLA V6'!C55</f>
        <v>1</v>
      </c>
      <c r="D55" s="95" t="str">
        <f>'PLANTILLA V6'!D55</f>
        <v>pza</v>
      </c>
      <c r="E55" s="104">
        <v>0</v>
      </c>
      <c r="F55" s="95" t="b">
        <v>0</v>
      </c>
      <c r="G55" s="95" t="b">
        <v>0</v>
      </c>
      <c r="H55" s="95" t="b">
        <v>1</v>
      </c>
      <c r="I55" s="95" t="b">
        <v>0</v>
      </c>
      <c r="J55" s="98" cm="1">
        <f t="array" ref="J55">_xlfn.IFS(LEN(A55)&gt;2,A56,SUM(E55:I55)=0,0,F55,$F$7*F55*E55,G55,$G$7*G55*E55,AND(H55,A55="Co"),$H$7*H55*E55,AND(H55,A55="Re"),$H$7*H55*E55,H55,$J$7*H55*E55,I55,$I$7*I55*E55)</f>
        <v>0</v>
      </c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21.5" x14ac:dyDescent="0.9">
      <c r="A56" s="103" t="str">
        <f>'PLANTILLA V6'!A56</f>
        <v>Hm</v>
      </c>
      <c r="B56" s="103" t="str">
        <f>'PLANTILLA V6'!B56</f>
        <v>Pistola de silicón</v>
      </c>
      <c r="C56" s="104">
        <f>'PLANTILLA V6'!C56</f>
        <v>1</v>
      </c>
      <c r="D56" s="95" t="str">
        <f>'PLANTILLA V6'!D56</f>
        <v>pza</v>
      </c>
      <c r="E56" s="104">
        <v>0</v>
      </c>
      <c r="F56" s="95" t="b">
        <v>0</v>
      </c>
      <c r="G56" s="95" t="b">
        <v>0</v>
      </c>
      <c r="H56" s="95" t="b">
        <v>1</v>
      </c>
      <c r="I56" s="95" t="b">
        <v>0</v>
      </c>
      <c r="J56" s="98" cm="1">
        <f t="array" ref="J56">_xlfn.IFS(LEN(A56)&gt;2,A57,SUM(E56:I56)=0,0,F56,$F$7*F56*E56,G56,$G$7*G56*E56,AND(H56,A56="Co"),$H$7*H56*E56,AND(H56,A56="Re"),$H$7*H56*E56,H56,$J$7*H56*E56,I56,$I$7*I56*E56)</f>
        <v>0</v>
      </c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21.5" x14ac:dyDescent="0.9">
      <c r="A57" s="103" t="str">
        <f>'PLANTILLA V6'!A57</f>
        <v>Hm</v>
      </c>
      <c r="B57" s="103" t="str">
        <f>'PLANTILLA V6'!B57</f>
        <v>Desarmador plano</v>
      </c>
      <c r="C57" s="104">
        <f>'PLANTILLA V6'!C57</f>
        <v>1</v>
      </c>
      <c r="D57" s="95" t="str">
        <f>'PLANTILLA V6'!D57</f>
        <v>pza</v>
      </c>
      <c r="E57" s="104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98" cm="1">
        <f t="array" ref="J57">_xlfn.IFS(LEN(A57)&gt;2,A58,SUM(E57:I57)=0,0,F57,$F$7*F57*E57,G57,$G$7*G57*E57,AND(H57,A57="Co"),$H$7*H57*E57,AND(H57,A57="Re"),$H$7*H57*E57,H57,$J$7*H57*E57,I57,$I$7*I57*E57)</f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21.5" x14ac:dyDescent="0.9">
      <c r="A58" s="103" t="str">
        <f>'PLANTILLA V6'!A58</f>
        <v>Hm</v>
      </c>
      <c r="B58" s="106" t="str">
        <f>'PLANTILLA V6'!B58</f>
        <v>Desarmador de cruz</v>
      </c>
      <c r="C58" s="104">
        <f>'PLANTILLA V6'!C58</f>
        <v>1</v>
      </c>
      <c r="D58" s="95" t="str">
        <f>'PLANTILLA V6'!D58</f>
        <v>pza</v>
      </c>
      <c r="E58" s="104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98" cm="1">
        <f t="array" ref="J58">_xlfn.IFS(LEN(A58)&gt;2,A59,SUM(E58:I58)=0,0,F58,$F$7*F58*E58,G58,$G$7*G58*E58,AND(H58,A58="Co"),$H$7*H58*E58,AND(H58,A58="Re"),$H$7*H58*E58,H58,$J$7*H58*E58,I58,$I$7*I58*E58)</f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1.5" x14ac:dyDescent="0.9">
      <c r="A59" s="103" t="str">
        <f>'PLANTILLA V6'!A59</f>
        <v>Hm</v>
      </c>
      <c r="B59" s="106" t="str">
        <f>'PLANTILLA V6'!B59</f>
        <v>Juego de puntas intercambiables para desarmador</v>
      </c>
      <c r="C59" s="104">
        <f>'PLANTILLA V6'!C59</f>
        <v>1</v>
      </c>
      <c r="D59" s="95" t="str">
        <f>'PLANTILLA V6'!D59</f>
        <v>juego</v>
      </c>
      <c r="E59" s="104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98" cm="1">
        <f t="array" ref="J59">_xlfn.IFS(LEN(A59)&gt;2,A60,SUM(E59:I59)=0,0,F59,$F$7*F59*E59,G59,$G$7*G59*E59,AND(H59,A59="Co"),$H$7*H59*E59,AND(H59,A59="Re"),$H$7*H59*E59,H59,$J$7*H59*E59,I59,$I$7*I59*E59)</f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21.5" x14ac:dyDescent="0.9">
      <c r="A60" s="103" t="str">
        <f>'PLANTILLA V6'!A60</f>
        <v>Hm</v>
      </c>
      <c r="B60" s="103" t="str">
        <f>'PLANTILLA V6'!B60</f>
        <v>Pinzas de punta</v>
      </c>
      <c r="C60" s="104">
        <f>'PLANTILLA V6'!C60</f>
        <v>1</v>
      </c>
      <c r="D60" s="95" t="str">
        <f>'PLANTILLA V6'!D60</f>
        <v>pza</v>
      </c>
      <c r="E60" s="104">
        <v>0</v>
      </c>
      <c r="F60" s="95" t="b">
        <v>0</v>
      </c>
      <c r="G60" s="95" t="b">
        <v>0</v>
      </c>
      <c r="H60" s="95" t="b">
        <v>1</v>
      </c>
      <c r="I60" s="95" t="b">
        <v>0</v>
      </c>
      <c r="J60" s="98" cm="1">
        <f t="array" ref="J60">_xlfn.IFS(LEN(A60)&gt;2,A61,SUM(E60:I60)=0,0,F60,$F$7*F60*E60,G60,$G$7*G60*E60,AND(H60,A60="Co"),$H$7*H60*E60,AND(H60,A60="Re"),$H$7*H60*E60,H60,$J$7*H60*E60,I60,$I$7*I60*E60)</f>
        <v>0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21.5" x14ac:dyDescent="0.9">
      <c r="A61" s="103" t="str">
        <f>'PLANTILLA V6'!A61</f>
        <v>Hm</v>
      </c>
      <c r="B61" s="103" t="str">
        <f>'PLANTILLA V6'!B61</f>
        <v>Pinzas de corte</v>
      </c>
      <c r="C61" s="104">
        <f>'PLANTILLA V6'!C61</f>
        <v>1</v>
      </c>
      <c r="D61" s="95" t="str">
        <f>'PLANTILLA V6'!D61</f>
        <v>pza</v>
      </c>
      <c r="E61" s="104">
        <v>0</v>
      </c>
      <c r="F61" s="95" t="b">
        <v>0</v>
      </c>
      <c r="G61" s="95" t="b">
        <v>0</v>
      </c>
      <c r="H61" s="95" t="b">
        <v>1</v>
      </c>
      <c r="I61" s="95" t="b">
        <v>0</v>
      </c>
      <c r="J61" s="98" cm="1">
        <f t="array" ref="J61">_xlfn.IFS(LEN(A61)&gt;2,A62,SUM(E61:I61)=0,0,F61,$F$7*F61*E61,G61,$G$7*G61*E61,AND(H61,A61="Co"),$H$7*H61*E61,AND(H61,A61="Re"),$H$7*H61*E61,H61,$J$7*H61*E61,I61,$I$7*I61*E61)</f>
        <v>0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21.5" x14ac:dyDescent="0.9">
      <c r="A62" s="103" t="str">
        <f>'PLANTILLA V6'!A62</f>
        <v>Hm</v>
      </c>
      <c r="B62" s="103" t="str">
        <f>'PLANTILLA V6'!B62</f>
        <v>Pinceles (delgado, mediano y grueso)</v>
      </c>
      <c r="C62" s="104">
        <f>'PLANTILLA V6'!C62</f>
        <v>1</v>
      </c>
      <c r="D62" s="95" t="str">
        <f>'PLANTILLA V6'!D62</f>
        <v>juego</v>
      </c>
      <c r="E62" s="104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98" cm="1">
        <f t="array" ref="J62">_xlfn.IFS(LEN(A62)&gt;2,A63,SUM(E62:I62)=0,0,F62,$F$7*F62*E62,G62,$G$7*G62*E62,AND(H62,A62="Co"),$H$7*H62*E62,AND(H62,A62="Re"),$H$7*H62*E62,H62,$J$7*H62*E62,I62,$I$7*I62*E62)</f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21.5" x14ac:dyDescent="0.9">
      <c r="A63" s="103" t="str">
        <f>'PLANTILLA V6'!A63</f>
        <v>Hm</v>
      </c>
      <c r="B63" s="103" t="str">
        <f>'PLANTILLA V6'!B63</f>
        <v>Multímetro</v>
      </c>
      <c r="C63" s="104">
        <f>'PLANTILLA V6'!C63</f>
        <v>1</v>
      </c>
      <c r="D63" s="95" t="str">
        <f>'PLANTILLA V6'!D63</f>
        <v>pza</v>
      </c>
      <c r="E63" s="104">
        <v>0</v>
      </c>
      <c r="F63" s="95" t="b">
        <v>0</v>
      </c>
      <c r="G63" s="95" t="b">
        <v>0</v>
      </c>
      <c r="H63" s="95" t="b">
        <v>0</v>
      </c>
      <c r="I63" s="95" t="b">
        <v>0</v>
      </c>
      <c r="J63" s="98" cm="1">
        <f t="array" ref="J63">_xlfn.IFS(LEN(A63)&gt;2,A64,SUM(E63:I63)=0,0,F63,$F$7*F63*E63,G63,$G$7*G63*E63,AND(H63,A63="Co"),$H$7*H63*E63,AND(H63,A63="Re"),$H$7*H63*E63,H63,$J$7*H63*E63,I63,$I$7*I63*E63)</f>
        <v>0</v>
      </c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21.5" x14ac:dyDescent="0.9">
      <c r="A64" s="103" t="str">
        <f>'PLANTILLA V6'!A64</f>
        <v>Hm</v>
      </c>
      <c r="B64" s="103" t="str">
        <f>'PLANTILLA V6'!B64</f>
        <v>Báscula</v>
      </c>
      <c r="C64" s="104">
        <f>'PLANTILLA V6'!C64</f>
        <v>1</v>
      </c>
      <c r="D64" s="95" t="str">
        <f>'PLANTILLA V6'!D64</f>
        <v>pza</v>
      </c>
      <c r="E64" s="104">
        <v>0</v>
      </c>
      <c r="F64" s="95" t="b">
        <v>0</v>
      </c>
      <c r="G64" s="95" t="b">
        <v>0</v>
      </c>
      <c r="H64" s="95" t="b">
        <v>0</v>
      </c>
      <c r="I64" s="95" t="b">
        <v>0</v>
      </c>
      <c r="J64" s="98" cm="1">
        <f t="array" ref="J64">_xlfn.IFS(LEN(A64)&gt;2,A65,SUM(E64:I64)=0,0,F64,$F$7*F64*E64,G64,$G$7*G64*E64,AND(H64,A64="Co"),$H$7*H64*E64,AND(H64,A64="Re"),$H$7*H64*E64,H64,$J$7*H64*E64,I64,$I$7*I64*E64)</f>
        <v>0</v>
      </c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21.5" x14ac:dyDescent="0.9">
      <c r="A65" s="103">
        <f>'PLANTILLA V6'!A65</f>
        <v>0</v>
      </c>
      <c r="B65" s="103">
        <f>'PLANTILLA V6'!B65</f>
        <v>0</v>
      </c>
      <c r="C65" s="104">
        <f>'PLANTILLA V6'!C65</f>
        <v>1</v>
      </c>
      <c r="D65" s="95" t="str">
        <f>'PLANTILLA V6'!D65</f>
        <v>pza</v>
      </c>
      <c r="E65" s="104">
        <v>0</v>
      </c>
      <c r="F65" s="95" t="b">
        <v>0</v>
      </c>
      <c r="G65" s="95" t="b">
        <v>0</v>
      </c>
      <c r="H65" s="95" t="b">
        <v>0</v>
      </c>
      <c r="I65" s="95" t="b">
        <v>0</v>
      </c>
      <c r="J65" s="98" cm="1">
        <f t="array" ref="J65">_xlfn.IFS(LEN(A65)&gt;2,A66,SUM(E65:I65)=0,0,F65,$F$7*F65*E65,G65,$G$7*G65*E65,AND(H65,A65="Co"),$H$7*H65*E65,AND(H65,A65="Re"),$H$7*H65*E65,H65,$J$7*H65*E65,I65,$I$7*I65*E65)</f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21.5" x14ac:dyDescent="0.9">
      <c r="A66" s="103">
        <f>'PLANTILLA V6'!A66</f>
        <v>0</v>
      </c>
      <c r="B66" s="103">
        <f>'PLANTILLA V6'!B66</f>
        <v>0</v>
      </c>
      <c r="C66" s="104">
        <f>'PLANTILLA V6'!C66</f>
        <v>1</v>
      </c>
      <c r="D66" s="95" t="str">
        <f>'PLANTILLA V6'!D66</f>
        <v>pza</v>
      </c>
      <c r="E66" s="104">
        <v>0</v>
      </c>
      <c r="F66" s="95" t="b">
        <v>0</v>
      </c>
      <c r="G66" s="95" t="b">
        <v>0</v>
      </c>
      <c r="H66" s="95" t="b">
        <v>0</v>
      </c>
      <c r="I66" s="95" t="b">
        <v>0</v>
      </c>
      <c r="J66" s="98" cm="1">
        <f t="array" ref="J66">_xlfn.IFS(LEN(A66)&gt;2,A67,SUM(E66:I66)=0,0,F66,$F$7*F66*E66,G66,$G$7*G66*E66,AND(H66,A66="Co"),$H$7*H66*E66,AND(H66,A66="Re"),$H$7*H66*E66,H66,$J$7*H66*E66,I66,$I$7*I66*E66)</f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21.5" x14ac:dyDescent="0.9">
      <c r="A67" s="103">
        <f>'PLANTILLA V6'!A67</f>
        <v>0</v>
      </c>
      <c r="B67" s="103">
        <f>'PLANTILLA V6'!B67</f>
        <v>0</v>
      </c>
      <c r="C67" s="104">
        <f>'PLANTILLA V6'!C67</f>
        <v>1</v>
      </c>
      <c r="D67" s="95" t="str">
        <f>'PLANTILLA V6'!D67</f>
        <v>pza</v>
      </c>
      <c r="E67" s="104">
        <v>0</v>
      </c>
      <c r="F67" s="95" t="b">
        <v>0</v>
      </c>
      <c r="G67" s="95" t="b">
        <v>0</v>
      </c>
      <c r="H67" s="95" t="b">
        <v>0</v>
      </c>
      <c r="I67" s="95" t="b">
        <v>0</v>
      </c>
      <c r="J67" s="98" cm="1">
        <f t="array" ref="J67">_xlfn.IFS(LEN(A67)&gt;2,A68,SUM(E67:I67)=0,0,F67,$F$7*F67*E67,G67,$G$7*G67*E67,AND(H67,A67="Co"),$H$7*H67*E67,AND(H67,A67="Re"),$H$7*H67*E67,H67,$J$7*H67*E67,I67,$I$7*I67*E67)</f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21.5" x14ac:dyDescent="0.9">
      <c r="A68" s="103">
        <f>'PLANTILLA V6'!A68</f>
        <v>0</v>
      </c>
      <c r="B68" s="103">
        <f>'PLANTILLA V6'!B68</f>
        <v>0</v>
      </c>
      <c r="C68" s="104">
        <f>'PLANTILLA V6'!C68</f>
        <v>1</v>
      </c>
      <c r="D68" s="95" t="str">
        <f>'PLANTILLA V6'!D68</f>
        <v>pza</v>
      </c>
      <c r="E68" s="104">
        <v>0</v>
      </c>
      <c r="F68" s="95" t="b">
        <v>0</v>
      </c>
      <c r="G68" s="95" t="b">
        <v>0</v>
      </c>
      <c r="H68" s="95" t="b">
        <v>0</v>
      </c>
      <c r="I68" s="95" t="b">
        <v>0</v>
      </c>
      <c r="J68" s="98" cm="1">
        <f t="array" ref="J68">_xlfn.IFS(LEN(A68)&gt;2,A69,SUM(E68:I68)=0,0,F68,$F$7*F68*E68,G68,$G$7*G68*E68,AND(H68,A68="Co"),$H$7*H68*E68,AND(H68,A68="Re"),$H$7*H68*E68,H68,$J$7*H68*E68,I68,$I$7*I68*E68)</f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21.5" x14ac:dyDescent="0.9">
      <c r="A69" s="103">
        <f>'PLANTILLA V6'!A69</f>
        <v>0</v>
      </c>
      <c r="B69" s="103">
        <f>'PLANTILLA V6'!B69</f>
        <v>0</v>
      </c>
      <c r="C69" s="104">
        <f>'PLANTILLA V6'!C69</f>
        <v>1</v>
      </c>
      <c r="D69" s="95" t="str">
        <f>'PLANTILLA V6'!D69</f>
        <v>pza</v>
      </c>
      <c r="E69" s="104">
        <v>0</v>
      </c>
      <c r="F69" s="95" t="b">
        <v>0</v>
      </c>
      <c r="G69" s="95" t="b">
        <v>0</v>
      </c>
      <c r="H69" s="95" t="b">
        <v>0</v>
      </c>
      <c r="I69" s="95" t="b">
        <v>0</v>
      </c>
      <c r="J69" s="98" cm="1">
        <f t="array" ref="J69">_xlfn.IFS(LEN(A69)&gt;2,A70,SUM(E69:I69)=0,0,F69,$F$7*F69*E69,G69,$G$7*G69*E69,AND(H69,A69="Co"),$H$7*H69*E69,AND(H69,A69="Re"),$H$7*H69*E69,H69,$J$7*H69*E69,I69,$I$7*I69*E69)</f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21.5" x14ac:dyDescent="0.9">
      <c r="A70" s="103">
        <f>'PLANTILLA V6'!A70</f>
        <v>0</v>
      </c>
      <c r="B70" s="103">
        <f>'PLANTILLA V6'!B70</f>
        <v>0</v>
      </c>
      <c r="C70" s="104">
        <f>'PLANTILLA V6'!C70</f>
        <v>1</v>
      </c>
      <c r="D70" s="95" t="str">
        <f>'PLANTILLA V6'!D70</f>
        <v>pza</v>
      </c>
      <c r="E70" s="104">
        <v>0</v>
      </c>
      <c r="F70" s="95" t="b">
        <v>0</v>
      </c>
      <c r="G70" s="95" t="b">
        <v>0</v>
      </c>
      <c r="H70" s="95" t="b">
        <v>0</v>
      </c>
      <c r="I70" s="95" t="b">
        <v>0</v>
      </c>
      <c r="J70" s="98" cm="1">
        <f t="array" ref="J70">_xlfn.IFS(LEN(A70)&gt;2,A71,SUM(E70:I70)=0,0,F70,$F$7*F70*E70,G70,$G$7*G70*E70,AND(H70,A70="Co"),$H$7*H70*E70,AND(H70,A70="Re"),$H$7*H70*E70,H70,$J$7*H70*E70,I70,$I$7*I70*E70)</f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21.5" x14ac:dyDescent="0.9">
      <c r="A71" s="99">
        <f>'PLANTILLA V6'!A71</f>
        <v>0</v>
      </c>
      <c r="B71" s="95">
        <f>'PLANTILLA V6'!B71</f>
        <v>0</v>
      </c>
      <c r="C71" s="104">
        <f>'PLANTILLA V6'!C71</f>
        <v>1</v>
      </c>
      <c r="D71" s="95" t="str">
        <f>'PLANTILLA V6'!D71</f>
        <v>pza</v>
      </c>
      <c r="E71" s="104">
        <v>0</v>
      </c>
      <c r="F71" s="95" t="b">
        <v>0</v>
      </c>
      <c r="G71" s="95" t="b">
        <v>0</v>
      </c>
      <c r="H71" s="95" t="b">
        <v>0</v>
      </c>
      <c r="I71" s="95" t="b">
        <v>0</v>
      </c>
      <c r="J71" s="98" cm="1">
        <f t="array" ref="J71">_xlfn.IFS(LEN(A71)&gt;2,A72,SUM(E71:I71)=0,0,F71,$F$7*F71*E71,G71,$G$7*G71*E71,AND(H71,A71="Co"),$H$7*H71*E71,AND(H71,A71="Re"),$H$7*H71*E71,H71,$J$7*H71*E71,I71,$I$7*I71*E71)</f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21.5" x14ac:dyDescent="0.9">
      <c r="A72" s="99">
        <f>'PLANTILLA V6'!A72</f>
        <v>0</v>
      </c>
      <c r="B72" s="95">
        <f>'PLANTILLA V6'!B72</f>
        <v>0</v>
      </c>
      <c r="C72" s="104">
        <f>'PLANTILLA V6'!C72</f>
        <v>1</v>
      </c>
      <c r="D72" s="95" t="str">
        <f>'PLANTILLA V6'!D72</f>
        <v>pza</v>
      </c>
      <c r="E72" s="104">
        <v>0</v>
      </c>
      <c r="F72" s="95" t="b">
        <v>0</v>
      </c>
      <c r="G72" s="95" t="b">
        <v>0</v>
      </c>
      <c r="H72" s="95" t="b">
        <v>0</v>
      </c>
      <c r="I72" s="95" t="b">
        <v>0</v>
      </c>
      <c r="J72" s="98" cm="1">
        <f t="array" ref="J72">_xlfn.IFS(LEN(A72)&gt;2,A73,SUM(E72:I72)=0,0,F72,$F$7*F72*E72,G72,$G$7*G72*E72,AND(H72,A72="Co"),$H$7*H72*E72,AND(H72,A72="Re"),$H$7*H72*E72,H72,$J$7*H72*E72,I72,$I$7*I72*E72)</f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21.5" x14ac:dyDescent="0.9">
      <c r="A73" s="99">
        <f>'PLANTILLA V6'!A73</f>
        <v>0</v>
      </c>
      <c r="B73" s="95">
        <f>'PLANTILLA V6'!B73</f>
        <v>0</v>
      </c>
      <c r="C73" s="104">
        <f>'PLANTILLA V6'!C73</f>
        <v>1</v>
      </c>
      <c r="D73" s="95" t="str">
        <f>'PLANTILLA V6'!D73</f>
        <v>pza</v>
      </c>
      <c r="E73" s="104">
        <v>0</v>
      </c>
      <c r="F73" s="95" t="b">
        <v>0</v>
      </c>
      <c r="G73" s="95" t="b">
        <v>0</v>
      </c>
      <c r="H73" s="95" t="b">
        <v>0</v>
      </c>
      <c r="I73" s="95" t="b">
        <v>0</v>
      </c>
      <c r="J73" s="98" cm="1">
        <f t="array" ref="J73">_xlfn.IFS(LEN(A73)&gt;2,A74,SUM(E73:I73)=0,0,F73,$F$7*F73*E73,G73,$G$7*G73*E73,AND(H73,A73="Co"),$H$7*H73*E73,AND(H73,A73="Re"),$H$7*H73*E73,H73,$J$7*H73*E73,I73,$I$7*I73*E73)</f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21.5" x14ac:dyDescent="0.9">
      <c r="A74" s="99">
        <f>'PLANTILLA V6'!A74</f>
        <v>0</v>
      </c>
      <c r="B74" s="95">
        <f>'PLANTILLA V6'!B74</f>
        <v>0</v>
      </c>
      <c r="C74" s="104">
        <f>'PLANTILLA V6'!C74</f>
        <v>1</v>
      </c>
      <c r="D74" s="95" t="str">
        <f>'PLANTILLA V6'!D74</f>
        <v>pza</v>
      </c>
      <c r="E74" s="104">
        <v>0</v>
      </c>
      <c r="F74" s="95" t="b">
        <v>0</v>
      </c>
      <c r="G74" s="95" t="b">
        <v>0</v>
      </c>
      <c r="H74" s="95" t="b">
        <v>0</v>
      </c>
      <c r="I74" s="95" t="b">
        <v>0</v>
      </c>
      <c r="J74" s="98" cm="1">
        <f t="array" ref="J74">_xlfn.IFS(LEN(A74)&gt;2,A75,SUM(E74:I74)=0,0,F74,$F$7*F74*E74,G74,$G$7*G74*E74,AND(H74,A74="Co"),$H$7*H74*E74,AND(H74,A74="Re"),$H$7*H74*E74,H74,$J$7*H74*E74,I74,$I$7*I74*E74)</f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21.5" x14ac:dyDescent="0.9">
      <c r="A75" s="99">
        <f>'PLANTILLA V6'!A75</f>
        <v>0</v>
      </c>
      <c r="B75" s="95">
        <f>'PLANTILLA V6'!B75</f>
        <v>0</v>
      </c>
      <c r="C75" s="104">
        <f>'PLANTILLA V6'!C75</f>
        <v>1</v>
      </c>
      <c r="D75" s="95" t="str">
        <f>'PLANTILLA V6'!D75</f>
        <v>pza</v>
      </c>
      <c r="E75" s="104">
        <v>0</v>
      </c>
      <c r="F75" s="95" t="b">
        <v>0</v>
      </c>
      <c r="G75" s="95" t="b">
        <v>0</v>
      </c>
      <c r="H75" s="95" t="b">
        <v>0</v>
      </c>
      <c r="I75" s="95" t="b">
        <v>0</v>
      </c>
      <c r="J75" s="98" cm="1">
        <f t="array" ref="J75">_xlfn.IFS(LEN(A75)&gt;2,A76,SUM(E75:I75)=0,0,F75,$F$7*F75*E75,G75,$G$7*G75*E75,AND(H75,A75="Co"),$H$7*H75*E75,AND(H75,A75="Re"),$H$7*H75*E75,H75,$J$7*H75*E75,I75,$I$7*I75*E75)</f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21.5" x14ac:dyDescent="0.9">
      <c r="A76" s="99">
        <f>'PLANTILLA V6'!A76</f>
        <v>0</v>
      </c>
      <c r="B76" s="95">
        <f>'PLANTILLA V6'!B76</f>
        <v>0</v>
      </c>
      <c r="C76" s="104">
        <f>'PLANTILLA V6'!C76</f>
        <v>1</v>
      </c>
      <c r="D76" s="95" t="str">
        <f>'PLANTILLA V6'!D76</f>
        <v>pza</v>
      </c>
      <c r="E76" s="104">
        <v>0</v>
      </c>
      <c r="F76" s="95" t="b">
        <v>0</v>
      </c>
      <c r="G76" s="95" t="b">
        <v>0</v>
      </c>
      <c r="H76" s="95" t="b">
        <v>0</v>
      </c>
      <c r="I76" s="95" t="b">
        <v>0</v>
      </c>
      <c r="J76" s="98" cm="1">
        <f t="array" ref="J76">_xlfn.IFS(LEN(A76)&gt;2,A77,SUM(E76:I76)=0,0,F76,$F$7*F76*E76,G76,$G$7*G76*E76,AND(H76,A76="Co"),$H$7*H76*E76,AND(H76,A76="Re"),$H$7*H76*E76,H76,$J$7*H76*E76,I76,$I$7*I76*E76)</f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21.5" x14ac:dyDescent="0.9">
      <c r="A77" s="195" t="str">
        <f>'PLANTILLA V6'!A77</f>
        <v>Electricidad y Electrónica</v>
      </c>
      <c r="B77" s="167"/>
      <c r="C77" s="104">
        <f>'PLANTILLA V6'!C77</f>
        <v>0</v>
      </c>
      <c r="D77" s="95">
        <f>'PLANTILLA V6'!D77</f>
        <v>0</v>
      </c>
      <c r="E77" s="104">
        <v>0</v>
      </c>
      <c r="F77" s="95" t="b">
        <v>0</v>
      </c>
      <c r="G77" s="95" t="b">
        <v>0</v>
      </c>
      <c r="H77" s="95" t="b">
        <v>0</v>
      </c>
      <c r="I77" s="95" t="b">
        <v>0</v>
      </c>
      <c r="J77" s="102" t="str" cm="1">
        <f t="array" ref="J77">_xlfn.IFS(LEN(A77)&gt;2,A78,SUM(E77:I77)=0,0,F77,$F$7*F77*E77,G77,$G$7*G77*E77,AND(H77,A77="Co"),$H$7*H77*E77,AND(H77,A77="Re"),$H$7*H77*E77,H77,$J$7*H77*E77,I77,$I$7*I77*E77)</f>
        <v>EE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21.5" x14ac:dyDescent="0.9">
      <c r="A78" s="103" t="str">
        <f>'PLANTILLA V6'!A78</f>
        <v>EE</v>
      </c>
      <c r="B78" s="103" t="str">
        <f>'PLANTILLA V6'!B78</f>
        <v>Juego de 10 cables tipo caiman- caiman</v>
      </c>
      <c r="C78" s="104">
        <f>'PLANTILLA V6'!C78</f>
        <v>1</v>
      </c>
      <c r="D78" s="95" t="str">
        <f>'PLANTILLA V6'!D78</f>
        <v>juego</v>
      </c>
      <c r="E78" s="104">
        <v>0</v>
      </c>
      <c r="F78" s="95" t="b">
        <v>0</v>
      </c>
      <c r="G78" s="95" t="b">
        <v>0</v>
      </c>
      <c r="H78" s="95" t="b">
        <v>1</v>
      </c>
      <c r="I78" s="95" t="b">
        <v>0</v>
      </c>
      <c r="J78" s="98" cm="1">
        <f t="array" ref="J78">_xlfn.IFS(LEN(A78)&gt;2,A79,SUM(E78:I78)=0,0,F78,$F$7*F78*E78,G78,$G$7*G78*E78,AND(H78,A78="Co"),$H$7*H78*E78,AND(H78,A78="Re"),$H$7*H78*E78,H78,$J$7*H78*E78,I78,$I$7*I78*E78)</f>
        <v>0</v>
      </c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21.5" x14ac:dyDescent="0.9">
      <c r="A79" s="103" t="str">
        <f>'PLANTILLA V6'!A79</f>
        <v>EE</v>
      </c>
      <c r="B79" s="103" t="str">
        <f>'PLANTILLA V6'!B79</f>
        <v>Juegos de jumpers macho - hembra</v>
      </c>
      <c r="C79" s="104">
        <f>'PLANTILLA V6'!C79</f>
        <v>1</v>
      </c>
      <c r="D79" s="95" t="str">
        <f>'PLANTILLA V6'!D79</f>
        <v>juego</v>
      </c>
      <c r="E79" s="104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98" cm="1">
        <f t="array" ref="J79">_xlfn.IFS(LEN(A79)&gt;2,A80,SUM(E79:I79)=0,0,F79,$F$7*F79*E79,G79,$G$7*G79*E79,AND(H79,A79="Co"),$H$7*H79*E79,AND(H79,A79="Re"),$H$7*H79*E79,H79,$J$7*H79*E79,I79,$I$7*I79*E79)</f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21.5" x14ac:dyDescent="0.9">
      <c r="A80" s="103" t="str">
        <f>'PLANTILLA V6'!A80</f>
        <v>EE</v>
      </c>
      <c r="B80" s="103" t="str">
        <f>'PLANTILLA V6'!B80</f>
        <v xml:space="preserve">Juegos de jumpers macho - macho </v>
      </c>
      <c r="C80" s="104">
        <f>'PLANTILLA V6'!C80</f>
        <v>1</v>
      </c>
      <c r="D80" s="95" t="str">
        <f>'PLANTILLA V6'!D80</f>
        <v>juego</v>
      </c>
      <c r="E80" s="104">
        <v>0</v>
      </c>
      <c r="F80" s="95" t="b">
        <v>0</v>
      </c>
      <c r="G80" s="95" t="b">
        <v>0</v>
      </c>
      <c r="H80" s="95" t="b">
        <v>1</v>
      </c>
      <c r="I80" s="95" t="b">
        <v>0</v>
      </c>
      <c r="J80" s="98" cm="1">
        <f t="array" ref="J80">_xlfn.IFS(LEN(A80)&gt;2,A81,SUM(E80:I80)=0,0,F80,$F$7*F80*E80,G80,$G$7*G80*E80,AND(H80,A80="Co"),$H$7*H80*E80,AND(H80,A80="Re"),$H$7*H80*E80,H80,$J$7*H80*E80,I80,$I$7*I80*E80)</f>
        <v>0</v>
      </c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21.5" x14ac:dyDescent="0.9">
      <c r="A81" s="103" t="str">
        <f>'PLANTILLA V6'!A81</f>
        <v>EE</v>
      </c>
      <c r="B81" s="103" t="str">
        <f>'PLANTILLA V6'!B81</f>
        <v>Juegos de jumpers hembra - hembra</v>
      </c>
      <c r="C81" s="104">
        <f>'PLANTILLA V6'!C81</f>
        <v>1</v>
      </c>
      <c r="D81" s="95" t="str">
        <f>'PLANTILLA V6'!D81</f>
        <v>juego</v>
      </c>
      <c r="E81" s="104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98" cm="1">
        <f t="array" ref="J81">_xlfn.IFS(LEN(A81)&gt;2,A82,SUM(E81:I81)=0,0,F81,$F$7*F81*E81,G81,$G$7*G81*E81,AND(H81,A81="Co"),$H$7*H81*E81,AND(H81,A81="Re"),$H$7*H81*E81,H81,$J$7*H81*E81,I81,$I$7*I81*E81)</f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21.5" x14ac:dyDescent="0.9">
      <c r="A82" s="103" t="str">
        <f>'PLANTILLA V6'!A82</f>
        <v>EE</v>
      </c>
      <c r="B82" s="103" t="str">
        <f>'PLANTILLA V6'!B82</f>
        <v>Motor DC de 3V con cables integrados</v>
      </c>
      <c r="C82" s="104">
        <f>'PLANTILLA V6'!C82</f>
        <v>1</v>
      </c>
      <c r="D82" s="95" t="str">
        <f>'PLANTILLA V6'!D82</f>
        <v>pza</v>
      </c>
      <c r="E82" s="104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98" cm="1">
        <f t="array" ref="J82">_xlfn.IFS(LEN(A82)&gt;2,A83,SUM(E82:I82)=0,0,F82,$F$7*F82*E82,G82,$G$7*G82*E82,AND(H82,A82="Co"),$H$7*H82*E82,AND(H82,A82="Re"),$H$7*H82*E82,H82,$J$7*H82*E82,I82,$I$7*I82*E82)</f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21.5" x14ac:dyDescent="0.9">
      <c r="A83" s="103" t="str">
        <f>'PLANTILLA V6'!A83</f>
        <v>EE</v>
      </c>
      <c r="B83" s="103" t="str">
        <f>'PLANTILLA V6'!B83</f>
        <v>Motor DC de 6V con cables integrados</v>
      </c>
      <c r="C83" s="104">
        <f>'PLANTILLA V6'!C83</f>
        <v>1</v>
      </c>
      <c r="D83" s="95" t="str">
        <f>'PLANTILLA V6'!D83</f>
        <v>pza</v>
      </c>
      <c r="E83" s="104">
        <v>0</v>
      </c>
      <c r="F83" s="95" t="b">
        <v>0</v>
      </c>
      <c r="G83" s="95" t="b">
        <v>0</v>
      </c>
      <c r="H83" s="95" t="b">
        <v>1</v>
      </c>
      <c r="I83" s="95" t="b">
        <v>0</v>
      </c>
      <c r="J83" s="98" cm="1">
        <f t="array" ref="J83">_xlfn.IFS(LEN(A83)&gt;2,A84,SUM(E83:I83)=0,0,F83,$F$7*F83*E83,G83,$G$7*G83*E83,AND(H83,A83="Co"),$H$7*H83*E83,AND(H83,A83="Re"),$H$7*H83*E83,H83,$J$7*H83*E83,I83,$I$7*I83*E83)</f>
        <v>0</v>
      </c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21.5" x14ac:dyDescent="0.9">
      <c r="A84" s="103" t="str">
        <f>'PLANTILLA V6'!A84</f>
        <v>EE</v>
      </c>
      <c r="B84" s="103" t="str">
        <f>'PLANTILLA V6'!B84</f>
        <v>Protoboard de 830 puntos</v>
      </c>
      <c r="C84" s="104">
        <f>'PLANTILLA V6'!C84</f>
        <v>1</v>
      </c>
      <c r="D84" s="95" t="str">
        <f>'PLANTILLA V6'!D84</f>
        <v>pza</v>
      </c>
      <c r="E84" s="104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98" cm="1">
        <f t="array" ref="J84">_xlfn.IFS(LEN(A84)&gt;2,A85,SUM(E84:I84)=0,0,F84,$F$7*F84*E84,G84,$G$7*G84*E84,AND(H84,A84="Co"),$H$7*H84*E84,AND(H84,A84="Re"),$H$7*H84*E84,H84,$J$7*H84*E84,I84,$I$7*I84*E84)</f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21.5" x14ac:dyDescent="0.9">
      <c r="A85" s="103" t="str">
        <f>'PLANTILLA V6'!A85</f>
        <v>EE</v>
      </c>
      <c r="B85" s="103" t="str">
        <f>'PLANTILLA V6'!B85</f>
        <v>Led de color blanco</v>
      </c>
      <c r="C85" s="104">
        <f>'PLANTILLA V6'!C85</f>
        <v>1</v>
      </c>
      <c r="D85" s="95" t="str">
        <f>'PLANTILLA V6'!D85</f>
        <v>pza</v>
      </c>
      <c r="E85" s="104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98" cm="1">
        <f t="array" ref="J85">_xlfn.IFS(LEN(A85)&gt;2,A86,SUM(E85:I85)=0,0,F85,$F$7*F85*E85,G85,$G$7*G85*E85,AND(H85,A85="Co"),$H$7*H85*E85,AND(H85,A85="Re"),$H$7*H85*E85,H85,$J$7*H85*E85,I85,$I$7*I85*E85)</f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21.5" x14ac:dyDescent="0.9">
      <c r="A86" s="103" t="str">
        <f>'PLANTILLA V6'!A86</f>
        <v>EE</v>
      </c>
      <c r="B86" s="106" t="str">
        <f>'PLANTILLA V6'!B86</f>
        <v>Led de color verde</v>
      </c>
      <c r="C86" s="104">
        <f>'PLANTILLA V6'!C86</f>
        <v>1</v>
      </c>
      <c r="D86" s="95" t="str">
        <f>'PLANTILLA V6'!D86</f>
        <v>pza</v>
      </c>
      <c r="E86" s="104">
        <v>0</v>
      </c>
      <c r="F86" s="95" t="b">
        <v>0</v>
      </c>
      <c r="G86" s="95" t="b">
        <v>0</v>
      </c>
      <c r="H86" s="95" t="b">
        <v>0</v>
      </c>
      <c r="I86" s="95" t="b">
        <v>0</v>
      </c>
      <c r="J86" s="98" cm="1">
        <f t="array" ref="J86">_xlfn.IFS(LEN(A86)&gt;2,A87,SUM(E86:I86)=0,0,F86,$F$7*F86*E86,G86,$G$7*G86*E86,AND(H86,A86="Co"),$H$7*H86*E86,AND(H86,A86="Re"),$H$7*H86*E86,H86,$J$7*H86*E86,I86,$I$7*I86*E86)</f>
        <v>0</v>
      </c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21.5" x14ac:dyDescent="0.9">
      <c r="A87" s="103" t="str">
        <f>'PLANTILLA V6'!A87</f>
        <v>EE</v>
      </c>
      <c r="B87" s="106" t="str">
        <f>'PLANTILLA V6'!B87</f>
        <v>Led de color amarillo (ámbar)</v>
      </c>
      <c r="C87" s="104">
        <f>'PLANTILLA V6'!C87</f>
        <v>1</v>
      </c>
      <c r="D87" s="95" t="str">
        <f>'PLANTILLA V6'!D87</f>
        <v>pza</v>
      </c>
      <c r="E87" s="104">
        <v>0</v>
      </c>
      <c r="F87" s="95" t="b">
        <v>0</v>
      </c>
      <c r="G87" s="95" t="b">
        <v>0</v>
      </c>
      <c r="H87" s="95" t="b">
        <v>0</v>
      </c>
      <c r="I87" s="95" t="b">
        <v>0</v>
      </c>
      <c r="J87" s="98" cm="1">
        <f t="array" ref="J87">_xlfn.IFS(LEN(A87)&gt;2,A88,SUM(E87:I87)=0,0,F87,$F$7*F87*E87,G87,$G$7*G87*E87,AND(H87,A87="Co"),$H$7*H87*E87,AND(H87,A87="Re"),$H$7*H87*E87,H87,$J$7*H87*E87,I87,$I$7*I87*E87)</f>
        <v>0</v>
      </c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21.5" x14ac:dyDescent="0.9">
      <c r="A88" s="103" t="str">
        <f>'PLANTILLA V6'!A88</f>
        <v>EE</v>
      </c>
      <c r="B88" s="103" t="str">
        <f>'PLANTILLA V6'!B88</f>
        <v>Led de color rojo</v>
      </c>
      <c r="C88" s="104">
        <f>'PLANTILLA V6'!C88</f>
        <v>1</v>
      </c>
      <c r="D88" s="95" t="str">
        <f>'PLANTILLA V6'!D88</f>
        <v>pza</v>
      </c>
      <c r="E88" s="104">
        <v>0</v>
      </c>
      <c r="F88" s="95" t="b">
        <v>0</v>
      </c>
      <c r="G88" s="95" t="b">
        <v>0</v>
      </c>
      <c r="H88" s="95" t="b">
        <v>0</v>
      </c>
      <c r="I88" s="95" t="b">
        <v>0</v>
      </c>
      <c r="J88" s="98" cm="1">
        <f t="array" ref="J88">_xlfn.IFS(LEN(A88)&gt;2,A89,SUM(E88:I88)=0,0,F88,$F$7*F88*E88,G88,$G$7*G88*E88,AND(H88,A88="Co"),$H$7*H88*E88,AND(H88,A88="Re"),$H$7*H88*E88,H88,$J$7*H88*E88,I88,$I$7*I88*E88)</f>
        <v>0</v>
      </c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21.5" x14ac:dyDescent="0.9">
      <c r="A89" s="103" t="str">
        <f>'PLANTILLA V6'!A89</f>
        <v>EE</v>
      </c>
      <c r="B89" s="103" t="str">
        <f>'PLANTILLA V6'!B89</f>
        <v xml:space="preserve">Resistencia de 330 ohms </v>
      </c>
      <c r="C89" s="104">
        <f>'PLANTILLA V6'!C89</f>
        <v>1</v>
      </c>
      <c r="D89" s="95" t="str">
        <f>'PLANTILLA V6'!D89</f>
        <v>pza</v>
      </c>
      <c r="E89" s="104">
        <v>0</v>
      </c>
      <c r="F89" s="95" t="b">
        <v>0</v>
      </c>
      <c r="G89" s="95" t="b">
        <v>0</v>
      </c>
      <c r="H89" s="95" t="b">
        <v>0</v>
      </c>
      <c r="I89" s="95" t="b">
        <v>0</v>
      </c>
      <c r="J89" s="98" cm="1">
        <f t="array" ref="J89">_xlfn.IFS(LEN(A89)&gt;2,A90,SUM(E89:I89)=0,0,F89,$F$7*F89*E89,G89,$G$7*G89*E89,AND(H89,A89="Co"),$H$7*H89*E89,AND(H89,A89="Re"),$H$7*H89*E89,H89,$J$7*H89*E89,I89,$I$7*I89*E89)</f>
        <v>0</v>
      </c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21.5" x14ac:dyDescent="0.9">
      <c r="A90" s="103" t="str">
        <f>'PLANTILLA V6'!A90</f>
        <v>EE</v>
      </c>
      <c r="B90" s="103" t="str">
        <f>'PLANTILLA V6'!B90</f>
        <v>Resistencia de 1K ohms</v>
      </c>
      <c r="C90" s="104">
        <f>'PLANTILLA V6'!C90</f>
        <v>1</v>
      </c>
      <c r="D90" s="95" t="str">
        <f>'PLANTILLA V6'!D90</f>
        <v>pza</v>
      </c>
      <c r="E90" s="104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98" cm="1">
        <f t="array" ref="J90">_xlfn.IFS(LEN(A90)&gt;2,A91,SUM(E90:I90)=0,0,F90,$F$7*F90*E90,G90,$G$7*G90*E90,AND(H90,A90="Co"),$H$7*H90*E90,AND(H90,A90="Re"),$H$7*H90*E90,H90,$J$7*H90*E90,I90,$I$7*I90*E90)</f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21.5" x14ac:dyDescent="0.9">
      <c r="A91" s="103" t="str">
        <f>'PLANTILLA V6'!A91</f>
        <v>EE</v>
      </c>
      <c r="B91" s="103" t="str">
        <f>'PLANTILLA V6'!B91</f>
        <v xml:space="preserve">Cinta de aislar color negro </v>
      </c>
      <c r="C91" s="104">
        <f>'PLANTILLA V6'!C91</f>
        <v>1</v>
      </c>
      <c r="D91" s="95" t="str">
        <f>'PLANTILLA V6'!D91</f>
        <v>rollo</v>
      </c>
      <c r="E91" s="104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98" cm="1">
        <f t="array" ref="J91">_xlfn.IFS(LEN(A91)&gt;2,A92,SUM(E91:I91)=0,0,F91,$F$7*F91*E91,G91,$G$7*G91*E91,AND(H91,A91="Co"),$H$7*H91*E91,AND(H91,A91="Re"),$H$7*H91*E91,H91,$J$7*H91*E91,I91,$I$7*I91*E91)</f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21.5" x14ac:dyDescent="0.9">
      <c r="A92" s="103" t="str">
        <f>'PLANTILLA V6'!A92</f>
        <v>EE</v>
      </c>
      <c r="B92" s="103" t="str">
        <f>'PLANTILLA V6'!B92</f>
        <v xml:space="preserve">Cinta de aislar color rojo </v>
      </c>
      <c r="C92" s="104">
        <f>'PLANTILLA V6'!C92</f>
        <v>1</v>
      </c>
      <c r="D92" s="95" t="str">
        <f>'PLANTILLA V6'!D92</f>
        <v>rollo</v>
      </c>
      <c r="E92" s="104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98" cm="1">
        <f t="array" ref="J92">_xlfn.IFS(LEN(A92)&gt;2,A93,SUM(E92:I92)=0,0,F92,$F$7*F92*E92,G92,$G$7*G92*E92,AND(H92,A92="Co"),$H$7*H92*E92,AND(H92,A92="Re"),$H$7*H92*E92,H92,$J$7*H92*E92,I92,$I$7*I92*E92)</f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21.5" x14ac:dyDescent="0.9">
      <c r="A93" s="103" t="str">
        <f>'PLANTILLA V6'!A93</f>
        <v>EE</v>
      </c>
      <c r="B93" s="103" t="str">
        <f>'PLANTILLA V6'!B93</f>
        <v>Push button</v>
      </c>
      <c r="C93" s="104">
        <f>'PLANTILLA V6'!C93</f>
        <v>1</v>
      </c>
      <c r="D93" s="95" t="str">
        <f>'PLANTILLA V6'!D93</f>
        <v>pza</v>
      </c>
      <c r="E93" s="104">
        <v>0</v>
      </c>
      <c r="F93" s="95" t="b">
        <v>0</v>
      </c>
      <c r="G93" s="95" t="b">
        <v>0</v>
      </c>
      <c r="H93" s="95" t="b">
        <v>0</v>
      </c>
      <c r="I93" s="95" t="b">
        <v>0</v>
      </c>
      <c r="J93" s="98" cm="1">
        <f t="array" ref="J93">_xlfn.IFS(LEN(A93)&gt;2,A94,SUM(E93:I93)=0,0,F93,$F$7*F93*E93,G93,$G$7*G93*E93,AND(H93,A93="Co"),$H$7*H93*E93,AND(H93,A93="Re"),$H$7*H93*E93,H93,$J$7*H93*E93,I93,$I$7*I93*E93)</f>
        <v>0</v>
      </c>
      <c r="K93" s="101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21.5" x14ac:dyDescent="0.9">
      <c r="A94" s="103" t="str">
        <f>'PLANTILLA V6'!A94</f>
        <v>EE</v>
      </c>
      <c r="B94" s="103" t="str">
        <f>'PLANTILLA V6'!B94</f>
        <v>Cautín</v>
      </c>
      <c r="C94" s="104">
        <f>'PLANTILLA V6'!C94</f>
        <v>1</v>
      </c>
      <c r="D94" s="95" t="str">
        <f>'PLANTILLA V6'!D94</f>
        <v>pza</v>
      </c>
      <c r="E94" s="104">
        <v>0</v>
      </c>
      <c r="F94" s="95" t="b">
        <v>0</v>
      </c>
      <c r="G94" s="95" t="b">
        <v>0</v>
      </c>
      <c r="H94" s="95" t="b">
        <v>0</v>
      </c>
      <c r="I94" s="95" t="b">
        <v>0</v>
      </c>
      <c r="J94" s="98" cm="1">
        <f t="array" ref="J94">_xlfn.IFS(LEN(A94)&gt;2,A95,SUM(E94:I94)=0,0,F94,$F$7*F94*E94,G94,$G$7*G94*E94,AND(H94,A94="Co"),$H$7*H94*E94,AND(H94,A94="Re"),$H$7*H94*E94,H94,$J$7*H94*E94,I94,$I$7*I94*E94)</f>
        <v>0</v>
      </c>
      <c r="K94" s="101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21.5" x14ac:dyDescent="0.9">
      <c r="A95" s="103" t="str">
        <f>'PLANTILLA V6'!A95</f>
        <v>EE</v>
      </c>
      <c r="B95" s="103" t="str">
        <f>'PLANTILLA V6'!B95</f>
        <v>Soldadura eléctronica</v>
      </c>
      <c r="C95" s="104">
        <f>'PLANTILLA V6'!C95</f>
        <v>1</v>
      </c>
      <c r="D95" s="95" t="str">
        <f>'PLANTILLA V6'!D95</f>
        <v>pza</v>
      </c>
      <c r="E95" s="104">
        <v>0</v>
      </c>
      <c r="F95" s="95" t="b">
        <v>0</v>
      </c>
      <c r="G95" s="95" t="b">
        <v>0</v>
      </c>
      <c r="H95" s="95" t="b">
        <v>0</v>
      </c>
      <c r="I95" s="95" t="b">
        <v>0</v>
      </c>
      <c r="J95" s="98" cm="1">
        <f t="array" ref="J95">_xlfn.IFS(LEN(A95)&gt;2,A96,SUM(E95:I95)=0,0,F95,$F$7*F95*E95,G95,$G$7*G95*E95,AND(H95,A95="Co"),$H$7*H95*E95,AND(H95,A95="Re"),$H$7*H95*E95,H95,$J$7*H95*E95,I95,$I$7*I95*E95)</f>
        <v>0</v>
      </c>
      <c r="K95" s="101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21.5" x14ac:dyDescent="0.9">
      <c r="A96" s="103" t="str">
        <f>'PLANTILLA V6'!A96</f>
        <v>EE</v>
      </c>
      <c r="B96" s="103" t="str">
        <f>'PLANTILLA V6'!B96</f>
        <v>Pasta para soldar</v>
      </c>
      <c r="C96" s="104">
        <f>'PLANTILLA V6'!C96</f>
        <v>1</v>
      </c>
      <c r="D96" s="95" t="str">
        <f>'PLANTILLA V6'!D96</f>
        <v>pza</v>
      </c>
      <c r="E96" s="104">
        <v>0</v>
      </c>
      <c r="F96" s="95" t="b">
        <v>0</v>
      </c>
      <c r="G96" s="95" t="b">
        <v>0</v>
      </c>
      <c r="H96" s="95" t="b">
        <v>0</v>
      </c>
      <c r="I96" s="95" t="b">
        <v>0</v>
      </c>
      <c r="J96" s="98" cm="1">
        <f t="array" ref="J96">_xlfn.IFS(LEN(A96)&gt;2,A97,SUM(E96:I96)=0,0,F96,$F$7*F96*E96,G96,$G$7*G96*E96,AND(H96,A96="Co"),$H$7*H96*E96,AND(H96,A96="Re"),$H$7*H96*E96,H96,$J$7*H96*E96,I96,$I$7*I96*E96)</f>
        <v>0</v>
      </c>
      <c r="K96" s="101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21.5" x14ac:dyDescent="0.9">
      <c r="A97" s="103" t="str">
        <f>'PLANTILLA V6'!A97</f>
        <v>EE</v>
      </c>
      <c r="B97" s="103" t="str">
        <f>'PLANTILLA V6'!B97</f>
        <v>Interruptor de carrera</v>
      </c>
      <c r="C97" s="104">
        <f>'PLANTILLA V6'!C97</f>
        <v>1</v>
      </c>
      <c r="D97" s="95" t="str">
        <f>'PLANTILLA V6'!D97</f>
        <v>pza</v>
      </c>
      <c r="E97" s="104">
        <v>0</v>
      </c>
      <c r="F97" s="95" t="b">
        <v>0</v>
      </c>
      <c r="G97" s="95" t="b">
        <v>0</v>
      </c>
      <c r="H97" s="95" t="b">
        <v>0</v>
      </c>
      <c r="I97" s="95" t="b">
        <v>0</v>
      </c>
      <c r="J97" s="98" cm="1">
        <f t="array" ref="J97">_xlfn.IFS(LEN(A97)&gt;2,A98,SUM(E97:I97)=0,0,F97,$F$7*F97*E97,G97,$G$7*G97*E97,AND(H97,A97="Co"),$H$7*H97*E97,AND(H97,A97="Re"),$H$7*H97*E97,H97,$J$7*H97*E97,I97,$I$7*I97*E97)</f>
        <v>0</v>
      </c>
      <c r="K97" s="101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21.5" x14ac:dyDescent="0.9">
      <c r="A98" s="103" t="str">
        <f>'PLANTILLA V6'!A98</f>
        <v>EE</v>
      </c>
      <c r="B98" s="103" t="str">
        <f>'PLANTILLA V6'!B98</f>
        <v>llantitas de plástico para motor DC</v>
      </c>
      <c r="C98" s="104">
        <f>'PLANTILLA V6'!C98</f>
        <v>1</v>
      </c>
      <c r="D98" s="95" t="str">
        <f>'PLANTILLA V6'!D98</f>
        <v>pza</v>
      </c>
      <c r="E98" s="104">
        <v>0</v>
      </c>
      <c r="F98" s="95" t="b">
        <v>0</v>
      </c>
      <c r="G98" s="95" t="b">
        <v>0</v>
      </c>
      <c r="H98" s="95" t="b">
        <v>0</v>
      </c>
      <c r="I98" s="95" t="b">
        <v>0</v>
      </c>
      <c r="J98" s="98" cm="1">
        <f t="array" ref="J98">_xlfn.IFS(LEN(A98)&gt;2,A99,SUM(E98:I98)=0,0,F98,$F$7*F98*E98,G98,$G$7*G98*E98,AND(H98,A98="Co"),$H$7*H98*E98,AND(H98,A98="Re"),$H$7*H98*E98,H98,$J$7*H98*E98,I98,$I$7*I98*E98)</f>
        <v>0</v>
      </c>
      <c r="K98" s="101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21.5" x14ac:dyDescent="0.9">
      <c r="A99" s="103" t="str">
        <f>'PLANTILLA V6'!A99</f>
        <v>EE</v>
      </c>
      <c r="B99" s="103" t="str">
        <f>'PLANTILLA V6'!B99</f>
        <v>Servomotor SG90</v>
      </c>
      <c r="C99" s="104">
        <f>'PLANTILLA V6'!C99</f>
        <v>1</v>
      </c>
      <c r="D99" s="95" t="str">
        <f>'PLANTILLA V6'!D99</f>
        <v>pza</v>
      </c>
      <c r="E99" s="104">
        <v>0</v>
      </c>
      <c r="F99" s="95" t="b">
        <v>0</v>
      </c>
      <c r="G99" s="95" t="b">
        <v>0</v>
      </c>
      <c r="H99" s="95" t="b">
        <v>0</v>
      </c>
      <c r="I99" s="95" t="b">
        <v>0</v>
      </c>
      <c r="J99" s="98" cm="1">
        <f t="array" ref="J99">_xlfn.IFS(LEN(A99)&gt;2,A100,SUM(E99:I99)=0,0,F99,$F$7*F99*E99,G99,$G$7*G99*E99,AND(H99,A99="Co"),$H$7*H99*E99,AND(H99,A99="Re"),$H$7*H99*E99,H99,$J$7*H99*E99,I99,$I$7*I99*E99)</f>
        <v>0</v>
      </c>
      <c r="K99" s="101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21.5" x14ac:dyDescent="0.9">
      <c r="A100" s="103" t="str">
        <f>'PLANTILLA V6'!A100</f>
        <v>EE</v>
      </c>
      <c r="B100" s="103">
        <f>'PLANTILLA V6'!B100</f>
        <v>0</v>
      </c>
      <c r="C100" s="104">
        <f>'PLANTILLA V6'!C100</f>
        <v>1</v>
      </c>
      <c r="D100" s="95" t="str">
        <f>'PLANTILLA V6'!D100</f>
        <v>pza</v>
      </c>
      <c r="E100" s="104">
        <v>0</v>
      </c>
      <c r="F100" s="95" t="b">
        <v>0</v>
      </c>
      <c r="G100" s="95" t="b">
        <v>0</v>
      </c>
      <c r="H100" s="95" t="b">
        <v>0</v>
      </c>
      <c r="I100" s="95" t="b">
        <v>0</v>
      </c>
      <c r="J100" s="98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1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21.5" x14ac:dyDescent="0.9">
      <c r="A101" s="103">
        <f>'PLANTILLA V6'!A101</f>
        <v>0</v>
      </c>
      <c r="B101" s="103">
        <f>'PLANTILLA V6'!B101</f>
        <v>0</v>
      </c>
      <c r="C101" s="104">
        <f>'PLANTILLA V6'!C101</f>
        <v>1</v>
      </c>
      <c r="D101" s="95" t="str">
        <f>'PLANTILLA V6'!D101</f>
        <v>pza</v>
      </c>
      <c r="E101" s="104">
        <v>0</v>
      </c>
      <c r="F101" s="95" t="b">
        <v>0</v>
      </c>
      <c r="G101" s="95" t="b">
        <v>0</v>
      </c>
      <c r="H101" s="95" t="b">
        <v>0</v>
      </c>
      <c r="I101" s="95" t="b">
        <v>0</v>
      </c>
      <c r="J101" s="98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1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21.5" x14ac:dyDescent="0.9">
      <c r="A102" s="103">
        <f>'PLANTILLA V6'!A102</f>
        <v>0</v>
      </c>
      <c r="B102" s="103">
        <f>'PLANTILLA V6'!B102</f>
        <v>0</v>
      </c>
      <c r="C102" s="104">
        <f>'PLANTILLA V6'!C102</f>
        <v>1</v>
      </c>
      <c r="D102" s="95" t="str">
        <f>'PLANTILLA V6'!D102</f>
        <v>pza</v>
      </c>
      <c r="E102" s="104">
        <v>0</v>
      </c>
      <c r="F102" s="95" t="b">
        <v>0</v>
      </c>
      <c r="G102" s="95" t="b">
        <v>0</v>
      </c>
      <c r="H102" s="95" t="b">
        <v>0</v>
      </c>
      <c r="I102" s="95" t="b">
        <v>0</v>
      </c>
      <c r="J102" s="98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1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21.5" x14ac:dyDescent="0.9">
      <c r="A103" s="103">
        <f>'PLANTILLA V6'!A103</f>
        <v>0</v>
      </c>
      <c r="B103" s="103">
        <f>'PLANTILLA V6'!B103</f>
        <v>0</v>
      </c>
      <c r="C103" s="104">
        <f>'PLANTILLA V6'!C103</f>
        <v>1</v>
      </c>
      <c r="D103" s="95" t="str">
        <f>'PLANTILLA V6'!D103</f>
        <v>pza</v>
      </c>
      <c r="E103" s="104">
        <v>0</v>
      </c>
      <c r="F103" s="95" t="b">
        <v>0</v>
      </c>
      <c r="G103" s="95" t="b">
        <v>0</v>
      </c>
      <c r="H103" s="95" t="b">
        <v>0</v>
      </c>
      <c r="I103" s="95" t="b">
        <v>0</v>
      </c>
      <c r="J103" s="98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1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21.5" x14ac:dyDescent="0.9">
      <c r="A104" s="103">
        <f>'PLANTILLA V6'!A104</f>
        <v>0</v>
      </c>
      <c r="B104" s="103">
        <f>'PLANTILLA V6'!B104</f>
        <v>0</v>
      </c>
      <c r="C104" s="104">
        <f>'PLANTILLA V6'!C104</f>
        <v>1</v>
      </c>
      <c r="D104" s="95" t="str">
        <f>'PLANTILLA V6'!D104</f>
        <v>pza</v>
      </c>
      <c r="E104" s="104">
        <v>0</v>
      </c>
      <c r="F104" s="95" t="b">
        <v>0</v>
      </c>
      <c r="G104" s="95" t="b">
        <v>0</v>
      </c>
      <c r="H104" s="95" t="b">
        <v>0</v>
      </c>
      <c r="I104" s="95" t="b">
        <v>0</v>
      </c>
      <c r="J104" s="98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1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21.5" x14ac:dyDescent="0.9">
      <c r="A105" s="103">
        <f>'PLANTILLA V6'!A105</f>
        <v>0</v>
      </c>
      <c r="B105" s="103">
        <f>'PLANTILLA V6'!B105</f>
        <v>0</v>
      </c>
      <c r="C105" s="104">
        <f>'PLANTILLA V6'!C105</f>
        <v>1</v>
      </c>
      <c r="D105" s="95" t="str">
        <f>'PLANTILLA V6'!D105</f>
        <v>pza</v>
      </c>
      <c r="E105" s="104">
        <v>0</v>
      </c>
      <c r="F105" s="95" t="b">
        <v>0</v>
      </c>
      <c r="G105" s="95" t="b">
        <v>0</v>
      </c>
      <c r="H105" s="95" t="b">
        <v>0</v>
      </c>
      <c r="I105" s="95" t="b">
        <v>0</v>
      </c>
      <c r="J105" s="98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1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21.5" x14ac:dyDescent="0.9">
      <c r="A106" s="103">
        <f>'PLANTILLA V6'!A106</f>
        <v>0</v>
      </c>
      <c r="B106" s="103">
        <f>'PLANTILLA V6'!B106</f>
        <v>0</v>
      </c>
      <c r="C106" s="104">
        <f>'PLANTILLA V6'!C106</f>
        <v>1</v>
      </c>
      <c r="D106" s="95" t="str">
        <f>'PLANTILLA V6'!D106</f>
        <v>pza</v>
      </c>
      <c r="E106" s="104">
        <v>0</v>
      </c>
      <c r="F106" s="95" t="b">
        <v>0</v>
      </c>
      <c r="G106" s="95" t="b">
        <v>0</v>
      </c>
      <c r="H106" s="95" t="b">
        <v>0</v>
      </c>
      <c r="I106" s="95" t="b">
        <v>0</v>
      </c>
      <c r="J106" s="98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1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21.5" x14ac:dyDescent="0.9">
      <c r="A107" s="103">
        <f>'PLANTILLA V6'!A107</f>
        <v>0</v>
      </c>
      <c r="B107" s="103">
        <f>'PLANTILLA V6'!B107</f>
        <v>0</v>
      </c>
      <c r="C107" s="104">
        <f>'PLANTILLA V6'!C107</f>
        <v>1</v>
      </c>
      <c r="D107" s="95" t="str">
        <f>'PLANTILLA V6'!D107</f>
        <v>pza</v>
      </c>
      <c r="E107" s="104">
        <v>0</v>
      </c>
      <c r="F107" s="95" t="b">
        <v>0</v>
      </c>
      <c r="G107" s="95" t="b">
        <v>0</v>
      </c>
      <c r="H107" s="95" t="b">
        <v>0</v>
      </c>
      <c r="I107" s="95" t="b">
        <v>0</v>
      </c>
      <c r="J107" s="98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1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21.5" x14ac:dyDescent="0.9">
      <c r="A108" s="103">
        <f>'PLANTILLA V6'!A108</f>
        <v>0</v>
      </c>
      <c r="B108" s="103">
        <f>'PLANTILLA V6'!B108</f>
        <v>0</v>
      </c>
      <c r="C108" s="104">
        <f>'PLANTILLA V6'!C108</f>
        <v>1</v>
      </c>
      <c r="D108" s="95" t="str">
        <f>'PLANTILLA V6'!D108</f>
        <v>pza</v>
      </c>
      <c r="E108" s="104">
        <v>0</v>
      </c>
      <c r="F108" s="95" t="b">
        <v>0</v>
      </c>
      <c r="G108" s="95" t="b">
        <v>0</v>
      </c>
      <c r="H108" s="95" t="b">
        <v>0</v>
      </c>
      <c r="I108" s="95" t="b">
        <v>0</v>
      </c>
      <c r="J108" s="98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1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21.5" x14ac:dyDescent="0.9">
      <c r="A109" s="196" t="str">
        <f>'PLANTILLA V6'!A109</f>
        <v>Baterías</v>
      </c>
      <c r="B109" s="167"/>
      <c r="C109" s="104">
        <f>'PLANTILLA V6'!C109</f>
        <v>0</v>
      </c>
      <c r="D109" s="95">
        <f>'PLANTILLA V6'!D109</f>
        <v>0</v>
      </c>
      <c r="E109" s="104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102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1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21.5" x14ac:dyDescent="0.9">
      <c r="A110" s="103" t="str">
        <f>'PLANTILLA V6'!A110</f>
        <v>Ba</v>
      </c>
      <c r="B110" s="103" t="str">
        <f>'PLANTILLA V6'!B110</f>
        <v>Batería recargable 1.5V (AA)</v>
      </c>
      <c r="C110" s="104">
        <f>'PLANTILLA V6'!C110</f>
        <v>1</v>
      </c>
      <c r="D110" s="95" t="str">
        <f>'PLANTILLA V6'!D110</f>
        <v>pza</v>
      </c>
      <c r="E110" s="104">
        <v>0</v>
      </c>
      <c r="F110" s="95" t="b">
        <v>0</v>
      </c>
      <c r="G110" s="95" t="b">
        <v>0</v>
      </c>
      <c r="H110" s="95" t="b">
        <v>1</v>
      </c>
      <c r="I110" s="95" t="b">
        <v>0</v>
      </c>
      <c r="J110" s="98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21.5" x14ac:dyDescent="0.9">
      <c r="A111" s="103" t="str">
        <f>'PLANTILLA V6'!A111</f>
        <v>Ba</v>
      </c>
      <c r="B111" s="103" t="str">
        <f>'PLANTILLA V6'!B111</f>
        <v>Batería recargable 1.5V (AAA)</v>
      </c>
      <c r="C111" s="104">
        <f>'PLANTILLA V6'!C111</f>
        <v>1</v>
      </c>
      <c r="D111" s="95" t="str">
        <f>'PLANTILLA V6'!D111</f>
        <v>pza</v>
      </c>
      <c r="E111" s="104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98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21.5" x14ac:dyDescent="0.9">
      <c r="A112" s="103" t="str">
        <f>'PLANTILLA V6'!A112</f>
        <v>Ba</v>
      </c>
      <c r="B112" s="103" t="str">
        <f>'PLANTILLA V6'!B112</f>
        <v>Batería recargable 9V Volteck</v>
      </c>
      <c r="C112" s="104">
        <f>'PLANTILLA V6'!C112</f>
        <v>1</v>
      </c>
      <c r="D112" s="95" t="str">
        <f>'PLANTILLA V6'!D112</f>
        <v>pza</v>
      </c>
      <c r="E112" s="104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98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21.5" x14ac:dyDescent="0.9">
      <c r="A113" s="103" t="str">
        <f>'PLANTILLA V6'!A113</f>
        <v>Ba</v>
      </c>
      <c r="B113" s="103" t="str">
        <f>'PLANTILLA V6'!B113</f>
        <v>Baterías alcalinas AAA de 1.5 V (no recargable) para microbit</v>
      </c>
      <c r="C113" s="104">
        <f>'PLANTILLA V6'!C113</f>
        <v>1</v>
      </c>
      <c r="D113" s="95" t="str">
        <f>'PLANTILLA V6'!D113</f>
        <v>pza</v>
      </c>
      <c r="E113" s="104">
        <v>0</v>
      </c>
      <c r="F113" s="95" t="b">
        <v>0</v>
      </c>
      <c r="G113" s="95" t="b">
        <v>0</v>
      </c>
      <c r="H113" s="95" t="b">
        <v>1</v>
      </c>
      <c r="I113" s="95" t="b">
        <v>0</v>
      </c>
      <c r="J113" s="98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21.5" x14ac:dyDescent="0.9">
      <c r="A114" s="103" t="str">
        <f>'PLANTILLA V6'!A114</f>
        <v>Ba</v>
      </c>
      <c r="B114" s="103" t="str">
        <f>'PLANTILLA V6'!B114</f>
        <v>Batería de 3V tipo CR2032</v>
      </c>
      <c r="C114" s="104">
        <f>'PLANTILLA V6'!C114</f>
        <v>1</v>
      </c>
      <c r="D114" s="95" t="str">
        <f>'PLANTILLA V6'!D114</f>
        <v>pza</v>
      </c>
      <c r="E114" s="104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98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21.5" x14ac:dyDescent="0.9">
      <c r="A115" s="103" t="str">
        <f>'PLANTILLA V6'!A115</f>
        <v>Ba</v>
      </c>
      <c r="B115" s="103" t="str">
        <f>'PLANTILLA V6'!B115</f>
        <v>Cargador universal de pilas recargable (9V, AA y AAA)</v>
      </c>
      <c r="C115" s="104">
        <f>'PLANTILLA V6'!C115</f>
        <v>1</v>
      </c>
      <c r="D115" s="95" t="str">
        <f>'PLANTILLA V6'!D115</f>
        <v>pza</v>
      </c>
      <c r="E115" s="104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98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21.5" x14ac:dyDescent="0.9">
      <c r="A116" s="103" t="str">
        <f>'PLANTILLA V6'!A116</f>
        <v>Ba</v>
      </c>
      <c r="B116" s="103" t="str">
        <f>'PLANTILLA V6'!B116</f>
        <v xml:space="preserve">Portapilas para 2 pilas en serie "AA" </v>
      </c>
      <c r="C116" s="104">
        <f>'PLANTILLA V6'!C116</f>
        <v>1</v>
      </c>
      <c r="D116" s="95" t="str">
        <f>'PLANTILLA V6'!D116</f>
        <v>pza</v>
      </c>
      <c r="E116" s="104">
        <v>0</v>
      </c>
      <c r="F116" s="95" t="b">
        <v>0</v>
      </c>
      <c r="G116" s="95" t="b">
        <v>0</v>
      </c>
      <c r="H116" s="95" t="b">
        <v>1</v>
      </c>
      <c r="I116" s="95" t="b">
        <v>0</v>
      </c>
      <c r="J116" s="98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21.5" x14ac:dyDescent="0.9">
      <c r="A117" s="103" t="str">
        <f>'PLANTILLA V6'!A117</f>
        <v>Ba</v>
      </c>
      <c r="B117" s="103" t="str">
        <f>'PLANTILLA V6'!B117</f>
        <v>Broche para pila de 9V</v>
      </c>
      <c r="C117" s="104">
        <f>'PLANTILLA V6'!C117</f>
        <v>1</v>
      </c>
      <c r="D117" s="95" t="str">
        <f>'PLANTILLA V6'!D117</f>
        <v>pza</v>
      </c>
      <c r="E117" s="104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98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21.5" x14ac:dyDescent="0.9">
      <c r="A118" s="103" t="str">
        <f>'PLANTILLA V6'!A118</f>
        <v>Ba</v>
      </c>
      <c r="B118" s="103" t="str">
        <f>'PLANTILLA V6'!B118</f>
        <v>Pila CR2032 tipo moneda</v>
      </c>
      <c r="C118" s="104">
        <f>'PLANTILLA V6'!C118</f>
        <v>1</v>
      </c>
      <c r="D118" s="95" t="str">
        <f>'PLANTILLA V6'!D118</f>
        <v>pza</v>
      </c>
      <c r="E118" s="104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98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21.5" x14ac:dyDescent="0.9">
      <c r="A119" s="20">
        <f>'PLANTILLA V6'!A119</f>
        <v>0</v>
      </c>
      <c r="B119" s="20">
        <f>'PLANTILLA V6'!B119</f>
        <v>0</v>
      </c>
      <c r="C119" s="104">
        <f>'PLANTILLA V6'!C119</f>
        <v>0</v>
      </c>
      <c r="D119" s="95">
        <f>'PLANTILLA V6'!D119</f>
        <v>0</v>
      </c>
      <c r="E119" s="104">
        <v>0</v>
      </c>
      <c r="F119" s="95" t="b">
        <v>0</v>
      </c>
      <c r="G119" s="95" t="b">
        <v>0</v>
      </c>
      <c r="H119" s="95" t="b">
        <v>0</v>
      </c>
      <c r="I119" s="95" t="b">
        <v>0</v>
      </c>
      <c r="J119" s="98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0">
        <f>'PLANTILLA V6'!A120</f>
        <v>0</v>
      </c>
      <c r="B120" s="20">
        <f>'PLANTILLA V6'!B120</f>
        <v>0</v>
      </c>
      <c r="C120" s="104">
        <f>'PLANTILLA V6'!C120</f>
        <v>0</v>
      </c>
      <c r="D120" s="95">
        <f>'PLANTILLA V6'!D120</f>
        <v>0</v>
      </c>
      <c r="E120" s="104">
        <v>0</v>
      </c>
      <c r="F120" s="95" t="b">
        <v>0</v>
      </c>
      <c r="G120" s="95" t="b">
        <v>0</v>
      </c>
      <c r="H120" s="95" t="b">
        <v>0</v>
      </c>
      <c r="I120" s="95" t="b">
        <v>0</v>
      </c>
      <c r="J120" s="98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0">
        <f>'PLANTILLA V6'!A121</f>
        <v>0</v>
      </c>
      <c r="B121" s="20">
        <f>'PLANTILLA V6'!B121</f>
        <v>0</v>
      </c>
      <c r="C121" s="104">
        <f>'PLANTILLA V6'!C121</f>
        <v>0</v>
      </c>
      <c r="D121" s="95">
        <f>'PLANTILLA V6'!D121</f>
        <v>0</v>
      </c>
      <c r="E121" s="104">
        <v>0</v>
      </c>
      <c r="F121" s="95" t="b">
        <v>0</v>
      </c>
      <c r="G121" s="95" t="b">
        <v>0</v>
      </c>
      <c r="H121" s="95" t="b">
        <v>0</v>
      </c>
      <c r="I121" s="95" t="b">
        <v>0</v>
      </c>
      <c r="J121" s="98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0">
        <f>'PLANTILLA V6'!A122</f>
        <v>0</v>
      </c>
      <c r="B122" s="20">
        <f>'PLANTILLA V6'!B122</f>
        <v>0</v>
      </c>
      <c r="C122" s="104">
        <f>'PLANTILLA V6'!C122</f>
        <v>0</v>
      </c>
      <c r="D122" s="95">
        <f>'PLANTILLA V6'!D122</f>
        <v>0</v>
      </c>
      <c r="E122" s="104">
        <v>0</v>
      </c>
      <c r="F122" s="95" t="b">
        <v>0</v>
      </c>
      <c r="G122" s="95" t="b">
        <v>0</v>
      </c>
      <c r="H122" s="95" t="b">
        <v>0</v>
      </c>
      <c r="I122" s="95" t="b">
        <v>0</v>
      </c>
      <c r="J122" s="98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0">
        <f>'PLANTILLA V6'!A123</f>
        <v>0</v>
      </c>
      <c r="B123" s="20">
        <f>'PLANTILLA V6'!B123</f>
        <v>0</v>
      </c>
      <c r="C123" s="104">
        <f>'PLANTILLA V6'!C123</f>
        <v>0</v>
      </c>
      <c r="D123" s="95">
        <f>'PLANTILLA V6'!D123</f>
        <v>0</v>
      </c>
      <c r="E123" s="104">
        <v>0</v>
      </c>
      <c r="F123" s="95" t="b">
        <v>0</v>
      </c>
      <c r="G123" s="95" t="b">
        <v>0</v>
      </c>
      <c r="H123" s="95" t="b">
        <v>0</v>
      </c>
      <c r="I123" s="95" t="b">
        <v>0</v>
      </c>
      <c r="J123" s="98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0">
        <f>'PLANTILLA V6'!A124</f>
        <v>0</v>
      </c>
      <c r="B124" s="20">
        <f>'PLANTILLA V6'!B124</f>
        <v>0</v>
      </c>
      <c r="C124" s="104">
        <f>'PLANTILLA V6'!C124</f>
        <v>0</v>
      </c>
      <c r="D124" s="95">
        <f>'PLANTILLA V6'!D124</f>
        <v>0</v>
      </c>
      <c r="E124" s="104">
        <v>0</v>
      </c>
      <c r="F124" s="95" t="b">
        <v>0</v>
      </c>
      <c r="G124" s="95" t="b">
        <v>0</v>
      </c>
      <c r="H124" s="95" t="b">
        <v>0</v>
      </c>
      <c r="I124" s="95" t="b">
        <v>0</v>
      </c>
      <c r="J124" s="98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0">
        <f>'PLANTILLA V6'!A125</f>
        <v>0</v>
      </c>
      <c r="B125" s="20">
        <f>'PLANTILLA V6'!B125</f>
        <v>0</v>
      </c>
      <c r="C125" s="104">
        <f>'PLANTILLA V6'!C125</f>
        <v>0</v>
      </c>
      <c r="D125" s="95">
        <f>'PLANTILLA V6'!D125</f>
        <v>0</v>
      </c>
      <c r="E125" s="104">
        <v>0</v>
      </c>
      <c r="F125" s="95" t="b">
        <v>0</v>
      </c>
      <c r="G125" s="95" t="b">
        <v>0</v>
      </c>
      <c r="H125" s="95" t="b">
        <v>0</v>
      </c>
      <c r="I125" s="95" t="b">
        <v>0</v>
      </c>
      <c r="J125" s="98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0">
        <f>'PLANTILLA V6'!A126</f>
        <v>0</v>
      </c>
      <c r="B126" s="20">
        <f>'PLANTILLA V6'!B126</f>
        <v>0</v>
      </c>
      <c r="C126" s="104">
        <f>'PLANTILLA V6'!C126</f>
        <v>0</v>
      </c>
      <c r="D126" s="95">
        <f>'PLANTILLA V6'!D126</f>
        <v>0</v>
      </c>
      <c r="E126" s="104">
        <v>0</v>
      </c>
      <c r="F126" s="95" t="b">
        <v>0</v>
      </c>
      <c r="G126" s="95" t="b">
        <v>0</v>
      </c>
      <c r="H126" s="95" t="b">
        <v>0</v>
      </c>
      <c r="I126" s="95" t="b">
        <v>0</v>
      </c>
      <c r="J126" s="98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0">
        <f>'PLANTILLA V6'!A127</f>
        <v>0</v>
      </c>
      <c r="B127" s="20">
        <f>'PLANTILLA V6'!B127</f>
        <v>0</v>
      </c>
      <c r="C127" s="104">
        <f>'PLANTILLA V6'!C127</f>
        <v>0</v>
      </c>
      <c r="D127" s="95">
        <f>'PLANTILLA V6'!D127</f>
        <v>0</v>
      </c>
      <c r="E127" s="104">
        <v>0</v>
      </c>
      <c r="F127" s="95" t="b">
        <v>0</v>
      </c>
      <c r="G127" s="95" t="b">
        <v>0</v>
      </c>
      <c r="H127" s="95" t="b">
        <v>0</v>
      </c>
      <c r="I127" s="95" t="b">
        <v>0</v>
      </c>
      <c r="J127" s="98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0">
        <f>'PLANTILLA V6'!A128</f>
        <v>0</v>
      </c>
      <c r="B128" s="20">
        <f>'PLANTILLA V6'!B128</f>
        <v>0</v>
      </c>
      <c r="C128" s="104">
        <f>'PLANTILLA V6'!C128</f>
        <v>0</v>
      </c>
      <c r="D128" s="95">
        <f>'PLANTILLA V6'!D128</f>
        <v>0</v>
      </c>
      <c r="E128" s="104">
        <v>0</v>
      </c>
      <c r="F128" s="95" t="b">
        <v>0</v>
      </c>
      <c r="G128" s="95" t="b">
        <v>0</v>
      </c>
      <c r="H128" s="95" t="b">
        <v>0</v>
      </c>
      <c r="I128" s="95" t="b">
        <v>0</v>
      </c>
      <c r="J128" s="98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0">
        <f>'PLANTILLA V6'!A129</f>
        <v>0</v>
      </c>
      <c r="B129" s="20">
        <f>'PLANTILLA V6'!B129</f>
        <v>0</v>
      </c>
      <c r="C129" s="104">
        <f>'PLANTILLA V6'!C129</f>
        <v>0</v>
      </c>
      <c r="D129" s="95">
        <f>'PLANTILLA V6'!D129</f>
        <v>0</v>
      </c>
      <c r="E129" s="104">
        <v>0</v>
      </c>
      <c r="F129" s="95" t="b">
        <v>0</v>
      </c>
      <c r="G129" s="95" t="b">
        <v>0</v>
      </c>
      <c r="H129" s="95" t="b">
        <v>0</v>
      </c>
      <c r="I129" s="95" t="b">
        <v>0</v>
      </c>
      <c r="J129" s="98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0">
        <f>'PLANTILLA V6'!A130</f>
        <v>0</v>
      </c>
      <c r="B130" s="20">
        <f>'PLANTILLA V6'!B130</f>
        <v>0</v>
      </c>
      <c r="C130" s="104">
        <f>'PLANTILLA V6'!C130</f>
        <v>0</v>
      </c>
      <c r="D130" s="95">
        <f>'PLANTILLA V6'!D130</f>
        <v>0</v>
      </c>
      <c r="E130" s="104">
        <v>0</v>
      </c>
      <c r="F130" s="95" t="b">
        <v>0</v>
      </c>
      <c r="G130" s="95" t="b">
        <v>0</v>
      </c>
      <c r="H130" s="95" t="b">
        <v>0</v>
      </c>
      <c r="I130" s="95" t="b">
        <v>0</v>
      </c>
      <c r="J130" s="98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0">
        <f>'PLANTILLA V6'!A131</f>
        <v>0</v>
      </c>
      <c r="B131" s="20">
        <f>'PLANTILLA V6'!B131</f>
        <v>0</v>
      </c>
      <c r="C131" s="104">
        <f>'PLANTILLA V6'!C131</f>
        <v>0</v>
      </c>
      <c r="D131" s="95">
        <f>'PLANTILLA V6'!D131</f>
        <v>0</v>
      </c>
      <c r="E131" s="104">
        <v>0</v>
      </c>
      <c r="F131" s="95" t="b">
        <v>0</v>
      </c>
      <c r="G131" s="95" t="b">
        <v>0</v>
      </c>
      <c r="H131" s="95" t="b">
        <v>0</v>
      </c>
      <c r="I131" s="95" t="b">
        <v>0</v>
      </c>
      <c r="J131" s="98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0">
        <f>'PLANTILLA V6'!A132</f>
        <v>0</v>
      </c>
      <c r="B132" s="20">
        <f>'PLANTILLA V6'!B132</f>
        <v>0</v>
      </c>
      <c r="C132" s="104">
        <f>'PLANTILLA V6'!C132</f>
        <v>0</v>
      </c>
      <c r="D132" s="95">
        <f>'PLANTILLA V6'!D132</f>
        <v>0</v>
      </c>
      <c r="E132" s="104">
        <v>0</v>
      </c>
      <c r="F132" s="95" t="b">
        <v>0</v>
      </c>
      <c r="G132" s="95" t="b">
        <v>0</v>
      </c>
      <c r="H132" s="95" t="b">
        <v>0</v>
      </c>
      <c r="I132" s="95" t="b">
        <v>0</v>
      </c>
      <c r="J132" s="98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0">
        <f>'PLANTILLA V6'!A133</f>
        <v>0</v>
      </c>
      <c r="B133" s="20">
        <f>'PLANTILLA V6'!B133</f>
        <v>0</v>
      </c>
      <c r="C133" s="104">
        <f>'PLANTILLA V6'!C133</f>
        <v>0</v>
      </c>
      <c r="D133" s="95">
        <f>'PLANTILLA V6'!D133</f>
        <v>0</v>
      </c>
      <c r="E133" s="104">
        <v>0</v>
      </c>
      <c r="F133" s="95" t="b">
        <v>0</v>
      </c>
      <c r="G133" s="95" t="b">
        <v>0</v>
      </c>
      <c r="H133" s="95" t="b">
        <v>0</v>
      </c>
      <c r="I133" s="95" t="b">
        <v>0</v>
      </c>
      <c r="J133" s="98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0">
        <f>'PLANTILLA V6'!A134</f>
        <v>0</v>
      </c>
      <c r="B134" s="20">
        <f>'PLANTILLA V6'!B134</f>
        <v>0</v>
      </c>
      <c r="C134" s="104">
        <f>'PLANTILLA V6'!C134</f>
        <v>0</v>
      </c>
      <c r="D134" s="95">
        <f>'PLANTILLA V6'!D134</f>
        <v>0</v>
      </c>
      <c r="E134" s="104">
        <v>0</v>
      </c>
      <c r="F134" s="95" t="b">
        <v>0</v>
      </c>
      <c r="G134" s="95" t="b">
        <v>0</v>
      </c>
      <c r="H134" s="95" t="b">
        <v>0</v>
      </c>
      <c r="I134" s="95" t="b">
        <v>0</v>
      </c>
      <c r="J134" s="98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0">
        <f>'PLANTILLA V6'!A135</f>
        <v>0</v>
      </c>
      <c r="B135" s="20">
        <f>'PLANTILLA V6'!B135</f>
        <v>0</v>
      </c>
      <c r="C135" s="104">
        <f>'PLANTILLA V6'!C135</f>
        <v>0</v>
      </c>
      <c r="D135" s="95">
        <f>'PLANTILLA V6'!D135</f>
        <v>0</v>
      </c>
      <c r="E135" s="104">
        <v>0</v>
      </c>
      <c r="F135" s="95" t="b">
        <v>0</v>
      </c>
      <c r="G135" s="95" t="b">
        <v>0</v>
      </c>
      <c r="H135" s="95" t="b">
        <v>0</v>
      </c>
      <c r="I135" s="95" t="b">
        <v>0</v>
      </c>
      <c r="J135" s="98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0">
        <f>'PLANTILLA V6'!A136</f>
        <v>0</v>
      </c>
      <c r="B136" s="20">
        <f>'PLANTILLA V6'!B136</f>
        <v>0</v>
      </c>
      <c r="C136" s="104">
        <f>'PLANTILLA V6'!C136</f>
        <v>0</v>
      </c>
      <c r="D136" s="95">
        <f>'PLANTILLA V6'!D136</f>
        <v>0</v>
      </c>
      <c r="E136" s="104">
        <v>0</v>
      </c>
      <c r="F136" s="95" t="b">
        <v>0</v>
      </c>
      <c r="G136" s="95" t="b">
        <v>0</v>
      </c>
      <c r="H136" s="95" t="b">
        <v>0</v>
      </c>
      <c r="I136" s="95" t="b">
        <v>0</v>
      </c>
      <c r="J136" s="98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0">
        <f>'PLANTILLA V6'!A137</f>
        <v>0</v>
      </c>
      <c r="B137" s="20">
        <f>'PLANTILLA V6'!B137</f>
        <v>0</v>
      </c>
      <c r="C137" s="104">
        <f>'PLANTILLA V6'!C137</f>
        <v>0</v>
      </c>
      <c r="D137" s="95">
        <f>'PLANTILLA V6'!D137</f>
        <v>0</v>
      </c>
      <c r="E137" s="104">
        <v>0</v>
      </c>
      <c r="F137" s="95" t="b">
        <v>0</v>
      </c>
      <c r="G137" s="95" t="b">
        <v>0</v>
      </c>
      <c r="H137" s="95" t="b">
        <v>0</v>
      </c>
      <c r="I137" s="95" t="b">
        <v>0</v>
      </c>
      <c r="J137" s="98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0">
        <f>'PLANTILLA V6'!A138</f>
        <v>0</v>
      </c>
      <c r="B138" s="20">
        <f>'PLANTILLA V6'!B138</f>
        <v>0</v>
      </c>
      <c r="C138" s="104">
        <f>'PLANTILLA V6'!C138</f>
        <v>0</v>
      </c>
      <c r="D138" s="95">
        <f>'PLANTILLA V6'!D138</f>
        <v>0</v>
      </c>
      <c r="E138" s="104">
        <v>0</v>
      </c>
      <c r="F138" s="95" t="b">
        <v>0</v>
      </c>
      <c r="G138" s="95" t="b">
        <v>0</v>
      </c>
      <c r="H138" s="95" t="b">
        <v>0</v>
      </c>
      <c r="I138" s="95" t="b">
        <v>0</v>
      </c>
      <c r="J138" s="98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95" t="str">
        <f>'PLANTILLA V6'!A139</f>
        <v>Seguridad y Orden</v>
      </c>
      <c r="B139" s="167"/>
      <c r="C139" s="104"/>
      <c r="D139" s="95"/>
      <c r="E139" s="104"/>
      <c r="F139" s="101"/>
      <c r="G139" s="101"/>
      <c r="H139" s="101"/>
      <c r="I139" s="101"/>
      <c r="J139" s="102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21.5" x14ac:dyDescent="0.9">
      <c r="A140" s="103" t="str">
        <f>'PLANTILLA V6'!A140</f>
        <v>So</v>
      </c>
      <c r="B140" s="103" t="str">
        <f>'PLANTILLA V6'!B140</f>
        <v>Cubrebocas industrial N95 o similar</v>
      </c>
      <c r="C140" s="104">
        <f>'PLANTILLA V6'!C140</f>
        <v>1</v>
      </c>
      <c r="D140" s="95" t="str">
        <f>'PLANTILLA V6'!D140</f>
        <v>pza</v>
      </c>
      <c r="E140" s="104">
        <v>0</v>
      </c>
      <c r="F140" s="95" t="b">
        <v>1</v>
      </c>
      <c r="G140" s="95" t="b">
        <v>0</v>
      </c>
      <c r="H140" s="95" t="b">
        <v>0</v>
      </c>
      <c r="I140" s="95" t="b">
        <v>0</v>
      </c>
      <c r="J140" s="98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21.5" x14ac:dyDescent="0.9">
      <c r="A141" s="103" t="str">
        <f>'PLANTILLA V6'!A141</f>
        <v>So</v>
      </c>
      <c r="B141" s="103" t="str">
        <f>'PLANTILLA V6'!B141</f>
        <v>Lentes de seguridad</v>
      </c>
      <c r="C141" s="104">
        <f>'PLANTILLA V6'!C141</f>
        <v>1</v>
      </c>
      <c r="D141" s="95" t="str">
        <f>'PLANTILLA V6'!D141</f>
        <v>pza</v>
      </c>
      <c r="E141" s="104">
        <v>0</v>
      </c>
      <c r="F141" s="95" t="b">
        <v>0</v>
      </c>
      <c r="G141" s="95" t="b">
        <v>0</v>
      </c>
      <c r="H141" s="95" t="b">
        <v>1</v>
      </c>
      <c r="I141" s="95" t="b">
        <v>0</v>
      </c>
      <c r="J141" s="98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21.5" x14ac:dyDescent="0.9">
      <c r="A142" s="103" t="str">
        <f>'PLANTILLA V6'!A142</f>
        <v>So</v>
      </c>
      <c r="B142" s="103" t="str">
        <f>'PLANTILLA V6'!B142</f>
        <v>Guantes de seguridad</v>
      </c>
      <c r="C142" s="104">
        <f>'PLANTILLA V6'!C142</f>
        <v>1</v>
      </c>
      <c r="D142" s="95" t="str">
        <f>'PLANTILLA V6'!D142</f>
        <v>pza</v>
      </c>
      <c r="E142" s="104">
        <v>0</v>
      </c>
      <c r="F142" s="95" t="b">
        <v>0</v>
      </c>
      <c r="G142" s="95" t="b">
        <v>0</v>
      </c>
      <c r="H142" s="95" t="b">
        <v>1</v>
      </c>
      <c r="I142" s="95" t="b">
        <v>0</v>
      </c>
      <c r="J142" s="98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21.5" x14ac:dyDescent="0.9">
      <c r="A143" s="103" t="str">
        <f>'PLANTILLA V6'!A143</f>
        <v>So</v>
      </c>
      <c r="B143" s="103" t="str">
        <f>'PLANTILLA V6'!B143</f>
        <v>Botiquín de primeros auxilios (caja con algodón, alcohol, gasas, antiséptico, agua oxigenada, vendas)</v>
      </c>
      <c r="C143" s="104">
        <f>'PLANTILLA V6'!C143</f>
        <v>1</v>
      </c>
      <c r="D143" s="95" t="str">
        <f>'PLANTILLA V6'!D143</f>
        <v>pza</v>
      </c>
      <c r="E143" s="104">
        <v>0</v>
      </c>
      <c r="F143" s="95" t="b">
        <v>0</v>
      </c>
      <c r="G143" s="95" t="b">
        <v>0</v>
      </c>
      <c r="H143" s="95" t="b">
        <v>0</v>
      </c>
      <c r="I143" s="95" t="b">
        <v>1</v>
      </c>
      <c r="J143" s="98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21.5" x14ac:dyDescent="0.9">
      <c r="A144" s="103" t="str">
        <f>'PLANTILLA V6'!A144</f>
        <v>So</v>
      </c>
      <c r="B144" s="103" t="str">
        <f>'PLANTILLA V6'!B144</f>
        <v>Trapo de limpieza/franela</v>
      </c>
      <c r="C144" s="104">
        <f>'PLANTILLA V6'!C144</f>
        <v>1</v>
      </c>
      <c r="D144" s="95" t="str">
        <f>'PLANTILLA V6'!D144</f>
        <v>pza</v>
      </c>
      <c r="E144" s="104">
        <v>0</v>
      </c>
      <c r="F144" s="95" t="b">
        <v>0</v>
      </c>
      <c r="G144" s="95" t="b">
        <v>0</v>
      </c>
      <c r="H144" s="95" t="b">
        <v>1</v>
      </c>
      <c r="I144" s="95" t="b">
        <v>0</v>
      </c>
      <c r="J144" s="98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21.5" x14ac:dyDescent="0.9">
      <c r="A145" s="103">
        <f>'PLANTILLA V6'!A145</f>
        <v>0</v>
      </c>
      <c r="B145" s="95">
        <f>'PLANTILLA V6'!B145</f>
        <v>0</v>
      </c>
      <c r="C145" s="104">
        <f>'PLANTILLA V6'!C145</f>
        <v>1</v>
      </c>
      <c r="D145" s="95" t="str">
        <f>'PLANTILLA V6'!D145</f>
        <v>pza</v>
      </c>
      <c r="E145" s="104">
        <v>0</v>
      </c>
      <c r="F145" s="95" t="b">
        <v>0</v>
      </c>
      <c r="G145" s="95" t="b">
        <v>0</v>
      </c>
      <c r="H145" s="95" t="b">
        <v>0</v>
      </c>
      <c r="I145" s="95" t="b">
        <v>0</v>
      </c>
      <c r="J145" s="98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21.5" x14ac:dyDescent="0.9">
      <c r="A146" s="103">
        <f>'PLANTILLA V6'!A146</f>
        <v>0</v>
      </c>
      <c r="B146" s="95">
        <f>'PLANTILLA V6'!B146</f>
        <v>0</v>
      </c>
      <c r="C146" s="104">
        <f>'PLANTILLA V6'!C146</f>
        <v>1</v>
      </c>
      <c r="D146" s="95" t="str">
        <f>'PLANTILLA V6'!D146</f>
        <v>pza</v>
      </c>
      <c r="E146" s="104">
        <v>0</v>
      </c>
      <c r="F146" s="95" t="b">
        <v>0</v>
      </c>
      <c r="G146" s="95" t="b">
        <v>0</v>
      </c>
      <c r="H146" s="95" t="b">
        <v>0</v>
      </c>
      <c r="I146" s="95" t="b">
        <v>0</v>
      </c>
      <c r="J146" s="98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21.5" x14ac:dyDescent="0.9">
      <c r="A147" s="103">
        <f>'PLANTILLA V6'!A147</f>
        <v>0</v>
      </c>
      <c r="B147" s="95">
        <f>'PLANTILLA V6'!B147</f>
        <v>0</v>
      </c>
      <c r="C147" s="104">
        <f>'PLANTILLA V6'!C147</f>
        <v>1</v>
      </c>
      <c r="D147" s="95" t="str">
        <f>'PLANTILLA V6'!D147</f>
        <v>pza</v>
      </c>
      <c r="E147" s="104">
        <v>0</v>
      </c>
      <c r="F147" s="95" t="b">
        <v>0</v>
      </c>
      <c r="G147" s="95" t="b">
        <v>0</v>
      </c>
      <c r="H147" s="95" t="b">
        <v>0</v>
      </c>
      <c r="I147" s="95" t="b">
        <v>0</v>
      </c>
      <c r="J147" s="98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21.5" x14ac:dyDescent="0.9">
      <c r="A148" s="103">
        <f>'PLANTILLA V6'!A148</f>
        <v>0</v>
      </c>
      <c r="B148" s="95">
        <f>'PLANTILLA V6'!B148</f>
        <v>0</v>
      </c>
      <c r="C148" s="104">
        <f>'PLANTILLA V6'!C148</f>
        <v>1</v>
      </c>
      <c r="D148" s="95" t="str">
        <f>'PLANTILLA V6'!D148</f>
        <v>pza</v>
      </c>
      <c r="E148" s="104">
        <v>0</v>
      </c>
      <c r="F148" s="95" t="b">
        <v>0</v>
      </c>
      <c r="G148" s="95" t="b">
        <v>0</v>
      </c>
      <c r="H148" s="95" t="b">
        <v>0</v>
      </c>
      <c r="I148" s="95" t="b">
        <v>0</v>
      </c>
      <c r="J148" s="98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21.5" x14ac:dyDescent="0.9">
      <c r="A149" s="103">
        <f>'PLANTILLA V6'!A149</f>
        <v>0</v>
      </c>
      <c r="B149" s="95">
        <f>'PLANTILLA V6'!B149</f>
        <v>0</v>
      </c>
      <c r="C149" s="104">
        <f>'PLANTILLA V6'!C149</f>
        <v>1</v>
      </c>
      <c r="D149" s="95" t="str">
        <f>'PLANTILLA V6'!D149</f>
        <v>pza</v>
      </c>
      <c r="E149" s="104">
        <v>0</v>
      </c>
      <c r="F149" s="95" t="b">
        <v>0</v>
      </c>
      <c r="G149" s="95" t="b">
        <v>0</v>
      </c>
      <c r="H149" s="95" t="b">
        <v>0</v>
      </c>
      <c r="I149" s="95" t="b">
        <v>0</v>
      </c>
      <c r="J149" s="98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21.5" x14ac:dyDescent="0.9">
      <c r="A150" s="103">
        <f>'PLANTILLA V6'!A150</f>
        <v>0</v>
      </c>
      <c r="B150" s="95">
        <f>'PLANTILLA V6'!B150</f>
        <v>0</v>
      </c>
      <c r="C150" s="104">
        <f>'PLANTILLA V6'!C150</f>
        <v>1</v>
      </c>
      <c r="D150" s="95" t="str">
        <f>'PLANTILLA V6'!D150</f>
        <v>pza</v>
      </c>
      <c r="E150" s="104">
        <v>0</v>
      </c>
      <c r="F150" s="95" t="b">
        <v>0</v>
      </c>
      <c r="G150" s="95" t="b">
        <v>0</v>
      </c>
      <c r="H150" s="95" t="b">
        <v>0</v>
      </c>
      <c r="I150" s="95" t="b">
        <v>0</v>
      </c>
      <c r="J150" s="98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21.5" x14ac:dyDescent="0.9">
      <c r="A151" s="103">
        <f>'PLANTILLA V6'!A151</f>
        <v>0</v>
      </c>
      <c r="B151" s="95">
        <f>'PLANTILLA V6'!B151</f>
        <v>0</v>
      </c>
      <c r="C151" s="104">
        <f>'PLANTILLA V6'!C151</f>
        <v>1</v>
      </c>
      <c r="D151" s="95" t="str">
        <f>'PLANTILLA V6'!D151</f>
        <v>pza</v>
      </c>
      <c r="E151" s="104">
        <v>0</v>
      </c>
      <c r="F151" s="95" t="b">
        <v>0</v>
      </c>
      <c r="G151" s="95" t="b">
        <v>0</v>
      </c>
      <c r="H151" s="95" t="b">
        <v>0</v>
      </c>
      <c r="I151" s="95" t="b">
        <v>0</v>
      </c>
      <c r="J151" s="98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21.5" x14ac:dyDescent="0.9">
      <c r="A152" s="103">
        <f>'PLANTILLA V6'!A152</f>
        <v>0</v>
      </c>
      <c r="B152" s="95">
        <f>'PLANTILLA V6'!B152</f>
        <v>0</v>
      </c>
      <c r="C152" s="104">
        <f>'PLANTILLA V6'!C152</f>
        <v>1</v>
      </c>
      <c r="D152" s="95" t="str">
        <f>'PLANTILLA V6'!D152</f>
        <v>pza</v>
      </c>
      <c r="E152" s="104">
        <v>0</v>
      </c>
      <c r="F152" s="95" t="b">
        <v>0</v>
      </c>
      <c r="G152" s="95" t="b">
        <v>0</v>
      </c>
      <c r="H152" s="95" t="b">
        <v>0</v>
      </c>
      <c r="I152" s="95" t="b">
        <v>0</v>
      </c>
      <c r="J152" s="98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21.5" x14ac:dyDescent="0.9">
      <c r="A153" s="103">
        <f>'PLANTILLA V6'!A153</f>
        <v>0</v>
      </c>
      <c r="B153" s="95">
        <f>'PLANTILLA V6'!B153</f>
        <v>0</v>
      </c>
      <c r="C153" s="104">
        <f>'PLANTILLA V6'!C153</f>
        <v>1</v>
      </c>
      <c r="D153" s="95" t="str">
        <f>'PLANTILLA V6'!D153</f>
        <v>pza</v>
      </c>
      <c r="E153" s="104">
        <v>0</v>
      </c>
      <c r="F153" s="95" t="b">
        <v>0</v>
      </c>
      <c r="G153" s="95" t="b">
        <v>0</v>
      </c>
      <c r="H153" s="95" t="b">
        <v>0</v>
      </c>
      <c r="I153" s="95" t="b">
        <v>0</v>
      </c>
      <c r="J153" s="98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21.5" x14ac:dyDescent="0.9">
      <c r="A154" s="103">
        <f>'PLANTILLA V6'!A154</f>
        <v>0</v>
      </c>
      <c r="B154" s="95">
        <f>'PLANTILLA V6'!B154</f>
        <v>0</v>
      </c>
      <c r="C154" s="104">
        <f>'PLANTILLA V6'!C154</f>
        <v>1</v>
      </c>
      <c r="D154" s="95" t="str">
        <f>'PLANTILLA V6'!D154</f>
        <v>pza</v>
      </c>
      <c r="E154" s="104">
        <v>0</v>
      </c>
      <c r="F154" s="95" t="b">
        <v>0</v>
      </c>
      <c r="G154" s="95" t="b">
        <v>0</v>
      </c>
      <c r="H154" s="95" t="b">
        <v>0</v>
      </c>
      <c r="I154" s="95" t="b">
        <v>0</v>
      </c>
      <c r="J154" s="98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21.5" x14ac:dyDescent="0.9">
      <c r="A155" s="103">
        <f>'PLANTILLA V6'!A155</f>
        <v>0</v>
      </c>
      <c r="B155" s="95">
        <f>'PLANTILLA V6'!B155</f>
        <v>0</v>
      </c>
      <c r="C155" s="104">
        <f>'PLANTILLA V6'!C155</f>
        <v>1</v>
      </c>
      <c r="D155" s="95" t="str">
        <f>'PLANTILLA V6'!D155</f>
        <v>pza</v>
      </c>
      <c r="E155" s="104">
        <v>0</v>
      </c>
      <c r="F155" s="95" t="b">
        <v>0</v>
      </c>
      <c r="G155" s="95" t="b">
        <v>0</v>
      </c>
      <c r="H155" s="95" t="b">
        <v>0</v>
      </c>
      <c r="I155" s="95" t="b">
        <v>0</v>
      </c>
      <c r="J155" s="98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21.5" x14ac:dyDescent="0.9">
      <c r="A156" s="103">
        <f>'PLANTILLA V6'!A156</f>
        <v>0</v>
      </c>
      <c r="B156" s="95">
        <f>'PLANTILLA V6'!B156</f>
        <v>0</v>
      </c>
      <c r="C156" s="104">
        <f>'PLANTILLA V6'!C156</f>
        <v>1</v>
      </c>
      <c r="D156" s="95" t="str">
        <f>'PLANTILLA V6'!D156</f>
        <v>pza</v>
      </c>
      <c r="E156" s="104">
        <v>0</v>
      </c>
      <c r="F156" s="95" t="b">
        <v>0</v>
      </c>
      <c r="G156" s="95" t="b">
        <v>0</v>
      </c>
      <c r="H156" s="95" t="b">
        <v>0</v>
      </c>
      <c r="I156" s="95" t="b">
        <v>0</v>
      </c>
      <c r="J156" s="98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21.5" x14ac:dyDescent="0.9">
      <c r="A157" s="103">
        <f>'PLANTILLA V6'!A157</f>
        <v>0</v>
      </c>
      <c r="B157" s="95">
        <f>'PLANTILLA V6'!B157</f>
        <v>0</v>
      </c>
      <c r="C157" s="104">
        <f>'PLANTILLA V6'!C157</f>
        <v>1</v>
      </c>
      <c r="D157" s="95" t="str">
        <f>'PLANTILLA V6'!D157</f>
        <v>pza</v>
      </c>
      <c r="E157" s="104">
        <v>0</v>
      </c>
      <c r="F157" s="95" t="b">
        <v>0</v>
      </c>
      <c r="G157" s="95" t="b">
        <v>0</v>
      </c>
      <c r="H157" s="95" t="b">
        <v>0</v>
      </c>
      <c r="I157" s="95" t="b">
        <v>0</v>
      </c>
      <c r="J157" s="98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21.5" x14ac:dyDescent="0.9">
      <c r="A158" s="103">
        <f>'PLANTILLA V6'!A158</f>
        <v>0</v>
      </c>
      <c r="B158" s="95">
        <f>'PLANTILLA V6'!B158</f>
        <v>0</v>
      </c>
      <c r="C158" s="104">
        <f>'PLANTILLA V6'!C158</f>
        <v>1</v>
      </c>
      <c r="D158" s="95" t="str">
        <f>'PLANTILLA V6'!D158</f>
        <v>pza</v>
      </c>
      <c r="E158" s="104">
        <v>0</v>
      </c>
      <c r="F158" s="95" t="b">
        <v>0</v>
      </c>
      <c r="G158" s="95" t="b">
        <v>0</v>
      </c>
      <c r="H158" s="95" t="b">
        <v>0</v>
      </c>
      <c r="I158" s="95" t="b">
        <v>0</v>
      </c>
      <c r="J158" s="98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21.5" x14ac:dyDescent="0.9">
      <c r="A159" s="103">
        <f>'PLANTILLA V6'!A159</f>
        <v>0</v>
      </c>
      <c r="B159" s="95">
        <f>'PLANTILLA V6'!B159</f>
        <v>0</v>
      </c>
      <c r="C159" s="104">
        <f>'PLANTILLA V6'!C159</f>
        <v>1</v>
      </c>
      <c r="D159" s="95" t="str">
        <f>'PLANTILLA V6'!D159</f>
        <v>pza</v>
      </c>
      <c r="E159" s="104">
        <v>0</v>
      </c>
      <c r="F159" s="95" t="b">
        <v>0</v>
      </c>
      <c r="G159" s="95" t="b">
        <v>0</v>
      </c>
      <c r="H159" s="95" t="b">
        <v>0</v>
      </c>
      <c r="I159" s="95" t="b">
        <v>0</v>
      </c>
      <c r="J159" s="98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21.5" x14ac:dyDescent="0.9">
      <c r="A160" s="103">
        <f>'PLANTILLA V6'!A160</f>
        <v>0</v>
      </c>
      <c r="B160" s="95">
        <f>'PLANTILLA V6'!B160</f>
        <v>0</v>
      </c>
      <c r="C160" s="104">
        <f>'PLANTILLA V6'!C160</f>
        <v>1</v>
      </c>
      <c r="D160" s="95" t="str">
        <f>'PLANTILLA V6'!D160</f>
        <v>pza</v>
      </c>
      <c r="E160" s="104">
        <v>0</v>
      </c>
      <c r="F160" s="95" t="b">
        <v>0</v>
      </c>
      <c r="G160" s="95" t="b">
        <v>0</v>
      </c>
      <c r="H160" s="95" t="b">
        <v>0</v>
      </c>
      <c r="I160" s="95" t="b">
        <v>0</v>
      </c>
      <c r="J160" s="98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21.5" x14ac:dyDescent="0.9">
      <c r="A161" s="195" t="str">
        <f>'PLANTILLA V6'!A161</f>
        <v>Estuche Individual</v>
      </c>
      <c r="B161" s="167"/>
      <c r="C161" s="104"/>
      <c r="D161" s="95"/>
      <c r="E161" s="104"/>
      <c r="F161" s="101"/>
      <c r="G161" s="101"/>
      <c r="H161" s="101"/>
      <c r="I161" s="101"/>
      <c r="J161" s="102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1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21.5" x14ac:dyDescent="0.9">
      <c r="A162" s="51" t="str">
        <f>'PLANTILLA V6'!A162</f>
        <v>In</v>
      </c>
      <c r="B162" s="51" t="str">
        <f>'PLANTILLA V6'!B162</f>
        <v>Lápiz</v>
      </c>
      <c r="C162" s="22">
        <f>'PLANTILLA V6'!C162</f>
        <v>1</v>
      </c>
      <c r="D162" s="54" t="str">
        <f>'PLANTILLA V6'!D162</f>
        <v>pza</v>
      </c>
      <c r="E162" s="22">
        <v>1</v>
      </c>
      <c r="F162" s="54" t="b">
        <v>1</v>
      </c>
      <c r="G162" s="54" t="b">
        <v>0</v>
      </c>
      <c r="H162" s="54" t="b">
        <v>0</v>
      </c>
      <c r="I162" s="54" t="b">
        <v>0</v>
      </c>
      <c r="J162" s="98" cm="1">
        <f t="array" ref="J162">_xlfn.IFS(LEN(A162)&gt;2,A163,SUM(E162:I162)=0,0,F162,$F$7*F162*E162,G162,$G$7*G162*E162,AND(H162,A162="Co"),$H$7*H162*E162,AND(H162,A162="Re"),$H$7*H162*E162,H162,$J$7*H162*E162,I162,$I$7*I162*E162)</f>
        <v>50</v>
      </c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spans="1:26" ht="21.5" x14ac:dyDescent="0.9">
      <c r="A163" s="103" t="str">
        <f>'PLANTILLA V6'!A163</f>
        <v>In</v>
      </c>
      <c r="B163" s="103" t="str">
        <f>'PLANTILLA V6'!B163</f>
        <v>Goma</v>
      </c>
      <c r="C163" s="104">
        <f>'PLANTILLA V6'!C163</f>
        <v>1</v>
      </c>
      <c r="D163" s="95" t="str">
        <f>'PLANTILLA V6'!D163</f>
        <v>pza</v>
      </c>
      <c r="E163" s="104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98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21.5" x14ac:dyDescent="0.9">
      <c r="A164" s="103" t="str">
        <f>'PLANTILLA V6'!A164</f>
        <v>In</v>
      </c>
      <c r="B164" s="103" t="str">
        <f>'PLANTILLA V6'!B164</f>
        <v>Sacapuntas</v>
      </c>
      <c r="C164" s="104">
        <f>'PLANTILLA V6'!C164</f>
        <v>1</v>
      </c>
      <c r="D164" s="95" t="str">
        <f>'PLANTILLA V6'!D164</f>
        <v>pza</v>
      </c>
      <c r="E164" s="104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98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21.5" x14ac:dyDescent="0.9">
      <c r="A165" s="103" t="str">
        <f>'PLANTILLA V6'!A165</f>
        <v>In</v>
      </c>
      <c r="B165" s="103" t="str">
        <f>'PLANTILLA V6'!B165</f>
        <v>Bolígrafo</v>
      </c>
      <c r="C165" s="104">
        <f>'PLANTILLA V6'!C165</f>
        <v>1</v>
      </c>
      <c r="D165" s="95" t="str">
        <f>'PLANTILLA V6'!D165</f>
        <v>pza</v>
      </c>
      <c r="E165" s="104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98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21.5" x14ac:dyDescent="0.9">
      <c r="A166" s="103" t="str">
        <f>'PLANTILLA V6'!A166</f>
        <v>In</v>
      </c>
      <c r="B166" s="103" t="str">
        <f>'PLANTILLA V6'!B166</f>
        <v>Tijeras</v>
      </c>
      <c r="C166" s="104">
        <f>'PLANTILLA V6'!C166</f>
        <v>1</v>
      </c>
      <c r="D166" s="95" t="str">
        <f>'PLANTILLA V6'!D166</f>
        <v>pza</v>
      </c>
      <c r="E166" s="104">
        <v>0</v>
      </c>
      <c r="F166" s="95" t="b">
        <v>1</v>
      </c>
      <c r="G166" s="95" t="b">
        <v>0</v>
      </c>
      <c r="H166" s="95" t="b">
        <v>0</v>
      </c>
      <c r="I166" s="95" t="b">
        <v>0</v>
      </c>
      <c r="J166" s="98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21.5" x14ac:dyDescent="0.9">
      <c r="A167" s="51" t="str">
        <f>'PLANTILLA V6'!A167</f>
        <v>In</v>
      </c>
      <c r="B167" s="51" t="str">
        <f>'PLANTILLA V6'!B167</f>
        <v>Pegamento en barra (Pritt) de 8 g</v>
      </c>
      <c r="C167" s="22">
        <f>'PLANTILLA V6'!C167</f>
        <v>1</v>
      </c>
      <c r="D167" s="54" t="str">
        <f>'PLANTILLA V6'!D167</f>
        <v>pza</v>
      </c>
      <c r="E167" s="22">
        <v>1</v>
      </c>
      <c r="F167" s="54" t="b">
        <v>1</v>
      </c>
      <c r="G167" s="54" t="b">
        <v>0</v>
      </c>
      <c r="H167" s="54" t="b">
        <v>0</v>
      </c>
      <c r="I167" s="54" t="b">
        <v>0</v>
      </c>
      <c r="J167" s="98" cm="1">
        <f t="array" ref="J167">_xlfn.IFS(LEN(A167)&gt;2,A168,SUM(E167:I167)=0,0,F167,$F$7*F167*E167,G167,$G$7*G167*E167,AND(H167,A167="Co"),$H$7*H167*E167,AND(H167,A167="Re"),$H$7*H167*E167,H167,$J$7*H167*E167,I167,$I$7*I167*E167)</f>
        <v>50</v>
      </c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spans="1:26" ht="21.5" x14ac:dyDescent="0.9">
      <c r="A168" s="103" t="str">
        <f>'PLANTILLA V6'!A168</f>
        <v>In</v>
      </c>
      <c r="B168" s="103" t="str">
        <f>'PLANTILLA V6'!B168</f>
        <v>Caja de 12 colores de madera</v>
      </c>
      <c r="C168" s="104">
        <f>'PLANTILLA V6'!C168</f>
        <v>1</v>
      </c>
      <c r="D168" s="95" t="str">
        <f>'PLANTILLA V6'!D168</f>
        <v>caja</v>
      </c>
      <c r="E168" s="104">
        <v>0</v>
      </c>
      <c r="F168" s="95" t="b">
        <v>1</v>
      </c>
      <c r="G168" s="95" t="b">
        <v>0</v>
      </c>
      <c r="H168" s="95" t="b">
        <v>0</v>
      </c>
      <c r="I168" s="95" t="b">
        <v>0</v>
      </c>
      <c r="J168" s="98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21.5" x14ac:dyDescent="0.9">
      <c r="A169" s="103" t="str">
        <f>'PLANTILLA V6'!A169</f>
        <v>In</v>
      </c>
      <c r="B169" s="103" t="str">
        <f>'PLANTILLA V6'!B169</f>
        <v>Plumón marcador permanente punto fino (Sharpie)</v>
      </c>
      <c r="C169" s="104">
        <f>'PLANTILLA V6'!C169</f>
        <v>1</v>
      </c>
      <c r="D169" s="95" t="str">
        <f>'PLANTILLA V6'!D169</f>
        <v>pza</v>
      </c>
      <c r="E169" s="104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98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21.5" x14ac:dyDescent="0.9">
      <c r="A170" s="103" t="str">
        <f>'PLANTILLA V6'!A170</f>
        <v>In</v>
      </c>
      <c r="B170" s="103" t="str">
        <f>'PLANTILLA V6'!B170</f>
        <v xml:space="preserve">Juego de geometría (regla, escuadra 45°,  escuadra 60°, 1 compás, transportador) </v>
      </c>
      <c r="C170" s="104">
        <f>'PLANTILLA V6'!C170</f>
        <v>1</v>
      </c>
      <c r="D170" s="95" t="str">
        <f>'PLANTILLA V6'!D170</f>
        <v>juego</v>
      </c>
      <c r="E170" s="104">
        <v>0</v>
      </c>
      <c r="F170" s="95" t="b">
        <v>1</v>
      </c>
      <c r="G170" s="95" t="b">
        <v>0</v>
      </c>
      <c r="H170" s="95" t="b">
        <v>0</v>
      </c>
      <c r="I170" s="95" t="b">
        <v>0</v>
      </c>
      <c r="J170" s="98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21.5" x14ac:dyDescent="0.9">
      <c r="A171" s="103" t="str">
        <f>'PLANTILLA V6'!A171</f>
        <v>In</v>
      </c>
      <c r="B171" s="103" t="str">
        <f>'PLANTILLA V6'!B171</f>
        <v xml:space="preserve">Paquete de plumones de color </v>
      </c>
      <c r="C171" s="104">
        <f>'PLANTILLA V6'!C171</f>
        <v>1</v>
      </c>
      <c r="D171" s="95" t="str">
        <f>'PLANTILLA V6'!D171</f>
        <v>pza</v>
      </c>
      <c r="E171" s="104">
        <v>0</v>
      </c>
      <c r="F171" s="95" t="b">
        <v>0</v>
      </c>
      <c r="G171" s="95" t="b">
        <v>0</v>
      </c>
      <c r="H171" s="95" t="b">
        <v>0</v>
      </c>
      <c r="I171" s="95" t="b">
        <v>0</v>
      </c>
      <c r="J171" s="98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1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21.5" x14ac:dyDescent="0.9">
      <c r="A172" s="103" t="str">
        <f>'PLANTILLA V6'!A172</f>
        <v>In</v>
      </c>
      <c r="B172" s="103">
        <f>'PLANTILLA V6'!B172</f>
        <v>0</v>
      </c>
      <c r="C172" s="104">
        <f>'PLANTILLA V6'!C172</f>
        <v>1</v>
      </c>
      <c r="D172" s="95" t="str">
        <f>'PLANTILLA V6'!D172</f>
        <v>pza</v>
      </c>
      <c r="E172" s="104">
        <v>0</v>
      </c>
      <c r="F172" s="95" t="b">
        <v>0</v>
      </c>
      <c r="G172" s="95" t="b">
        <v>0</v>
      </c>
      <c r="H172" s="95" t="b">
        <v>0</v>
      </c>
      <c r="I172" s="95" t="b">
        <v>0</v>
      </c>
      <c r="J172" s="98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1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21.5" x14ac:dyDescent="0.9">
      <c r="A173" s="103">
        <f>'PLANTILLA V6'!A173</f>
        <v>0</v>
      </c>
      <c r="B173" s="103">
        <f>'PLANTILLA V6'!B173</f>
        <v>0</v>
      </c>
      <c r="C173" s="104">
        <f>'PLANTILLA V6'!C173</f>
        <v>1</v>
      </c>
      <c r="D173" s="95" t="str">
        <f>'PLANTILLA V6'!D173</f>
        <v>pza</v>
      </c>
      <c r="E173" s="104">
        <v>0</v>
      </c>
      <c r="F173" s="95" t="b">
        <v>0</v>
      </c>
      <c r="G173" s="95" t="b">
        <v>0</v>
      </c>
      <c r="H173" s="95" t="b">
        <v>0</v>
      </c>
      <c r="I173" s="95" t="b">
        <v>0</v>
      </c>
      <c r="J173" s="98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1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21.5" x14ac:dyDescent="0.9">
      <c r="A174" s="103">
        <f>'PLANTILLA V6'!A174</f>
        <v>0</v>
      </c>
      <c r="B174" s="103">
        <f>'PLANTILLA V6'!B174</f>
        <v>0</v>
      </c>
      <c r="C174" s="104">
        <f>'PLANTILLA V6'!C174</f>
        <v>1</v>
      </c>
      <c r="D174" s="95" t="str">
        <f>'PLANTILLA V6'!D174</f>
        <v>pza</v>
      </c>
      <c r="E174" s="104">
        <v>0</v>
      </c>
      <c r="F174" s="95" t="b">
        <v>0</v>
      </c>
      <c r="G174" s="95" t="b">
        <v>0</v>
      </c>
      <c r="H174" s="95" t="b">
        <v>0</v>
      </c>
      <c r="I174" s="95" t="b">
        <v>0</v>
      </c>
      <c r="J174" s="98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1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21.5" x14ac:dyDescent="0.9">
      <c r="A175" s="103">
        <f>'PLANTILLA V6'!A175</f>
        <v>0</v>
      </c>
      <c r="B175" s="103">
        <f>'PLANTILLA V6'!B175</f>
        <v>0</v>
      </c>
      <c r="C175" s="104">
        <f>'PLANTILLA V6'!C175</f>
        <v>1</v>
      </c>
      <c r="D175" s="95" t="str">
        <f>'PLANTILLA V6'!D175</f>
        <v>pza</v>
      </c>
      <c r="E175" s="104">
        <v>0</v>
      </c>
      <c r="F175" s="95" t="b">
        <v>0</v>
      </c>
      <c r="G175" s="95" t="b">
        <v>0</v>
      </c>
      <c r="H175" s="95" t="b">
        <v>0</v>
      </c>
      <c r="I175" s="95" t="b">
        <v>0</v>
      </c>
      <c r="J175" s="98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1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21.5" x14ac:dyDescent="0.9">
      <c r="A176" s="103">
        <f>'PLANTILLA V6'!A176</f>
        <v>0</v>
      </c>
      <c r="B176" s="103">
        <f>'PLANTILLA V6'!B176</f>
        <v>0</v>
      </c>
      <c r="C176" s="104">
        <f>'PLANTILLA V6'!C176</f>
        <v>1</v>
      </c>
      <c r="D176" s="95" t="str">
        <f>'PLANTILLA V6'!D176</f>
        <v>pza</v>
      </c>
      <c r="E176" s="104">
        <v>0</v>
      </c>
      <c r="F176" s="95" t="b">
        <v>0</v>
      </c>
      <c r="G176" s="95" t="b">
        <v>0</v>
      </c>
      <c r="H176" s="95" t="b">
        <v>0</v>
      </c>
      <c r="I176" s="95" t="b">
        <v>0</v>
      </c>
      <c r="J176" s="98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1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21.5" x14ac:dyDescent="0.9">
      <c r="A177" s="103">
        <f>'PLANTILLA V6'!A177</f>
        <v>0</v>
      </c>
      <c r="B177" s="103">
        <f>'PLANTILLA V6'!B177</f>
        <v>0</v>
      </c>
      <c r="C177" s="104">
        <f>'PLANTILLA V6'!C177</f>
        <v>1</v>
      </c>
      <c r="D177" s="95" t="str">
        <f>'PLANTILLA V6'!D177</f>
        <v>pza</v>
      </c>
      <c r="E177" s="104">
        <v>0</v>
      </c>
      <c r="F177" s="95" t="b">
        <v>0</v>
      </c>
      <c r="G177" s="95" t="b">
        <v>0</v>
      </c>
      <c r="H177" s="95" t="b">
        <v>0</v>
      </c>
      <c r="I177" s="95" t="b">
        <v>0</v>
      </c>
      <c r="J177" s="98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1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21.5" x14ac:dyDescent="0.9">
      <c r="A178" s="103">
        <f>'PLANTILLA V6'!A178</f>
        <v>0</v>
      </c>
      <c r="B178" s="103">
        <f>'PLANTILLA V6'!B178</f>
        <v>0</v>
      </c>
      <c r="C178" s="104">
        <f>'PLANTILLA V6'!C178</f>
        <v>1</v>
      </c>
      <c r="D178" s="95" t="str">
        <f>'PLANTILLA V6'!D178</f>
        <v>pza</v>
      </c>
      <c r="E178" s="104">
        <v>0</v>
      </c>
      <c r="F178" s="95" t="b">
        <v>0</v>
      </c>
      <c r="G178" s="95" t="b">
        <v>0</v>
      </c>
      <c r="H178" s="95" t="b">
        <v>0</v>
      </c>
      <c r="I178" s="95" t="b">
        <v>0</v>
      </c>
      <c r="J178" s="98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1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21.5" x14ac:dyDescent="0.9">
      <c r="A179" s="103">
        <f>'PLANTILLA V6'!A179</f>
        <v>0</v>
      </c>
      <c r="B179" s="103">
        <f>'PLANTILLA V6'!B179</f>
        <v>0</v>
      </c>
      <c r="C179" s="104">
        <f>'PLANTILLA V6'!C179</f>
        <v>1</v>
      </c>
      <c r="D179" s="95" t="str">
        <f>'PLANTILLA V6'!D179</f>
        <v>pza</v>
      </c>
      <c r="E179" s="104">
        <v>0</v>
      </c>
      <c r="F179" s="95" t="b">
        <v>0</v>
      </c>
      <c r="G179" s="95" t="b">
        <v>0</v>
      </c>
      <c r="H179" s="95" t="b">
        <v>0</v>
      </c>
      <c r="I179" s="95" t="b">
        <v>0</v>
      </c>
      <c r="J179" s="98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1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21.5" x14ac:dyDescent="0.9">
      <c r="A180" s="103">
        <f>'PLANTILLA V6'!A180</f>
        <v>0</v>
      </c>
      <c r="B180" s="103">
        <f>'PLANTILLA V6'!B180</f>
        <v>0</v>
      </c>
      <c r="C180" s="104">
        <f>'PLANTILLA V6'!C180</f>
        <v>1</v>
      </c>
      <c r="D180" s="95" t="str">
        <f>'PLANTILLA V6'!D180</f>
        <v>pza</v>
      </c>
      <c r="E180" s="104">
        <v>0</v>
      </c>
      <c r="F180" s="95" t="b">
        <v>0</v>
      </c>
      <c r="G180" s="95" t="b">
        <v>0</v>
      </c>
      <c r="H180" s="95" t="b">
        <v>0</v>
      </c>
      <c r="I180" s="95" t="b">
        <v>0</v>
      </c>
      <c r="J180" s="98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1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21.5" x14ac:dyDescent="0.9">
      <c r="A181" s="103">
        <f>'PLANTILLA V6'!A181</f>
        <v>0</v>
      </c>
      <c r="B181" s="103">
        <f>'PLANTILLA V6'!B181</f>
        <v>0</v>
      </c>
      <c r="C181" s="104">
        <f>'PLANTILLA V6'!C181</f>
        <v>1</v>
      </c>
      <c r="D181" s="95" t="str">
        <f>'PLANTILLA V6'!D181</f>
        <v>pza</v>
      </c>
      <c r="E181" s="104">
        <v>0</v>
      </c>
      <c r="F181" s="95" t="b">
        <v>0</v>
      </c>
      <c r="G181" s="95" t="b">
        <v>0</v>
      </c>
      <c r="H181" s="95" t="b">
        <v>0</v>
      </c>
      <c r="I181" s="95" t="b">
        <v>0</v>
      </c>
      <c r="J181" s="98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1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21.5" x14ac:dyDescent="0.9">
      <c r="A182" s="103">
        <f>'PLANTILLA V6'!A182</f>
        <v>0</v>
      </c>
      <c r="B182" s="103">
        <f>'PLANTILLA V6'!B182</f>
        <v>0</v>
      </c>
      <c r="C182" s="104">
        <f>'PLANTILLA V6'!C182</f>
        <v>1</v>
      </c>
      <c r="D182" s="95" t="str">
        <f>'PLANTILLA V6'!D182</f>
        <v>pza</v>
      </c>
      <c r="E182" s="104">
        <v>0</v>
      </c>
      <c r="F182" s="95" t="b">
        <v>0</v>
      </c>
      <c r="G182" s="95" t="b">
        <v>0</v>
      </c>
      <c r="H182" s="95" t="b">
        <v>0</v>
      </c>
      <c r="I182" s="95" t="b">
        <v>0</v>
      </c>
      <c r="J182" s="98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1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21.5" x14ac:dyDescent="0.9">
      <c r="A183" s="91">
        <f>'PLANTILLA V6'!A183</f>
        <v>0</v>
      </c>
      <c r="B183" s="103">
        <f>'PLANTILLA V6'!B183</f>
        <v>0</v>
      </c>
      <c r="C183" s="104">
        <f>'PLANTILLA V6'!C183</f>
        <v>1</v>
      </c>
      <c r="D183" s="95" t="str">
        <f>'PLANTILLA V6'!D183</f>
        <v>pza</v>
      </c>
      <c r="E183" s="104">
        <v>0</v>
      </c>
      <c r="F183" s="95" t="b">
        <v>0</v>
      </c>
      <c r="G183" s="95" t="b">
        <v>0</v>
      </c>
      <c r="H183" s="95" t="b">
        <v>0</v>
      </c>
      <c r="I183" s="95" t="b">
        <v>0</v>
      </c>
      <c r="J183" s="98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1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21.5" x14ac:dyDescent="0.9">
      <c r="A184" s="91">
        <f>'PLANTILLA V6'!A184</f>
        <v>0</v>
      </c>
      <c r="B184" s="103">
        <f>'PLANTILLA V6'!B184</f>
        <v>0</v>
      </c>
      <c r="C184" s="104">
        <f>'PLANTILLA V6'!C184</f>
        <v>1</v>
      </c>
      <c r="D184" s="95" t="str">
        <f>'PLANTILLA V6'!D184</f>
        <v>pza</v>
      </c>
      <c r="E184" s="104">
        <v>0</v>
      </c>
      <c r="F184" s="95" t="b">
        <v>0</v>
      </c>
      <c r="G184" s="95" t="b">
        <v>0</v>
      </c>
      <c r="H184" s="95" t="b">
        <v>0</v>
      </c>
      <c r="I184" s="95" t="b">
        <v>0</v>
      </c>
      <c r="J184" s="98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1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21.5" x14ac:dyDescent="0.9">
      <c r="A185" s="195" t="str">
        <f>'PLANTILLA V6'!A185</f>
        <v>Materiales Consumibles</v>
      </c>
      <c r="B185" s="167"/>
      <c r="C185" s="104">
        <f>'PLANTILLA V6'!C185</f>
        <v>0</v>
      </c>
      <c r="D185" s="95"/>
      <c r="E185" s="104"/>
      <c r="F185" s="95"/>
      <c r="G185" s="95"/>
      <c r="H185" s="95"/>
      <c r="I185" s="95"/>
      <c r="J185" s="102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1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21.5" x14ac:dyDescent="0.9">
      <c r="A186" s="103" t="str">
        <f>'PLANTILLA V6'!A186</f>
        <v>Co</v>
      </c>
      <c r="B186" s="103" t="str">
        <f>'PLANTILLA V6'!B186</f>
        <v>MDF 3 mm de espesor de 30 x 30 cm</v>
      </c>
      <c r="C186" s="104">
        <f>'PLANTILLA V6'!C186</f>
        <v>1</v>
      </c>
      <c r="D186" s="95" t="str">
        <f>'PLANTILLA V6'!D186</f>
        <v>pza</v>
      </c>
      <c r="E186" s="104">
        <v>0</v>
      </c>
      <c r="F186" s="95" t="b">
        <v>0</v>
      </c>
      <c r="G186" s="95" t="b">
        <v>0</v>
      </c>
      <c r="H186" s="95" t="b">
        <v>0</v>
      </c>
      <c r="I186" s="95" t="b">
        <v>0</v>
      </c>
      <c r="J186" s="98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21.5" x14ac:dyDescent="0.9">
      <c r="A187" s="103" t="str">
        <f>'PLANTILLA V6'!A187</f>
        <v>Co</v>
      </c>
      <c r="B187" s="103" t="str">
        <f>'PLANTILLA V6'!B187</f>
        <v>Cartulina blanca</v>
      </c>
      <c r="C187" s="104">
        <f>'PLANTILLA V6'!C187</f>
        <v>1</v>
      </c>
      <c r="D187" s="95" t="str">
        <f>'PLANTILLA V6'!D187</f>
        <v>pza</v>
      </c>
      <c r="E187" s="104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98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21.5" x14ac:dyDescent="0.9">
      <c r="A188" s="51" t="str">
        <f>'PLANTILLA V6'!A188</f>
        <v>Co</v>
      </c>
      <c r="B188" s="51" t="str">
        <f>'PLANTILLA V6'!B188</f>
        <v>Hojas blancas tamaño carta</v>
      </c>
      <c r="C188" s="22">
        <f>'PLANTILLA V6'!C188</f>
        <v>1</v>
      </c>
      <c r="D188" s="54" t="str">
        <f>'PLANTILLA V6'!D188</f>
        <v>hoja</v>
      </c>
      <c r="E188" s="22">
        <v>5</v>
      </c>
      <c r="F188" s="54" t="b">
        <v>0</v>
      </c>
      <c r="G188" s="54" t="b">
        <v>0</v>
      </c>
      <c r="H188" s="54" t="b">
        <v>1</v>
      </c>
      <c r="I188" s="54" t="b">
        <v>0</v>
      </c>
      <c r="J188" s="98" cm="1">
        <f t="array" ref="J188">_xlfn.IFS(LEN(A188)&gt;2,A189,SUM(E188:I188)=0,0,F188,$F$7*F188*E188,G188,$G$7*G188*E188,AND(H188,A188="Co"),$H$7*H188*E188,AND(H188,A188="Re"),$H$7*H188*E188,H188,$J$7*H188*E188,I188,$I$7*I188*E188)</f>
        <v>62.5</v>
      </c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spans="1:26" ht="21.5" x14ac:dyDescent="0.9">
      <c r="A189" s="103" t="str">
        <f>'PLANTILLA V6'!A189</f>
        <v>Co</v>
      </c>
      <c r="B189" s="103" t="str">
        <f>'PLANTILLA V6'!B189</f>
        <v>Hojas de colores (varios) tamaño carta</v>
      </c>
      <c r="C189" s="104">
        <f>'PLANTILLA V6'!C189</f>
        <v>1</v>
      </c>
      <c r="D189" s="95" t="str">
        <f>'PLANTILLA V6'!D189</f>
        <v>hoja</v>
      </c>
      <c r="E189" s="104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98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21.5" x14ac:dyDescent="0.9">
      <c r="A190" s="103" t="str">
        <f>'PLANTILLA V6'!A190</f>
        <v>Co</v>
      </c>
      <c r="B190" s="103" t="str">
        <f>'PLANTILLA V6'!B190</f>
        <v>Post-it</v>
      </c>
      <c r="C190" s="104">
        <f>'PLANTILLA V6'!C190</f>
        <v>1</v>
      </c>
      <c r="D190" s="95" t="str">
        <f>'PLANTILLA V6'!D190</f>
        <v>bloc de 100 hojas</v>
      </c>
      <c r="E190" s="104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98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21.5" x14ac:dyDescent="0.9">
      <c r="A191" s="103" t="str">
        <f>'PLANTILLA V6'!A191</f>
        <v>Co</v>
      </c>
      <c r="B191" s="103" t="str">
        <f>'PLANTILLA V6'!B191</f>
        <v>Fomi tamaño carta</v>
      </c>
      <c r="C191" s="104">
        <f>'PLANTILLA V6'!C191</f>
        <v>1</v>
      </c>
      <c r="D191" s="95" t="str">
        <f>'PLANTILLA V6'!D191</f>
        <v>hoja</v>
      </c>
      <c r="E191" s="104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98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21.5" x14ac:dyDescent="0.9">
      <c r="A192" s="103" t="str">
        <f>'PLANTILLA V6'!A192</f>
        <v>Co</v>
      </c>
      <c r="B192" s="103" t="str">
        <f>'PLANTILLA V6'!B192</f>
        <v>Papel aluminio</v>
      </c>
      <c r="C192" s="104">
        <f>'PLANTILLA V6'!C192</f>
        <v>1</v>
      </c>
      <c r="D192" s="95" t="str">
        <f>'PLANTILLA V6'!D192</f>
        <v>rollo</v>
      </c>
      <c r="E192" s="104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98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21.5" x14ac:dyDescent="0.9">
      <c r="A193" s="103" t="str">
        <f>'PLANTILLA V6'!A193</f>
        <v>Co</v>
      </c>
      <c r="B193" s="103" t="str">
        <f>'PLANTILLA V6'!B193</f>
        <v>Abatelenguas (palitos planos) 15 cm largo x 18 mm ancho</v>
      </c>
      <c r="C193" s="104">
        <f>'PLANTILLA V6'!C193</f>
        <v>1</v>
      </c>
      <c r="D193" s="95" t="str">
        <f>'PLANTILLA V6'!D193</f>
        <v>pza</v>
      </c>
      <c r="E193" s="104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98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21.5" x14ac:dyDescent="0.9">
      <c r="A194" s="103" t="str">
        <f>'PLANTILLA V6'!A194</f>
        <v>Co</v>
      </c>
      <c r="B194" s="103" t="str">
        <f>'PLANTILLA V6'!B194</f>
        <v xml:space="preserve">Palito de madera redondo 60 largo x 1 cm de diámetro </v>
      </c>
      <c r="C194" s="104">
        <f>'PLANTILLA V6'!C194</f>
        <v>1</v>
      </c>
      <c r="D194" s="95" t="str">
        <f>'PLANTILLA V6'!D194</f>
        <v>pza</v>
      </c>
      <c r="E194" s="104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98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21.5" x14ac:dyDescent="0.9">
      <c r="A195" s="103" t="str">
        <f>'PLANTILLA V6'!A195</f>
        <v>Co</v>
      </c>
      <c r="B195" s="103" t="str">
        <f>'PLANTILLA V6'!B195</f>
        <v xml:space="preserve">Palito de madera redondo 30 largo x 1 cm de diámetro  </v>
      </c>
      <c r="C195" s="104">
        <f>'PLANTILLA V6'!C195</f>
        <v>1</v>
      </c>
      <c r="D195" s="95" t="str">
        <f>'PLANTILLA V6'!D195</f>
        <v>pza</v>
      </c>
      <c r="E195" s="104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98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21.5" x14ac:dyDescent="0.9">
      <c r="A196" s="103" t="str">
        <f>'PLANTILLA V6'!A196</f>
        <v>Co</v>
      </c>
      <c r="B196" s="107" t="str">
        <f>'PLANTILLA V6'!B196</f>
        <v>Cuerda</v>
      </c>
      <c r="C196" s="104">
        <f>'PLANTILLA V6'!C196</f>
        <v>1</v>
      </c>
      <c r="D196" s="95" t="str">
        <f>'PLANTILLA V6'!D196</f>
        <v>metro</v>
      </c>
      <c r="E196" s="104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98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21.5" x14ac:dyDescent="0.9">
      <c r="A197" s="103" t="str">
        <f>'PLANTILLA V6'!A197</f>
        <v>Co</v>
      </c>
      <c r="B197" s="107" t="str">
        <f>'PLANTILLA V6'!B197</f>
        <v>Hilo de coser</v>
      </c>
      <c r="C197" s="104">
        <f>'PLANTILLA V6'!C197</f>
        <v>1</v>
      </c>
      <c r="D197" s="95" t="str">
        <f>'PLANTILLA V6'!D197</f>
        <v>carrete</v>
      </c>
      <c r="E197" s="104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98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21.5" x14ac:dyDescent="0.9">
      <c r="A198" s="103" t="str">
        <f>'PLANTILLA V6'!A198</f>
        <v>Co</v>
      </c>
      <c r="B198" s="107" t="str">
        <f>'PLANTILLA V6'!B198</f>
        <v>Estambre</v>
      </c>
      <c r="C198" s="104">
        <f>'PLANTILLA V6'!C198</f>
        <v>1</v>
      </c>
      <c r="D198" s="95" t="str">
        <f>'PLANTILLA V6'!D198</f>
        <v>metro</v>
      </c>
      <c r="E198" s="104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98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21.5" x14ac:dyDescent="0.9">
      <c r="A199" s="103" t="str">
        <f>'PLANTILLA V6'!A199</f>
        <v>Co</v>
      </c>
      <c r="B199" s="103" t="str">
        <f>'PLANTILLA V6'!B199</f>
        <v>Globos de tamaño # 9</v>
      </c>
      <c r="C199" s="104">
        <f>'PLANTILLA V6'!C199</f>
        <v>1</v>
      </c>
      <c r="D199" s="95" t="str">
        <f>'PLANTILLA V6'!D199</f>
        <v>pza</v>
      </c>
      <c r="E199" s="104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98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21.5" x14ac:dyDescent="0.9">
      <c r="A200" s="103" t="str">
        <f>'PLANTILLA V6'!A200</f>
        <v>Co</v>
      </c>
      <c r="B200" s="103" t="str">
        <f>'PLANTILLA V6'!B200</f>
        <v>Limpiapipas</v>
      </c>
      <c r="C200" s="104">
        <f>'PLANTILLA V6'!C200</f>
        <v>1</v>
      </c>
      <c r="D200" s="95" t="str">
        <f>'PLANTILLA V6'!D200</f>
        <v>pza</v>
      </c>
      <c r="E200" s="104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98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21.5" x14ac:dyDescent="0.9">
      <c r="A201" s="103" t="str">
        <f>'PLANTILLA V6'!A201</f>
        <v>Co</v>
      </c>
      <c r="B201" s="103" t="str">
        <f>'PLANTILLA V6'!B201</f>
        <v>Barra de plastilina 180 g</v>
      </c>
      <c r="C201" s="104">
        <f>'PLANTILLA V6'!C201</f>
        <v>1</v>
      </c>
      <c r="D201" s="95" t="str">
        <f>'PLANTILLA V6'!D201</f>
        <v>pza</v>
      </c>
      <c r="E201" s="104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98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21.5" x14ac:dyDescent="0.9">
      <c r="A202" s="103" t="str">
        <f>'PLANTILLA V6'!A202</f>
        <v>Co</v>
      </c>
      <c r="B202" s="103" t="str">
        <f>'PLANTILLA V6'!B202</f>
        <v>Paquete de 10 barritas de plastilina de colores</v>
      </c>
      <c r="C202" s="104">
        <f>'PLANTILLA V6'!C202</f>
        <v>1</v>
      </c>
      <c r="D202" s="95" t="str">
        <f>'PLANTILLA V6'!D202</f>
        <v>pza</v>
      </c>
      <c r="E202" s="104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98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21.5" x14ac:dyDescent="0.9">
      <c r="A203" s="103" t="str">
        <f>'PLANTILLA V6'!A203</f>
        <v>Co</v>
      </c>
      <c r="B203" s="103" t="str">
        <f>'PLANTILLA V6'!B203</f>
        <v>Fomi moldeable</v>
      </c>
      <c r="C203" s="104">
        <f>'PLANTILLA V6'!C203</f>
        <v>1</v>
      </c>
      <c r="D203" s="95" t="str">
        <f>'PLANTILLA V6'!D203</f>
        <v>bolsa</v>
      </c>
      <c r="E203" s="104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98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21.5" x14ac:dyDescent="0.9">
      <c r="A204" s="103" t="str">
        <f>'PLANTILLA V6'!A204</f>
        <v>Co</v>
      </c>
      <c r="B204" s="106" t="str">
        <f>'PLANTILLA V6'!B204</f>
        <v>Pasta para modelar</v>
      </c>
      <c r="C204" s="104">
        <f>'PLANTILLA V6'!C204</f>
        <v>1</v>
      </c>
      <c r="D204" s="95" t="str">
        <f>'PLANTILLA V6'!D204</f>
        <v>pza</v>
      </c>
      <c r="E204" s="104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98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21.5" x14ac:dyDescent="0.9">
      <c r="A205" s="103" t="str">
        <f>'PLANTILLA V6'!A205</f>
        <v>Co</v>
      </c>
      <c r="B205" s="103" t="str">
        <f>'PLANTILLA V6'!B205</f>
        <v>Silicón frío (bote de 250 ml)</v>
      </c>
      <c r="C205" s="104">
        <f>'PLANTILLA V6'!C205</f>
        <v>1</v>
      </c>
      <c r="D205" s="95" t="str">
        <f>'PLANTILLA V6'!D205</f>
        <v>pza</v>
      </c>
      <c r="E205" s="104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98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21.5" x14ac:dyDescent="0.9">
      <c r="A206" s="103" t="str">
        <f>'PLANTILLA V6'!A206</f>
        <v>Co</v>
      </c>
      <c r="B206" s="103" t="str">
        <f>'PLANTILLA V6'!B206</f>
        <v>Barra de silicón (tubito del diámetro de la pistola de silicón)</v>
      </c>
      <c r="C206" s="104">
        <f>'PLANTILLA V6'!C206</f>
        <v>1</v>
      </c>
      <c r="D206" s="95" t="str">
        <f>'PLANTILLA V6'!D206</f>
        <v>pza</v>
      </c>
      <c r="E206" s="104">
        <v>0</v>
      </c>
      <c r="F206" s="95" t="b">
        <v>0</v>
      </c>
      <c r="G206" s="95" t="b">
        <v>0</v>
      </c>
      <c r="H206" s="95" t="b">
        <v>0</v>
      </c>
      <c r="I206" s="95" t="b">
        <v>0</v>
      </c>
      <c r="J206" s="98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21.5" x14ac:dyDescent="0.9">
      <c r="A207" s="103" t="str">
        <f>'PLANTILLA V6'!A207</f>
        <v>Co</v>
      </c>
      <c r="B207" s="103" t="str">
        <f>'PLANTILLA V6'!B207</f>
        <v>Pegamento blanco (Resistol) bote de 250 ml</v>
      </c>
      <c r="C207" s="104">
        <f>'PLANTILLA V6'!C207</f>
        <v>1</v>
      </c>
      <c r="D207" s="95" t="str">
        <f>'PLANTILLA V6'!D207</f>
        <v>pza</v>
      </c>
      <c r="E207" s="104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98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37.5" x14ac:dyDescent="0.9">
      <c r="A208" s="51" t="str">
        <f>'PLANTILLA V6'!A208</f>
        <v>Co</v>
      </c>
      <c r="B208" s="81" t="str">
        <f>'PLANTILLA V6'!B208</f>
        <v>Cinta adhesiva (masking tape 110 o cinta azul de pintor) 12 mm ancho x 50 m o similar</v>
      </c>
      <c r="C208" s="22">
        <f>'PLANTILLA V6'!C208</f>
        <v>1</v>
      </c>
      <c r="D208" s="54" t="str">
        <f>'PLANTILLA V6'!D208</f>
        <v>pza</v>
      </c>
      <c r="E208" s="22">
        <v>1</v>
      </c>
      <c r="F208" s="54" t="b">
        <v>0</v>
      </c>
      <c r="G208" s="54" t="b">
        <v>0</v>
      </c>
      <c r="H208" s="54" t="b">
        <v>0</v>
      </c>
      <c r="I208" s="54" t="b">
        <v>1</v>
      </c>
      <c r="J208" s="98" cm="1">
        <f t="array" ref="J208">_xlfn.IFS(LEN(A208)&gt;2,A209,SUM(E208:I208)=0,0,F208,$F$7*F208*E208,G208,$G$7*G208*E208,AND(H208,A208="Co"),$H$7*H208*E208,AND(H208,A208="Re"),$H$7*H208*E208,H208,$J$7*H208*E208,I208,$I$7*I208*E208)</f>
        <v>1</v>
      </c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spans="1:26" ht="21.5" x14ac:dyDescent="0.9">
      <c r="A209" s="103" t="str">
        <f>'PLANTILLA V6'!A209</f>
        <v>Co</v>
      </c>
      <c r="B209" s="103" t="str">
        <f>'PLANTILLA V6'!B209</f>
        <v>Cinta adhesiva transparente (diurex) 18 mm ancho x 33 m o similar</v>
      </c>
      <c r="C209" s="104">
        <f>'PLANTILLA V6'!C209</f>
        <v>1</v>
      </c>
      <c r="D209" s="95" t="str">
        <f>'PLANTILLA V6'!D209</f>
        <v>pza</v>
      </c>
      <c r="E209" s="104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98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21.5" x14ac:dyDescent="0.9">
      <c r="A210" s="103" t="str">
        <f>'PLANTILLA V6'!A210</f>
        <v>Co</v>
      </c>
      <c r="B210" s="103" t="str">
        <f>'PLANTILLA V6'!B210</f>
        <v>Liga grande #18 (8 cm largo aproximadamente)</v>
      </c>
      <c r="C210" s="104">
        <f>'PLANTILLA V6'!C210</f>
        <v>1</v>
      </c>
      <c r="D210" s="95" t="str">
        <f>'PLANTILLA V6'!D210</f>
        <v>pza</v>
      </c>
      <c r="E210" s="104">
        <v>0</v>
      </c>
      <c r="F210" s="95" t="b">
        <v>0</v>
      </c>
      <c r="G210" s="95" t="b">
        <v>0</v>
      </c>
      <c r="H210" s="95" t="b">
        <v>0</v>
      </c>
      <c r="I210" s="95" t="b">
        <v>0</v>
      </c>
      <c r="J210" s="98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21.5" x14ac:dyDescent="0.9">
      <c r="A211" s="103" t="str">
        <f>'PLANTILLA V6'!A211</f>
        <v>Co</v>
      </c>
      <c r="B211" s="103" t="str">
        <f>'PLANTILLA V6'!B211</f>
        <v>Caja de 100 clips</v>
      </c>
      <c r="C211" s="104">
        <f>'PLANTILLA V6'!C211</f>
        <v>1</v>
      </c>
      <c r="D211" s="95" t="str">
        <f>'PLANTILLA V6'!D211</f>
        <v>pza</v>
      </c>
      <c r="E211" s="104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98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21.5" x14ac:dyDescent="0.9">
      <c r="A212" s="103" t="str">
        <f>'PLANTILLA V6'!A212</f>
        <v>Co</v>
      </c>
      <c r="B212" s="103" t="str">
        <f>'PLANTILLA V6'!B212</f>
        <v>Caja de 100 chinchetas</v>
      </c>
      <c r="C212" s="104">
        <f>'PLANTILLA V6'!C212</f>
        <v>1</v>
      </c>
      <c r="D212" s="95" t="str">
        <f>'PLANTILLA V6'!D212</f>
        <v>pza</v>
      </c>
      <c r="E212" s="104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98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21.5" x14ac:dyDescent="0.9">
      <c r="A213" s="103" t="str">
        <f>'PLANTILLA V6'!A213</f>
        <v>Co</v>
      </c>
      <c r="B213" s="103" t="str">
        <f>'PLANTILLA V6'!B213</f>
        <v>Caja de 12 crayolas de diferentes colores</v>
      </c>
      <c r="C213" s="104">
        <f>'PLANTILLA V6'!C213</f>
        <v>1</v>
      </c>
      <c r="D213" s="95" t="str">
        <f>'PLANTILLA V6'!D213</f>
        <v>pza</v>
      </c>
      <c r="E213" s="104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98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21.5" x14ac:dyDescent="0.9">
      <c r="A214" s="103" t="str">
        <f>'PLANTILLA V6'!A214</f>
        <v>Co</v>
      </c>
      <c r="B214" s="103" t="str">
        <f>'PLANTILLA V6'!B214</f>
        <v>Paquete de pinturas acrílicas 20 ml (blanco, negro, rojo, azul, amarillo)</v>
      </c>
      <c r="C214" s="104">
        <f>'PLANTILLA V6'!C214</f>
        <v>1</v>
      </c>
      <c r="D214" s="95" t="str">
        <f>'PLANTILLA V6'!D214</f>
        <v>pza</v>
      </c>
      <c r="E214" s="104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98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21.5" x14ac:dyDescent="0.9">
      <c r="A215" s="103" t="str">
        <f>'PLANTILLA V6'!A215</f>
        <v>Co</v>
      </c>
      <c r="B215" s="103" t="str">
        <f>'PLANTILLA V6'!B215</f>
        <v xml:space="preserve">1 paquete de 100 mondadientes </v>
      </c>
      <c r="C215" s="104">
        <f>'PLANTILLA V6'!C215</f>
        <v>1</v>
      </c>
      <c r="D215" s="95" t="str">
        <f>'PLANTILLA V6'!D215</f>
        <v>pza</v>
      </c>
      <c r="E215" s="104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98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21.5" x14ac:dyDescent="0.9">
      <c r="A216" s="103" t="str">
        <f>'PLANTILLA V6'!A216</f>
        <v>Co</v>
      </c>
      <c r="B216" s="103" t="str">
        <f>'PLANTILLA V6'!B216</f>
        <v>Sal de mesa</v>
      </c>
      <c r="C216" s="104">
        <f>'PLANTILLA V6'!C216</f>
        <v>1</v>
      </c>
      <c r="D216" s="95" t="str">
        <f>'PLANTILLA V6'!D216</f>
        <v>bolsita</v>
      </c>
      <c r="E216" s="104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98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21.5" x14ac:dyDescent="0.9">
      <c r="A217" s="103" t="str">
        <f>'PLANTILLA V6'!A217</f>
        <v>Co</v>
      </c>
      <c r="B217" s="103" t="str">
        <f>'PLANTILLA V6'!B217</f>
        <v>Hojas tamaño carta cuadriculadas</v>
      </c>
      <c r="C217" s="104">
        <f>'PLANTILLA V6'!C217</f>
        <v>1</v>
      </c>
      <c r="D217" s="95" t="str">
        <f>'PLANTILLA V6'!D217</f>
        <v>pza</v>
      </c>
      <c r="E217" s="104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98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21.5" x14ac:dyDescent="0.9">
      <c r="A218" s="103" t="str">
        <f>'PLANTILLA V6'!A218</f>
        <v>Co</v>
      </c>
      <c r="B218" s="95" t="str">
        <f>'PLANTILLA V6'!B218</f>
        <v>Tabla de madera de 3" de espesor de 30 cm x 30 cm (tabla de sacrificio)</v>
      </c>
      <c r="C218" s="104">
        <f>'PLANTILLA V6'!C218</f>
        <v>1</v>
      </c>
      <c r="D218" s="95" t="str">
        <f>'PLANTILLA V6'!D218</f>
        <v>pza</v>
      </c>
      <c r="E218" s="104">
        <v>0</v>
      </c>
      <c r="F218" s="95" t="b">
        <v>0</v>
      </c>
      <c r="G218" s="95" t="b">
        <v>0</v>
      </c>
      <c r="H218" s="95" t="b">
        <v>0</v>
      </c>
      <c r="I218" s="95" t="b">
        <v>0</v>
      </c>
      <c r="J218" s="98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21.5" x14ac:dyDescent="0.9">
      <c r="A219" s="103" t="str">
        <f>'PLANTILLA V6'!A219</f>
        <v>Co</v>
      </c>
      <c r="B219" s="95" t="str">
        <f>'PLANTILLA V6'!B219</f>
        <v>Tabla salvacortes de 45 x 30 cm (recomendado opcional)</v>
      </c>
      <c r="C219" s="104">
        <f>'PLANTILLA V6'!C219</f>
        <v>1</v>
      </c>
      <c r="D219" s="95" t="str">
        <f>'PLANTILLA V6'!D219</f>
        <v>pza</v>
      </c>
      <c r="E219" s="104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98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21.5" x14ac:dyDescent="0.9">
      <c r="A220" s="103" t="str">
        <f>'PLANTILLA V6'!A220</f>
        <v>Co</v>
      </c>
      <c r="B220" s="95" t="str">
        <f>'PLANTILLA V6'!B220</f>
        <v>Cronómetro</v>
      </c>
      <c r="C220" s="104">
        <f>'PLANTILLA V6'!C220</f>
        <v>1</v>
      </c>
      <c r="D220" s="95" t="str">
        <f>'PLANTILLA V6'!D220</f>
        <v>pza</v>
      </c>
      <c r="E220" s="104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98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21.5" x14ac:dyDescent="0.9">
      <c r="A221" s="103" t="str">
        <f>'PLANTILLA V6'!A221</f>
        <v>Co</v>
      </c>
      <c r="B221" s="95" t="str">
        <f>'PLANTILLA V6'!B221</f>
        <v>Pliego de papel bond</v>
      </c>
      <c r="C221" s="104">
        <f>'PLANTILLA V6'!C221</f>
        <v>1</v>
      </c>
      <c r="D221" s="95" t="str">
        <f>'PLANTILLA V6'!D221</f>
        <v>pza</v>
      </c>
      <c r="E221" s="104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98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21.5" x14ac:dyDescent="0.9">
      <c r="A222" s="103" t="str">
        <f>'PLANTILLA V6'!A222</f>
        <v>Co</v>
      </c>
      <c r="B222" s="95" t="str">
        <f>'PLANTILLA V6'!B222</f>
        <v>Dado</v>
      </c>
      <c r="C222" s="104">
        <f>'PLANTILLA V6'!C222</f>
        <v>1</v>
      </c>
      <c r="D222" s="95" t="str">
        <f>'PLANTILLA V6'!D222</f>
        <v>pza</v>
      </c>
      <c r="E222" s="104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98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21.5" x14ac:dyDescent="0.9">
      <c r="A223" s="103" t="str">
        <f>'PLANTILLA V6'!A223</f>
        <v>Co</v>
      </c>
      <c r="B223" s="95" t="str">
        <f>'PLANTILLA V6'!B223</f>
        <v>Coples de cobre de 1/2" de diámetro y 3 o 4 cm de altura</v>
      </c>
      <c r="C223" s="104">
        <f>'PLANTILLA V6'!C223</f>
        <v>1</v>
      </c>
      <c r="D223" s="95" t="str">
        <f>'PLANTILLA V6'!D223</f>
        <v>pza</v>
      </c>
      <c r="E223" s="104">
        <v>0</v>
      </c>
      <c r="F223" s="95" t="b">
        <v>0</v>
      </c>
      <c r="G223" s="95" t="b">
        <v>0</v>
      </c>
      <c r="H223" s="95" t="b">
        <v>0</v>
      </c>
      <c r="I223" s="95" t="b">
        <v>0</v>
      </c>
      <c r="J223" s="98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1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21.5" x14ac:dyDescent="0.9">
      <c r="A224" s="103" t="str">
        <f>'PLANTILLA V6'!A224</f>
        <v>Co</v>
      </c>
      <c r="B224" s="95" t="str">
        <f>'PLANTILLA V6'!B224</f>
        <v>Alambre galvanizado</v>
      </c>
      <c r="C224" s="104">
        <f>'PLANTILLA V6'!C224</f>
        <v>1</v>
      </c>
      <c r="D224" s="95" t="str">
        <f>'PLANTILLA V6'!D224</f>
        <v>metro</v>
      </c>
      <c r="E224" s="104">
        <v>0</v>
      </c>
      <c r="F224" s="95" t="b">
        <v>0</v>
      </c>
      <c r="G224" s="95" t="b">
        <v>0</v>
      </c>
      <c r="H224" s="95" t="b">
        <v>0</v>
      </c>
      <c r="I224" s="95" t="b">
        <v>0</v>
      </c>
      <c r="J224" s="98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1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21.5" x14ac:dyDescent="0.9">
      <c r="A225" s="103" t="str">
        <f>'PLANTILLA V6'!A225</f>
        <v>Co</v>
      </c>
      <c r="B225" s="95" t="str">
        <f>'PLANTILLA V6'!B225</f>
        <v>Toallitas humedas (tipo desmaquillantes o para bebe)</v>
      </c>
      <c r="C225" s="104">
        <f>'PLANTILLA V6'!C225</f>
        <v>1</v>
      </c>
      <c r="D225" s="95" t="str">
        <f>'PLANTILLA V6'!D225</f>
        <v>paquete</v>
      </c>
      <c r="E225" s="104">
        <v>0</v>
      </c>
      <c r="F225" s="95" t="b">
        <v>0</v>
      </c>
      <c r="G225" s="95" t="b">
        <v>0</v>
      </c>
      <c r="H225" s="95" t="b">
        <v>0</v>
      </c>
      <c r="I225" s="95" t="b">
        <v>0</v>
      </c>
      <c r="J225" s="98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1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21.5" x14ac:dyDescent="0.9">
      <c r="A226" s="103" t="str">
        <f>'PLANTILLA V6'!A226</f>
        <v>Co</v>
      </c>
      <c r="B226" s="95" t="str">
        <f>'PLANTILLA V6'!B226</f>
        <v>Bote de vinagre blanco de 500 ml.</v>
      </c>
      <c r="C226" s="104">
        <f>'PLANTILLA V6'!C226</f>
        <v>1</v>
      </c>
      <c r="D226" s="95" t="str">
        <f>'PLANTILLA V6'!D226</f>
        <v>pza</v>
      </c>
      <c r="E226" s="104">
        <v>0</v>
      </c>
      <c r="F226" s="95" t="b">
        <v>0</v>
      </c>
      <c r="G226" s="95" t="b">
        <v>0</v>
      </c>
      <c r="H226" s="95" t="b">
        <v>0</v>
      </c>
      <c r="I226" s="95" t="b">
        <v>0</v>
      </c>
      <c r="J226" s="98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1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21.5" x14ac:dyDescent="0.9">
      <c r="A227" s="103" t="str">
        <f>'PLANTILLA V6'!A227</f>
        <v>Co</v>
      </c>
      <c r="B227" s="95" t="str">
        <f>'PLANTILLA V6'!B227</f>
        <v>Cinta adhesiva doble cara delgada de 12mm X 50m</v>
      </c>
      <c r="C227" s="104">
        <f>'PLANTILLA V6'!C227</f>
        <v>1</v>
      </c>
      <c r="D227" s="95" t="str">
        <f>'PLANTILLA V6'!D227</f>
        <v>rollo</v>
      </c>
      <c r="E227" s="104">
        <v>0</v>
      </c>
      <c r="F227" s="95" t="b">
        <v>0</v>
      </c>
      <c r="G227" s="95" t="b">
        <v>0</v>
      </c>
      <c r="H227" s="95" t="b">
        <v>0</v>
      </c>
      <c r="I227" s="95" t="b">
        <v>0</v>
      </c>
      <c r="J227" s="98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1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21.5" x14ac:dyDescent="0.9">
      <c r="A228" s="103" t="str">
        <f>'PLANTILLA V6'!A228</f>
        <v>Co</v>
      </c>
      <c r="B228" s="95" t="str">
        <f>'PLANTILLA V6'!B228</f>
        <v>Tornillo y tuerca de 1/8"</v>
      </c>
      <c r="C228" s="104">
        <f>'PLANTILLA V6'!C228</f>
        <v>1</v>
      </c>
      <c r="D228" s="95" t="str">
        <f>'PLANTILLA V6'!D228</f>
        <v>pza</v>
      </c>
      <c r="E228" s="104">
        <v>0</v>
      </c>
      <c r="F228" s="95" t="b">
        <v>0</v>
      </c>
      <c r="G228" s="95" t="b">
        <v>0</v>
      </c>
      <c r="H228" s="95" t="b">
        <v>0</v>
      </c>
      <c r="I228" s="95" t="b">
        <v>0</v>
      </c>
      <c r="J228" s="98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1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21.5" x14ac:dyDescent="0.9">
      <c r="A229" s="103" t="str">
        <f>'PLANTILLA V6'!A229</f>
        <v>Co</v>
      </c>
      <c r="B229" s="95" t="str">
        <f>'PLANTILLA V6'!B229</f>
        <v>Tornillo y tuerca de 3/16"</v>
      </c>
      <c r="C229" s="104">
        <f>'PLANTILLA V6'!C229</f>
        <v>1</v>
      </c>
      <c r="D229" s="95" t="str">
        <f>'PLANTILLA V6'!D229</f>
        <v>pza</v>
      </c>
      <c r="E229" s="104">
        <v>0</v>
      </c>
      <c r="F229" s="95" t="b">
        <v>0</v>
      </c>
      <c r="G229" s="95" t="b">
        <v>0</v>
      </c>
      <c r="H229" s="95" t="b">
        <v>0</v>
      </c>
      <c r="I229" s="95" t="b">
        <v>0</v>
      </c>
      <c r="J229" s="98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1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21.5" x14ac:dyDescent="0.9">
      <c r="A230" s="103" t="str">
        <f>'PLANTILLA V6'!A230</f>
        <v>Co</v>
      </c>
      <c r="B230" s="95" t="str">
        <f>'PLANTILLA V6'!B230</f>
        <v>Tornillo y tuerca de 1/4"</v>
      </c>
      <c r="C230" s="104">
        <f>'PLANTILLA V6'!C230</f>
        <v>1</v>
      </c>
      <c r="D230" s="95" t="str">
        <f>'PLANTILLA V6'!D230</f>
        <v>pza</v>
      </c>
      <c r="E230" s="104">
        <v>0</v>
      </c>
      <c r="F230" s="95" t="b">
        <v>0</v>
      </c>
      <c r="G230" s="95" t="b">
        <v>0</v>
      </c>
      <c r="H230" s="95" t="b">
        <v>0</v>
      </c>
      <c r="I230" s="95" t="b">
        <v>0</v>
      </c>
      <c r="J230" s="98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1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21.5" x14ac:dyDescent="0.9">
      <c r="A231" s="103" t="str">
        <f>'PLANTILLA V6'!A231</f>
        <v>Co</v>
      </c>
      <c r="B231" s="95" t="str">
        <f>'PLANTILLA V6'!B231</f>
        <v>Paquete de 1 Kg de semillas(arroz, frijol, lentejas o similar)</v>
      </c>
      <c r="C231" s="104">
        <f>'PLANTILLA V6'!C231</f>
        <v>1</v>
      </c>
      <c r="D231" s="95" t="str">
        <f>'PLANTILLA V6'!D231</f>
        <v>pza</v>
      </c>
      <c r="E231" s="104">
        <v>0</v>
      </c>
      <c r="F231" s="95" t="b">
        <v>0</v>
      </c>
      <c r="G231" s="95" t="b">
        <v>0</v>
      </c>
      <c r="H231" s="95" t="b">
        <v>0</v>
      </c>
      <c r="I231" s="95" t="b">
        <v>0</v>
      </c>
      <c r="J231" s="98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1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21.5" x14ac:dyDescent="0.9">
      <c r="A232" s="103" t="str">
        <f>'PLANTILLA V6'!A232</f>
        <v>Co</v>
      </c>
      <c r="B232" s="95" t="str">
        <f>'PLANTILLA V6'!B232</f>
        <v>Contenedor de agua grande tipo palangana (50 cm de diametro aprox)</v>
      </c>
      <c r="C232" s="104">
        <f>'PLANTILLA V6'!C232</f>
        <v>1</v>
      </c>
      <c r="D232" s="95" t="str">
        <f>'PLANTILLA V6'!D232</f>
        <v>pza</v>
      </c>
      <c r="E232" s="104">
        <v>0</v>
      </c>
      <c r="F232" s="95" t="b">
        <v>0</v>
      </c>
      <c r="G232" s="95" t="b">
        <v>0</v>
      </c>
      <c r="H232" s="95" t="b">
        <v>0</v>
      </c>
      <c r="I232" s="95" t="b">
        <v>0</v>
      </c>
      <c r="J232" s="98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1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21.5" x14ac:dyDescent="0.9">
      <c r="A233" s="103" t="str">
        <f>'PLANTILLA V6'!A233</f>
        <v>Co</v>
      </c>
      <c r="B233" s="95" t="str">
        <f>'PLANTILLA V6'!B233</f>
        <v>Hoja tamaño carta de foami o hule eva color liso</v>
      </c>
      <c r="C233" s="104">
        <f>'PLANTILLA V6'!C233</f>
        <v>1</v>
      </c>
      <c r="D233" s="95" t="str">
        <f>'PLANTILLA V6'!D233</f>
        <v>pza</v>
      </c>
      <c r="E233" s="104">
        <v>0</v>
      </c>
      <c r="F233" s="95" t="b">
        <v>0</v>
      </c>
      <c r="G233" s="95" t="b">
        <v>0</v>
      </c>
      <c r="H233" s="95" t="b">
        <v>0</v>
      </c>
      <c r="I233" s="95" t="b">
        <v>0</v>
      </c>
      <c r="J233" s="98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1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21.5" x14ac:dyDescent="0.9">
      <c r="A234" s="103" t="str">
        <f>'PLANTILLA V6'!A234</f>
        <v>Co</v>
      </c>
      <c r="B234" s="95" t="str">
        <f>'PLANTILLA V6'!B234</f>
        <v>Hoja tamaño carta de foami o hule eva con brillantina</v>
      </c>
      <c r="C234" s="104">
        <f>'PLANTILLA V6'!C234</f>
        <v>1</v>
      </c>
      <c r="D234" s="95" t="str">
        <f>'PLANTILLA V6'!D234</f>
        <v>pza</v>
      </c>
      <c r="E234" s="104">
        <v>0</v>
      </c>
      <c r="F234" s="95" t="b">
        <v>0</v>
      </c>
      <c r="G234" s="95" t="b">
        <v>0</v>
      </c>
      <c r="H234" s="95" t="b">
        <v>0</v>
      </c>
      <c r="I234" s="95" t="b">
        <v>0</v>
      </c>
      <c r="J234" s="98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1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21.5" x14ac:dyDescent="0.9">
      <c r="A235" s="103">
        <f>'PLANTILLA V6'!A235</f>
        <v>0</v>
      </c>
      <c r="B235" s="95">
        <f>'PLANTILLA V6'!B235</f>
        <v>0</v>
      </c>
      <c r="C235" s="104">
        <f>'PLANTILLA V6'!C235</f>
        <v>1</v>
      </c>
      <c r="D235" s="95" t="str">
        <f>'PLANTILLA V6'!D235</f>
        <v>pza</v>
      </c>
      <c r="E235" s="104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98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1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21.5" x14ac:dyDescent="0.9">
      <c r="A236" s="103">
        <f>'PLANTILLA V6'!A236</f>
        <v>0</v>
      </c>
      <c r="B236" s="95">
        <f>'PLANTILLA V6'!B236</f>
        <v>0</v>
      </c>
      <c r="C236" s="104">
        <f>'PLANTILLA V6'!C236</f>
        <v>1</v>
      </c>
      <c r="D236" s="95" t="str">
        <f>'PLANTILLA V6'!D236</f>
        <v>pza</v>
      </c>
      <c r="E236" s="104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98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1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21.5" x14ac:dyDescent="0.9">
      <c r="A237" s="103">
        <f>'PLANTILLA V6'!A237</f>
        <v>0</v>
      </c>
      <c r="B237" s="95">
        <f>'PLANTILLA V6'!B237</f>
        <v>0</v>
      </c>
      <c r="C237" s="104">
        <f>'PLANTILLA V6'!C237</f>
        <v>1</v>
      </c>
      <c r="D237" s="95" t="str">
        <f>'PLANTILLA V6'!D237</f>
        <v>pza</v>
      </c>
      <c r="E237" s="104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98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1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21.5" x14ac:dyDescent="0.9">
      <c r="A238" s="103">
        <f>'PLANTILLA V6'!A238</f>
        <v>0</v>
      </c>
      <c r="B238" s="95">
        <f>'PLANTILLA V6'!B238</f>
        <v>0</v>
      </c>
      <c r="C238" s="104">
        <f>'PLANTILLA V6'!C238</f>
        <v>1</v>
      </c>
      <c r="D238" s="95" t="str">
        <f>'PLANTILLA V6'!D238</f>
        <v>pza</v>
      </c>
      <c r="E238" s="104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98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1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21.5" x14ac:dyDescent="0.9">
      <c r="A239" s="103">
        <f>'PLANTILLA V6'!A239</f>
        <v>0</v>
      </c>
      <c r="B239" s="95">
        <f>'PLANTILLA V6'!B239</f>
        <v>0</v>
      </c>
      <c r="C239" s="104">
        <f>'PLANTILLA V6'!C239</f>
        <v>1</v>
      </c>
      <c r="D239" s="95" t="str">
        <f>'PLANTILLA V6'!D239</f>
        <v>pza</v>
      </c>
      <c r="E239" s="104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98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1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21.5" x14ac:dyDescent="0.9">
      <c r="A240" s="103">
        <f>'PLANTILLA V6'!A240</f>
        <v>0</v>
      </c>
      <c r="B240" s="95">
        <f>'PLANTILLA V6'!B240</f>
        <v>0</v>
      </c>
      <c r="C240" s="104">
        <f>'PLANTILLA V6'!C240</f>
        <v>1</v>
      </c>
      <c r="D240" s="95" t="str">
        <f>'PLANTILLA V6'!D240</f>
        <v>pza</v>
      </c>
      <c r="E240" s="104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98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1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21.5" x14ac:dyDescent="0.9">
      <c r="A241" s="103">
        <f>'PLANTILLA V6'!A241</f>
        <v>0</v>
      </c>
      <c r="B241" s="95">
        <f>'PLANTILLA V6'!B241</f>
        <v>0</v>
      </c>
      <c r="C241" s="104">
        <f>'PLANTILLA V6'!C241</f>
        <v>1</v>
      </c>
      <c r="D241" s="95" t="str">
        <f>'PLANTILLA V6'!D241</f>
        <v>pza</v>
      </c>
      <c r="E241" s="104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98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1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21.5" x14ac:dyDescent="0.9">
      <c r="A242" s="91">
        <f>'PLANTILLA V6'!A242</f>
        <v>0</v>
      </c>
      <c r="B242" s="91">
        <f>'PLANTILLA V6'!B242</f>
        <v>0</v>
      </c>
      <c r="C242" s="104">
        <f>'PLANTILLA V6'!C242</f>
        <v>1</v>
      </c>
      <c r="D242" s="95" t="str">
        <f>'PLANTILLA V6'!D242</f>
        <v>pza</v>
      </c>
      <c r="E242" s="104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98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1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21.5" x14ac:dyDescent="0.9">
      <c r="A243" s="91">
        <f>'PLANTILLA V6'!A243</f>
        <v>0</v>
      </c>
      <c r="B243" s="91">
        <f>'PLANTILLA V6'!B243</f>
        <v>0</v>
      </c>
      <c r="C243" s="104">
        <f>'PLANTILLA V6'!C243</f>
        <v>1</v>
      </c>
      <c r="D243" s="95" t="str">
        <f>'PLANTILLA V6'!D243</f>
        <v>pza</v>
      </c>
      <c r="E243" s="104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98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1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21.5" x14ac:dyDescent="0.9">
      <c r="A244" s="91">
        <f>'PLANTILLA V6'!A244</f>
        <v>0</v>
      </c>
      <c r="B244" s="91">
        <f>'PLANTILLA V6'!B244</f>
        <v>0</v>
      </c>
      <c r="C244" s="104">
        <f>'PLANTILLA V6'!C244</f>
        <v>1</v>
      </c>
      <c r="D244" s="95" t="str">
        <f>'PLANTILLA V6'!D244</f>
        <v>pza</v>
      </c>
      <c r="E244" s="104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98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1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21.5" x14ac:dyDescent="0.9">
      <c r="A245" s="91">
        <f>'PLANTILLA V6'!A245</f>
        <v>0</v>
      </c>
      <c r="B245" s="91">
        <f>'PLANTILLA V6'!B245</f>
        <v>0</v>
      </c>
      <c r="C245" s="104">
        <f>'PLANTILLA V6'!C245</f>
        <v>1</v>
      </c>
      <c r="D245" s="95" t="str">
        <f>'PLANTILLA V6'!D245</f>
        <v>pza</v>
      </c>
      <c r="E245" s="104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98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1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21.5" x14ac:dyDescent="0.9">
      <c r="A246" s="91">
        <f>'PLANTILLA V6'!A246</f>
        <v>0</v>
      </c>
      <c r="B246" s="91">
        <f>'PLANTILLA V6'!B246</f>
        <v>0</v>
      </c>
      <c r="C246" s="104">
        <f>'PLANTILLA V6'!C246</f>
        <v>1</v>
      </c>
      <c r="D246" s="95" t="str">
        <f>'PLANTILLA V6'!D246</f>
        <v>pza</v>
      </c>
      <c r="E246" s="104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98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1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21.5" x14ac:dyDescent="0.9">
      <c r="A247" s="91">
        <f>'PLANTILLA V6'!A247</f>
        <v>0</v>
      </c>
      <c r="B247" s="91">
        <f>'PLANTILLA V6'!B247</f>
        <v>0</v>
      </c>
      <c r="C247" s="104">
        <f>'PLANTILLA V6'!C247</f>
        <v>1</v>
      </c>
      <c r="D247" s="95" t="str">
        <f>'PLANTILLA V6'!D247</f>
        <v>pza</v>
      </c>
      <c r="E247" s="104">
        <v>0</v>
      </c>
      <c r="F247" s="95" t="b">
        <v>0</v>
      </c>
      <c r="G247" s="95" t="b">
        <v>0</v>
      </c>
      <c r="H247" s="95" t="b">
        <v>0</v>
      </c>
      <c r="I247" s="95" t="b">
        <v>0</v>
      </c>
      <c r="J247" s="98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1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21.5" x14ac:dyDescent="0.9">
      <c r="A248" s="91">
        <f>'PLANTILLA V6'!A248</f>
        <v>0</v>
      </c>
      <c r="B248" s="91">
        <f>'PLANTILLA V6'!B248</f>
        <v>0</v>
      </c>
      <c r="C248" s="104">
        <f>'PLANTILLA V6'!C248</f>
        <v>1</v>
      </c>
      <c r="D248" s="95" t="str">
        <f>'PLANTILLA V6'!D248</f>
        <v>pza</v>
      </c>
      <c r="E248" s="104">
        <v>0</v>
      </c>
      <c r="F248" s="95" t="b">
        <v>0</v>
      </c>
      <c r="G248" s="95" t="b">
        <v>0</v>
      </c>
      <c r="H248" s="95" t="b">
        <v>0</v>
      </c>
      <c r="I248" s="95" t="b">
        <v>0</v>
      </c>
      <c r="J248" s="98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1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21.5" x14ac:dyDescent="0.9">
      <c r="A249" s="91">
        <f>'PLANTILLA V6'!A249</f>
        <v>0</v>
      </c>
      <c r="B249" s="91">
        <f>'PLANTILLA V6'!B249</f>
        <v>0</v>
      </c>
      <c r="C249" s="104">
        <f>'PLANTILLA V6'!C249</f>
        <v>1</v>
      </c>
      <c r="D249" s="95" t="str">
        <f>'PLANTILLA V6'!D249</f>
        <v>pza</v>
      </c>
      <c r="E249" s="104">
        <v>0</v>
      </c>
      <c r="F249" s="95" t="b">
        <v>0</v>
      </c>
      <c r="G249" s="95" t="b">
        <v>0</v>
      </c>
      <c r="H249" s="95" t="b">
        <v>0</v>
      </c>
      <c r="I249" s="95" t="b">
        <v>0</v>
      </c>
      <c r="J249" s="98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1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21.5" x14ac:dyDescent="0.9">
      <c r="A250" s="91">
        <f>'PLANTILLA V6'!A250</f>
        <v>0</v>
      </c>
      <c r="B250" s="91">
        <f>'PLANTILLA V6'!B250</f>
        <v>0</v>
      </c>
      <c r="C250" s="104">
        <f>'PLANTILLA V6'!C250</f>
        <v>1</v>
      </c>
      <c r="D250" s="95" t="str">
        <f>'PLANTILLA V6'!D250</f>
        <v>pza</v>
      </c>
      <c r="E250" s="104">
        <v>0</v>
      </c>
      <c r="F250" s="95" t="b">
        <v>0</v>
      </c>
      <c r="G250" s="95" t="b">
        <v>0</v>
      </c>
      <c r="H250" s="95" t="b">
        <v>0</v>
      </c>
      <c r="I250" s="95" t="b">
        <v>0</v>
      </c>
      <c r="J250" s="98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1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21.5" x14ac:dyDescent="0.9">
      <c r="A251" s="91">
        <f>'PLANTILLA V6'!A251</f>
        <v>0</v>
      </c>
      <c r="B251" s="91">
        <f>'PLANTILLA V6'!B251</f>
        <v>0</v>
      </c>
      <c r="C251" s="104">
        <f>'PLANTILLA V6'!C251</f>
        <v>1</v>
      </c>
      <c r="D251" s="95" t="str">
        <f>'PLANTILLA V6'!D251</f>
        <v>pza</v>
      </c>
      <c r="E251" s="104">
        <v>0</v>
      </c>
      <c r="F251" s="95" t="b">
        <v>0</v>
      </c>
      <c r="G251" s="95" t="b">
        <v>0</v>
      </c>
      <c r="H251" s="95" t="b">
        <v>0</v>
      </c>
      <c r="I251" s="95" t="b">
        <v>0</v>
      </c>
      <c r="J251" s="98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1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21.5" x14ac:dyDescent="0.9">
      <c r="A252" s="91">
        <f>'PLANTILLA V6'!A252</f>
        <v>0</v>
      </c>
      <c r="B252" s="91">
        <f>'PLANTILLA V6'!B252</f>
        <v>0</v>
      </c>
      <c r="C252" s="104">
        <f>'PLANTILLA V6'!C252</f>
        <v>1</v>
      </c>
      <c r="D252" s="95" t="str">
        <f>'PLANTILLA V6'!D252</f>
        <v>pza</v>
      </c>
      <c r="E252" s="104">
        <v>0</v>
      </c>
      <c r="F252" s="95" t="b">
        <v>0</v>
      </c>
      <c r="G252" s="95" t="b">
        <v>0</v>
      </c>
      <c r="H252" s="95" t="b">
        <v>0</v>
      </c>
      <c r="I252" s="95" t="b">
        <v>0</v>
      </c>
      <c r="J252" s="98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1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21.5" x14ac:dyDescent="0.9">
      <c r="A253" s="91">
        <f>'PLANTILLA V6'!A253</f>
        <v>0</v>
      </c>
      <c r="B253" s="91">
        <f>'PLANTILLA V6'!B253</f>
        <v>0</v>
      </c>
      <c r="C253" s="104">
        <f>'PLANTILLA V6'!C253</f>
        <v>1</v>
      </c>
      <c r="D253" s="95" t="str">
        <f>'PLANTILLA V6'!D253</f>
        <v>pza</v>
      </c>
      <c r="E253" s="104">
        <v>0</v>
      </c>
      <c r="F253" s="95" t="b">
        <v>0</v>
      </c>
      <c r="G253" s="95" t="b">
        <v>0</v>
      </c>
      <c r="H253" s="95" t="b">
        <v>0</v>
      </c>
      <c r="I253" s="95" t="b">
        <v>0</v>
      </c>
      <c r="J253" s="98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1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21.5" x14ac:dyDescent="0.9">
      <c r="A254" s="91">
        <f>'PLANTILLA V6'!A254</f>
        <v>0</v>
      </c>
      <c r="B254" s="91">
        <f>'PLANTILLA V6'!B254</f>
        <v>0</v>
      </c>
      <c r="C254" s="104">
        <f>'PLANTILLA V6'!C254</f>
        <v>1</v>
      </c>
      <c r="D254" s="95" t="str">
        <f>'PLANTILLA V6'!D254</f>
        <v>pza</v>
      </c>
      <c r="E254" s="104">
        <v>0</v>
      </c>
      <c r="F254" s="95" t="b">
        <v>0</v>
      </c>
      <c r="G254" s="95" t="b">
        <v>0</v>
      </c>
      <c r="H254" s="95" t="b">
        <v>0</v>
      </c>
      <c r="I254" s="95" t="b">
        <v>0</v>
      </c>
      <c r="J254" s="98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1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21.5" x14ac:dyDescent="0.9">
      <c r="A255" s="91">
        <f>'PLANTILLA V6'!A255</f>
        <v>0</v>
      </c>
      <c r="B255" s="91">
        <f>'PLANTILLA V6'!B255</f>
        <v>0</v>
      </c>
      <c r="C255" s="104">
        <f>'PLANTILLA V6'!C255</f>
        <v>1</v>
      </c>
      <c r="D255" s="95" t="str">
        <f>'PLANTILLA V6'!D255</f>
        <v>pza</v>
      </c>
      <c r="E255" s="104">
        <v>0</v>
      </c>
      <c r="F255" s="95" t="b">
        <v>0</v>
      </c>
      <c r="G255" s="95" t="b">
        <v>0</v>
      </c>
      <c r="H255" s="95" t="b">
        <v>0</v>
      </c>
      <c r="I255" s="95" t="b">
        <v>0</v>
      </c>
      <c r="J255" s="98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1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21.5" x14ac:dyDescent="0.9">
      <c r="A256" s="91">
        <f>'PLANTILLA V6'!A256</f>
        <v>0</v>
      </c>
      <c r="B256" s="91">
        <f>'PLANTILLA V6'!B256</f>
        <v>0</v>
      </c>
      <c r="C256" s="104">
        <f>'PLANTILLA V6'!C256</f>
        <v>1</v>
      </c>
      <c r="D256" s="95" t="str">
        <f>'PLANTILLA V6'!D256</f>
        <v>pza</v>
      </c>
      <c r="E256" s="104">
        <v>0</v>
      </c>
      <c r="F256" s="95" t="b">
        <v>0</v>
      </c>
      <c r="G256" s="95" t="b">
        <v>0</v>
      </c>
      <c r="H256" s="95" t="b">
        <v>0</v>
      </c>
      <c r="I256" s="95" t="b">
        <v>0</v>
      </c>
      <c r="J256" s="98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1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21.5" x14ac:dyDescent="0.9">
      <c r="A257" s="91">
        <f>'PLANTILLA V6'!A257</f>
        <v>0</v>
      </c>
      <c r="B257" s="91">
        <f>'PLANTILLA V6'!B257</f>
        <v>0</v>
      </c>
      <c r="C257" s="104">
        <f>'PLANTILLA V6'!C257</f>
        <v>1</v>
      </c>
      <c r="D257" s="95" t="str">
        <f>'PLANTILLA V6'!D257</f>
        <v>pza</v>
      </c>
      <c r="E257" s="104">
        <v>0</v>
      </c>
      <c r="F257" s="95" t="b">
        <v>0</v>
      </c>
      <c r="G257" s="95" t="b">
        <v>0</v>
      </c>
      <c r="H257" s="95" t="b">
        <v>0</v>
      </c>
      <c r="I257" s="95" t="b">
        <v>0</v>
      </c>
      <c r="J257" s="98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1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21.5" x14ac:dyDescent="0.9">
      <c r="A258" s="91">
        <f>'PLANTILLA V6'!A258</f>
        <v>0</v>
      </c>
      <c r="B258" s="91">
        <f>'PLANTILLA V6'!B258</f>
        <v>0</v>
      </c>
      <c r="C258" s="104">
        <f>'PLANTILLA V6'!C258</f>
        <v>1</v>
      </c>
      <c r="D258" s="95" t="str">
        <f>'PLANTILLA V6'!D258</f>
        <v>pza</v>
      </c>
      <c r="E258" s="104">
        <v>0</v>
      </c>
      <c r="F258" s="95" t="b">
        <v>0</v>
      </c>
      <c r="G258" s="95" t="b">
        <v>0</v>
      </c>
      <c r="H258" s="95" t="b">
        <v>0</v>
      </c>
      <c r="I258" s="95" t="b">
        <v>0</v>
      </c>
      <c r="J258" s="98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1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21.5" x14ac:dyDescent="0.9">
      <c r="A259" s="91">
        <f>'PLANTILLA V6'!A259</f>
        <v>0</v>
      </c>
      <c r="B259" s="91">
        <f>'PLANTILLA V6'!B259</f>
        <v>0</v>
      </c>
      <c r="C259" s="104">
        <f>'PLANTILLA V6'!C259</f>
        <v>1</v>
      </c>
      <c r="D259" s="95" t="str">
        <f>'PLANTILLA V6'!D259</f>
        <v>pza</v>
      </c>
      <c r="E259" s="104">
        <v>0</v>
      </c>
      <c r="F259" s="95" t="b">
        <v>0</v>
      </c>
      <c r="G259" s="95" t="b">
        <v>0</v>
      </c>
      <c r="H259" s="95" t="b">
        <v>0</v>
      </c>
      <c r="I259" s="95" t="b">
        <v>0</v>
      </c>
      <c r="J259" s="98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1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21.5" x14ac:dyDescent="0.9">
      <c r="A260" s="91">
        <f>'PLANTILLA V6'!A260</f>
        <v>0</v>
      </c>
      <c r="B260" s="91">
        <f>'PLANTILLA V6'!B260</f>
        <v>0</v>
      </c>
      <c r="C260" s="104">
        <f>'PLANTILLA V6'!C260</f>
        <v>1</v>
      </c>
      <c r="D260" s="95" t="str">
        <f>'PLANTILLA V6'!D260</f>
        <v>pza</v>
      </c>
      <c r="E260" s="104">
        <v>0</v>
      </c>
      <c r="F260" s="95" t="b">
        <v>0</v>
      </c>
      <c r="G260" s="95" t="b">
        <v>0</v>
      </c>
      <c r="H260" s="95" t="b">
        <v>0</v>
      </c>
      <c r="I260" s="95" t="b">
        <v>0</v>
      </c>
      <c r="J260" s="98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1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21.5" x14ac:dyDescent="0.9">
      <c r="A261" s="91">
        <f>'PLANTILLA V6'!A261</f>
        <v>0</v>
      </c>
      <c r="B261" s="91">
        <f>'PLANTILLA V6'!B261</f>
        <v>0</v>
      </c>
      <c r="C261" s="104">
        <f>'PLANTILLA V6'!C261</f>
        <v>1</v>
      </c>
      <c r="D261" s="95" t="str">
        <f>'PLANTILLA V6'!D261</f>
        <v>pza</v>
      </c>
      <c r="E261" s="104">
        <v>0</v>
      </c>
      <c r="F261" s="95" t="b">
        <v>0</v>
      </c>
      <c r="G261" s="95" t="b">
        <v>0</v>
      </c>
      <c r="H261" s="95" t="b">
        <v>0</v>
      </c>
      <c r="I261" s="95" t="b">
        <v>0</v>
      </c>
      <c r="J261" s="98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1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21.5" x14ac:dyDescent="0.9">
      <c r="A262" s="91">
        <f>'PLANTILLA V6'!A262</f>
        <v>0</v>
      </c>
      <c r="B262" s="91">
        <f>'PLANTILLA V6'!B262</f>
        <v>0</v>
      </c>
      <c r="C262" s="104">
        <f>'PLANTILLA V6'!C262</f>
        <v>1</v>
      </c>
      <c r="D262" s="95" t="str">
        <f>'PLANTILLA V6'!D262</f>
        <v>pza</v>
      </c>
      <c r="E262" s="104">
        <v>0</v>
      </c>
      <c r="F262" s="95" t="b">
        <v>0</v>
      </c>
      <c r="G262" s="95" t="b">
        <v>0</v>
      </c>
      <c r="H262" s="95" t="b">
        <v>0</v>
      </c>
      <c r="I262" s="95" t="b">
        <v>0</v>
      </c>
      <c r="J262" s="98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1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21.5" x14ac:dyDescent="0.9">
      <c r="A263" s="91">
        <f>'PLANTILLA V6'!A263</f>
        <v>0</v>
      </c>
      <c r="B263" s="91">
        <f>'PLANTILLA V6'!B263</f>
        <v>0</v>
      </c>
      <c r="C263" s="104">
        <f>'PLANTILLA V6'!C263</f>
        <v>1</v>
      </c>
      <c r="D263" s="95" t="str">
        <f>'PLANTILLA V6'!D263</f>
        <v>pza</v>
      </c>
      <c r="E263" s="104">
        <v>0</v>
      </c>
      <c r="F263" s="95" t="b">
        <v>0</v>
      </c>
      <c r="G263" s="95" t="b">
        <v>0</v>
      </c>
      <c r="H263" s="95" t="b">
        <v>0</v>
      </c>
      <c r="I263" s="95" t="b">
        <v>0</v>
      </c>
      <c r="J263" s="98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1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21.5" x14ac:dyDescent="0.9">
      <c r="A264" s="91">
        <f>'PLANTILLA V6'!A264</f>
        <v>0</v>
      </c>
      <c r="B264" s="91">
        <f>'PLANTILLA V6'!B264</f>
        <v>0</v>
      </c>
      <c r="C264" s="104">
        <f>'PLANTILLA V6'!C264</f>
        <v>1</v>
      </c>
      <c r="D264" s="95" t="str">
        <f>'PLANTILLA V6'!D264</f>
        <v>pza</v>
      </c>
      <c r="E264" s="104">
        <v>0</v>
      </c>
      <c r="F264" s="95" t="b">
        <v>0</v>
      </c>
      <c r="G264" s="95" t="b">
        <v>0</v>
      </c>
      <c r="H264" s="95" t="b">
        <v>0</v>
      </c>
      <c r="I264" s="95" t="b">
        <v>0</v>
      </c>
      <c r="J264" s="98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1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21.5" x14ac:dyDescent="0.9">
      <c r="A265" s="91">
        <f>'PLANTILLA V6'!A265</f>
        <v>0</v>
      </c>
      <c r="B265" s="91">
        <f>'PLANTILLA V6'!B265</f>
        <v>0</v>
      </c>
      <c r="C265" s="104">
        <f>'PLANTILLA V6'!C265</f>
        <v>1</v>
      </c>
      <c r="D265" s="95" t="str">
        <f>'PLANTILLA V6'!D265</f>
        <v>pza</v>
      </c>
      <c r="E265" s="104">
        <v>0</v>
      </c>
      <c r="F265" s="95" t="b">
        <v>0</v>
      </c>
      <c r="G265" s="95" t="b">
        <v>0</v>
      </c>
      <c r="H265" s="95" t="b">
        <v>0</v>
      </c>
      <c r="I265" s="95" t="b">
        <v>0</v>
      </c>
      <c r="J265" s="98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1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21.5" x14ac:dyDescent="0.9">
      <c r="A266" s="91">
        <f>'PLANTILLA V6'!A266</f>
        <v>0</v>
      </c>
      <c r="B266" s="91">
        <f>'PLANTILLA V6'!B266</f>
        <v>0</v>
      </c>
      <c r="C266" s="104">
        <f>'PLANTILLA V6'!C266</f>
        <v>1</v>
      </c>
      <c r="D266" s="95" t="str">
        <f>'PLANTILLA V6'!D266</f>
        <v>pza</v>
      </c>
      <c r="E266" s="104">
        <v>0</v>
      </c>
      <c r="F266" s="95" t="b">
        <v>0</v>
      </c>
      <c r="G266" s="95" t="b">
        <v>0</v>
      </c>
      <c r="H266" s="95" t="b">
        <v>0</v>
      </c>
      <c r="I266" s="95" t="b">
        <v>0</v>
      </c>
      <c r="J266" s="98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1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21.5" x14ac:dyDescent="0.9">
      <c r="A267" s="91">
        <f>'PLANTILLA V6'!A267</f>
        <v>0</v>
      </c>
      <c r="B267" s="91">
        <f>'PLANTILLA V6'!B267</f>
        <v>0</v>
      </c>
      <c r="C267" s="104">
        <f>'PLANTILLA V6'!C267</f>
        <v>1</v>
      </c>
      <c r="D267" s="95" t="str">
        <f>'PLANTILLA V6'!D267</f>
        <v>pza</v>
      </c>
      <c r="E267" s="104">
        <v>0</v>
      </c>
      <c r="F267" s="95" t="b">
        <v>0</v>
      </c>
      <c r="G267" s="95" t="b">
        <v>0</v>
      </c>
      <c r="H267" s="95" t="b">
        <v>0</v>
      </c>
      <c r="I267" s="95" t="b">
        <v>0</v>
      </c>
      <c r="J267" s="98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1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21.5" x14ac:dyDescent="0.9">
      <c r="A268" s="91">
        <f>'PLANTILLA V6'!A268</f>
        <v>0</v>
      </c>
      <c r="B268" s="91">
        <f>'PLANTILLA V6'!B268</f>
        <v>0</v>
      </c>
      <c r="C268" s="104">
        <f>'PLANTILLA V6'!C268</f>
        <v>1</v>
      </c>
      <c r="D268" s="95" t="str">
        <f>'PLANTILLA V6'!D268</f>
        <v>pza</v>
      </c>
      <c r="E268" s="104">
        <v>0</v>
      </c>
      <c r="F268" s="95" t="b">
        <v>0</v>
      </c>
      <c r="G268" s="95" t="b">
        <v>0</v>
      </c>
      <c r="H268" s="95" t="b">
        <v>0</v>
      </c>
      <c r="I268" s="95" t="b">
        <v>0</v>
      </c>
      <c r="J268" s="98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1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21.5" x14ac:dyDescent="0.9">
      <c r="A269" s="91">
        <f>'PLANTILLA V6'!A269</f>
        <v>0</v>
      </c>
      <c r="B269" s="91">
        <f>'PLANTILLA V6'!B269</f>
        <v>0</v>
      </c>
      <c r="C269" s="104">
        <f>'PLANTILLA V6'!C269</f>
        <v>1</v>
      </c>
      <c r="D269" s="95" t="str">
        <f>'PLANTILLA V6'!D269</f>
        <v>pza</v>
      </c>
      <c r="E269" s="104">
        <v>0</v>
      </c>
      <c r="F269" s="95" t="b">
        <v>0</v>
      </c>
      <c r="G269" s="95" t="b">
        <v>0</v>
      </c>
      <c r="H269" s="95" t="b">
        <v>0</v>
      </c>
      <c r="I269" s="95" t="b">
        <v>0</v>
      </c>
      <c r="J269" s="98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1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21.5" x14ac:dyDescent="0.9">
      <c r="A270" s="195" t="str">
        <f>'PLANTILLA V6'!A270</f>
        <v>Materiales de Reuso</v>
      </c>
      <c r="B270" s="167"/>
      <c r="C270" s="104">
        <f>'PLANTILLA V6'!C270</f>
        <v>1</v>
      </c>
      <c r="D270" s="95" t="str">
        <f>'PLANTILLA V6'!D270</f>
        <v>pza</v>
      </c>
      <c r="E270" s="104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02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1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21.5" x14ac:dyDescent="0.9">
      <c r="A271" s="103" t="str">
        <f>'PLANTILLA V6'!A271</f>
        <v>Re</v>
      </c>
      <c r="B271" s="103" t="str">
        <f>'PLANTILLA V6'!B271</f>
        <v>Cartón de 3 mm de espesor de 30 x 30 cm</v>
      </c>
      <c r="C271" s="104">
        <f>'PLANTILLA V6'!C271</f>
        <v>1</v>
      </c>
      <c r="D271" s="95" t="str">
        <f>'PLANTILLA V6'!D271</f>
        <v>pza</v>
      </c>
      <c r="E271" s="104">
        <v>0</v>
      </c>
      <c r="F271" s="95" t="b">
        <v>0</v>
      </c>
      <c r="G271" s="95" t="b">
        <v>0</v>
      </c>
      <c r="H271" s="95" t="b">
        <v>0</v>
      </c>
      <c r="I271" s="95" t="b">
        <v>0</v>
      </c>
      <c r="J271" s="98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21.5" x14ac:dyDescent="0.9">
      <c r="A272" s="103" t="str">
        <f>'PLANTILLA V6'!A272</f>
        <v>Re</v>
      </c>
      <c r="B272" s="103" t="str">
        <f>'PLANTILLA V6'!B272</f>
        <v>Hojas de papel tamaño carta con un lado limpio</v>
      </c>
      <c r="C272" s="104">
        <f>'PLANTILLA V6'!C272</f>
        <v>1</v>
      </c>
      <c r="D272" s="95" t="str">
        <f>'PLANTILLA V6'!D272</f>
        <v>pza</v>
      </c>
      <c r="E272" s="104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98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21.5" x14ac:dyDescent="0.9">
      <c r="A273" s="103" t="str">
        <f>'PLANTILLA V6'!A273</f>
        <v>Re</v>
      </c>
      <c r="B273" s="103" t="str">
        <f>'PLANTILLA V6'!B273</f>
        <v>Bolsa de plástico oscura</v>
      </c>
      <c r="C273" s="104">
        <f>'PLANTILLA V6'!C273</f>
        <v>1</v>
      </c>
      <c r="D273" s="95" t="str">
        <f>'PLANTILLA V6'!D273</f>
        <v>pza</v>
      </c>
      <c r="E273" s="104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98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21.5" x14ac:dyDescent="0.9">
      <c r="A274" s="103" t="str">
        <f>'PLANTILLA V6'!A274</f>
        <v>Re</v>
      </c>
      <c r="B274" s="103" t="str">
        <f>'PLANTILLA V6'!B274</f>
        <v>Botella de PET de 250 ml</v>
      </c>
      <c r="C274" s="104">
        <f>'PLANTILLA V6'!C274</f>
        <v>1</v>
      </c>
      <c r="D274" s="95" t="str">
        <f>'PLANTILLA V6'!D274</f>
        <v>pza</v>
      </c>
      <c r="E274" s="104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98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21.5" x14ac:dyDescent="0.9">
      <c r="A275" s="103" t="str">
        <f>'PLANTILLA V6'!A275</f>
        <v>Re</v>
      </c>
      <c r="B275" s="103" t="str">
        <f>'PLANTILLA V6'!B275</f>
        <v>Botella de PET de 600 ml</v>
      </c>
      <c r="C275" s="104">
        <f>'PLANTILLA V6'!C275</f>
        <v>1</v>
      </c>
      <c r="D275" s="95" t="str">
        <f>'PLANTILLA V6'!D275</f>
        <v>pza</v>
      </c>
      <c r="E275" s="104">
        <v>0</v>
      </c>
      <c r="F275" s="95" t="b">
        <v>0</v>
      </c>
      <c r="G275" s="95" t="b">
        <v>0</v>
      </c>
      <c r="H275" s="95" t="b">
        <v>0</v>
      </c>
      <c r="I275" s="95" t="b">
        <v>0</v>
      </c>
      <c r="J275" s="98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21.5" x14ac:dyDescent="0.9">
      <c r="A276" s="103" t="str">
        <f>'PLANTILLA V6'!A276</f>
        <v>Re</v>
      </c>
      <c r="B276" s="103" t="str">
        <f>'PLANTILLA V6'!B276</f>
        <v>Botella de PET de 1 l</v>
      </c>
      <c r="C276" s="104">
        <f>'PLANTILLA V6'!C276</f>
        <v>1</v>
      </c>
      <c r="D276" s="95" t="str">
        <f>'PLANTILLA V6'!D276</f>
        <v>pza</v>
      </c>
      <c r="E276" s="104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98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21.5" x14ac:dyDescent="0.9">
      <c r="A277" s="103" t="str">
        <f>'PLANTILLA V6'!A277</f>
        <v>Re</v>
      </c>
      <c r="B277" s="108" t="str">
        <f>'PLANTILLA V6'!B277</f>
        <v>Vaso de plástico desechable (250 ml)</v>
      </c>
      <c r="C277" s="104">
        <f>'PLANTILLA V6'!C277</f>
        <v>1</v>
      </c>
      <c r="D277" s="95" t="str">
        <f>'PLANTILLA V6'!D277</f>
        <v>pza</v>
      </c>
      <c r="E277" s="104">
        <v>0</v>
      </c>
      <c r="F277" s="95" t="b">
        <v>0</v>
      </c>
      <c r="G277" s="95" t="b">
        <v>0</v>
      </c>
      <c r="H277" s="95" t="b">
        <v>0</v>
      </c>
      <c r="I277" s="95" t="b">
        <v>0</v>
      </c>
      <c r="J277" s="98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21.5" x14ac:dyDescent="0.9">
      <c r="A278" s="103" t="str">
        <f>'PLANTILLA V6'!A278</f>
        <v>Re</v>
      </c>
      <c r="B278" s="103" t="str">
        <f>'PLANTILLA V6'!B278</f>
        <v>Tetrapack de 250 ml</v>
      </c>
      <c r="C278" s="104">
        <f>'PLANTILLA V6'!C278</f>
        <v>1</v>
      </c>
      <c r="D278" s="95" t="str">
        <f>'PLANTILLA V6'!D278</f>
        <v>pza</v>
      </c>
      <c r="E278" s="104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98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21.5" x14ac:dyDescent="0.9">
      <c r="A279" s="103" t="str">
        <f>'PLANTILLA V6'!A279</f>
        <v>Re</v>
      </c>
      <c r="B279" s="103" t="str">
        <f>'PLANTILLA V6'!B279</f>
        <v>Tetrapack de 500 ml</v>
      </c>
      <c r="C279" s="104">
        <f>'PLANTILLA V6'!C279</f>
        <v>1</v>
      </c>
      <c r="D279" s="95" t="str">
        <f>'PLANTILLA V6'!D279</f>
        <v>pza</v>
      </c>
      <c r="E279" s="104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98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21.5" x14ac:dyDescent="0.9">
      <c r="A280" s="103" t="str">
        <f>'PLANTILLA V6'!A280</f>
        <v>Re</v>
      </c>
      <c r="B280" s="103" t="str">
        <f>'PLANTILLA V6'!B280</f>
        <v>Tetrapack de 1 l</v>
      </c>
      <c r="C280" s="104">
        <f>'PLANTILLA V6'!C280</f>
        <v>1</v>
      </c>
      <c r="D280" s="95" t="str">
        <f>'PLANTILLA V6'!D280</f>
        <v>pza</v>
      </c>
      <c r="E280" s="104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98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21.5" x14ac:dyDescent="0.9">
      <c r="A281" s="103" t="str">
        <f>'PLANTILLA V6'!A281</f>
        <v>Re</v>
      </c>
      <c r="B281" s="103" t="str">
        <f>'PLANTILLA V6'!B281</f>
        <v>Tubo de cartón de papel de baño</v>
      </c>
      <c r="C281" s="104">
        <f>'PLANTILLA V6'!C281</f>
        <v>1</v>
      </c>
      <c r="D281" s="95" t="str">
        <f>'PLANTILLA V6'!D281</f>
        <v>pza</v>
      </c>
      <c r="E281" s="104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98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21.5" x14ac:dyDescent="0.9">
      <c r="A282" s="103" t="str">
        <f>'PLANTILLA V6'!A282</f>
        <v>Re</v>
      </c>
      <c r="B282" s="103" t="str">
        <f>'PLANTILLA V6'!B282</f>
        <v>Periódico</v>
      </c>
      <c r="C282" s="104">
        <f>'PLANTILLA V6'!C282</f>
        <v>1</v>
      </c>
      <c r="D282" s="95" t="str">
        <f>'PLANTILLA V6'!D282</f>
        <v>pza</v>
      </c>
      <c r="E282" s="104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98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21.5" x14ac:dyDescent="0.9">
      <c r="A283" s="103" t="str">
        <f>'PLANTILLA V6'!A283</f>
        <v>Re</v>
      </c>
      <c r="B283" s="103" t="str">
        <f>'PLANTILLA V6'!B283</f>
        <v>Tela de reúso (tamaño de 1 playera aproximadamente)</v>
      </c>
      <c r="C283" s="104">
        <f>'PLANTILLA V6'!C283</f>
        <v>1</v>
      </c>
      <c r="D283" s="95" t="str">
        <f>'PLANTILLA V6'!D283</f>
        <v>pza</v>
      </c>
      <c r="E283" s="104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98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21.5" x14ac:dyDescent="0.9">
      <c r="A284" s="103" t="str">
        <f>'PLANTILLA V6'!A284</f>
        <v>Re</v>
      </c>
      <c r="B284" s="103" t="str">
        <f>'PLANTILLA V6'!B284</f>
        <v>Caja de cereal o cartón delgado (caja de 300 g) aproximadamente</v>
      </c>
      <c r="C284" s="104">
        <f>'PLANTILLA V6'!C284</f>
        <v>1</v>
      </c>
      <c r="D284" s="95" t="str">
        <f>'PLANTILLA V6'!D284</f>
        <v>pza</v>
      </c>
      <c r="E284" s="104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98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21.5" x14ac:dyDescent="0.9">
      <c r="A285" s="103" t="str">
        <f>'PLANTILLA V6'!A285</f>
        <v>Re</v>
      </c>
      <c r="B285" s="103" t="str">
        <f>'PLANTILLA V6'!B285</f>
        <v xml:space="preserve">Taparrosca de botella de PET 3 cm de diámetro </v>
      </c>
      <c r="C285" s="104">
        <f>'PLANTILLA V6'!C285</f>
        <v>1</v>
      </c>
      <c r="D285" s="95" t="str">
        <f>'PLANTILLA V6'!D285</f>
        <v>pza</v>
      </c>
      <c r="E285" s="104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98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21.5" x14ac:dyDescent="0.9">
      <c r="A286" s="103" t="str">
        <f>'PLANTILLA V6'!A286</f>
        <v>Re</v>
      </c>
      <c r="B286" s="103" t="str">
        <f>'PLANTILLA V6'!B286</f>
        <v>Taparrosca de 5 cm de diámetro aproximadamente</v>
      </c>
      <c r="C286" s="104">
        <f>'PLANTILLA V6'!C286</f>
        <v>1</v>
      </c>
      <c r="D286" s="95" t="str">
        <f>'PLANTILLA V6'!D286</f>
        <v>pza</v>
      </c>
      <c r="E286" s="104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98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21.5" x14ac:dyDescent="0.9">
      <c r="A287" s="103" t="str">
        <f>'PLANTILLA V6'!A287</f>
        <v>Re</v>
      </c>
      <c r="B287" s="103" t="str">
        <f>'PLANTILLA V6'!B287</f>
        <v>Tapa de 10 cm de diámetro  aproximadamente</v>
      </c>
      <c r="C287" s="104">
        <f>'PLANTILLA V6'!C287</f>
        <v>1</v>
      </c>
      <c r="D287" s="95" t="str">
        <f>'PLANTILLA V6'!D287</f>
        <v>pza</v>
      </c>
      <c r="E287" s="104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98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21.5" x14ac:dyDescent="0.9">
      <c r="A288" s="103" t="str">
        <f>'PLANTILLA V6'!A288</f>
        <v>Re</v>
      </c>
      <c r="B288" s="103" t="str">
        <f>'PLANTILLA V6'!B288</f>
        <v>Lija para madera grado 60</v>
      </c>
      <c r="C288" s="104">
        <f>'PLANTILLA V6'!C288</f>
        <v>1</v>
      </c>
      <c r="D288" s="95" t="str">
        <f>'PLANTILLA V6'!D288</f>
        <v>pza</v>
      </c>
      <c r="E288" s="104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98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21.5" x14ac:dyDescent="0.9">
      <c r="A289" s="103" t="str">
        <f>'PLANTILLA V6'!A289</f>
        <v>Re</v>
      </c>
      <c r="B289" s="103" t="str">
        <f>'PLANTILLA V6'!B289</f>
        <v>Pieza de tela reciclado (Pieza de ropa en desuso)</v>
      </c>
      <c r="C289" s="104">
        <f>'PLANTILLA V6'!C289</f>
        <v>1</v>
      </c>
      <c r="D289" s="95" t="str">
        <f>'PLANTILLA V6'!D289</f>
        <v>pza</v>
      </c>
      <c r="E289" s="104">
        <v>0</v>
      </c>
      <c r="F289" s="95" t="b">
        <v>0</v>
      </c>
      <c r="G289" s="95" t="b">
        <v>0</v>
      </c>
      <c r="H289" s="95" t="b">
        <v>0</v>
      </c>
      <c r="I289" s="95" t="b">
        <v>0</v>
      </c>
      <c r="J289" s="98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1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21.5" x14ac:dyDescent="0.9">
      <c r="A290" s="103" t="str">
        <f>'PLANTILLA V6'!A290</f>
        <v>Re</v>
      </c>
      <c r="B290" s="103" t="str">
        <f>'PLANTILLA V6'!B290</f>
        <v>Planta o cultivo pequeño</v>
      </c>
      <c r="C290" s="104">
        <f>'PLANTILLA V6'!C290</f>
        <v>1</v>
      </c>
      <c r="D290" s="95" t="str">
        <f>'PLANTILLA V6'!D290</f>
        <v>pza</v>
      </c>
      <c r="E290" s="104">
        <v>0</v>
      </c>
      <c r="F290" s="95" t="b">
        <v>0</v>
      </c>
      <c r="G290" s="95" t="b">
        <v>0</v>
      </c>
      <c r="H290" s="95" t="b">
        <v>0</v>
      </c>
      <c r="I290" s="95" t="b">
        <v>0</v>
      </c>
      <c r="J290" s="98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21.5" x14ac:dyDescent="0.9">
      <c r="A291" s="103" t="str">
        <f>'PLANTILLA V6'!A291</f>
        <v>Re</v>
      </c>
      <c r="B291" s="103">
        <f>'PLANTILLA V6'!B291</f>
        <v>0</v>
      </c>
      <c r="C291" s="104">
        <f>'PLANTILLA V6'!C291</f>
        <v>1</v>
      </c>
      <c r="D291" s="95" t="str">
        <f>'PLANTILLA V6'!D291</f>
        <v>pza</v>
      </c>
      <c r="E291" s="104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98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21.5" x14ac:dyDescent="0.9">
      <c r="A292" s="103">
        <f>'PLANTILLA V6'!A292</f>
        <v>0</v>
      </c>
      <c r="B292" s="103">
        <f>'PLANTILLA V6'!B292</f>
        <v>0</v>
      </c>
      <c r="C292" s="104">
        <f>'PLANTILLA V6'!C292</f>
        <v>1</v>
      </c>
      <c r="D292" s="95" t="str">
        <f>'PLANTILLA V6'!D292</f>
        <v>pza</v>
      </c>
      <c r="E292" s="104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98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21.5" x14ac:dyDescent="0.9">
      <c r="A293" s="103">
        <f>'PLANTILLA V6'!A293</f>
        <v>0</v>
      </c>
      <c r="B293" s="103">
        <f>'PLANTILLA V6'!B293</f>
        <v>0</v>
      </c>
      <c r="C293" s="104">
        <f>'PLANTILLA V6'!C293</f>
        <v>1</v>
      </c>
      <c r="D293" s="95" t="str">
        <f>'PLANTILLA V6'!D293</f>
        <v>pza</v>
      </c>
      <c r="E293" s="104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98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21.5" x14ac:dyDescent="0.9">
      <c r="A294" s="103">
        <f>'PLANTILLA V6'!A294</f>
        <v>0</v>
      </c>
      <c r="B294" s="103">
        <f>'PLANTILLA V6'!B294</f>
        <v>0</v>
      </c>
      <c r="C294" s="104">
        <f>'PLANTILLA V6'!C294</f>
        <v>1</v>
      </c>
      <c r="D294" s="95" t="str">
        <f>'PLANTILLA V6'!D294</f>
        <v>pza</v>
      </c>
      <c r="E294" s="104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98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21.5" x14ac:dyDescent="0.9">
      <c r="A295" s="103">
        <f>'PLANTILLA V6'!A295</f>
        <v>0</v>
      </c>
      <c r="B295" s="103">
        <f>'PLANTILLA V6'!B295</f>
        <v>0</v>
      </c>
      <c r="C295" s="104">
        <f>'PLANTILLA V6'!C295</f>
        <v>1</v>
      </c>
      <c r="D295" s="95" t="str">
        <f>'PLANTILLA V6'!D295</f>
        <v>pza</v>
      </c>
      <c r="E295" s="104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98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21.5" x14ac:dyDescent="0.9">
      <c r="A296" s="103">
        <f>'PLANTILLA V6'!A296</f>
        <v>0</v>
      </c>
      <c r="B296" s="103">
        <f>'PLANTILLA V6'!B296</f>
        <v>0</v>
      </c>
      <c r="C296" s="104">
        <f>'PLANTILLA V6'!C296</f>
        <v>1</v>
      </c>
      <c r="D296" s="95" t="str">
        <f>'PLANTILLA V6'!D296</f>
        <v>pza</v>
      </c>
      <c r="E296" s="104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98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21.5" x14ac:dyDescent="0.9">
      <c r="A297" s="103">
        <f>'PLANTILLA V6'!A297</f>
        <v>0</v>
      </c>
      <c r="B297" s="103">
        <f>'PLANTILLA V6'!B297</f>
        <v>0</v>
      </c>
      <c r="C297" s="104">
        <f>'PLANTILLA V6'!C297</f>
        <v>1</v>
      </c>
      <c r="D297" s="95" t="str">
        <f>'PLANTILLA V6'!D297</f>
        <v>pza</v>
      </c>
      <c r="E297" s="104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98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21.5" x14ac:dyDescent="0.9">
      <c r="A298" s="103">
        <f>'PLANTILLA V6'!A298</f>
        <v>0</v>
      </c>
      <c r="B298" s="103">
        <f>'PLANTILLA V6'!B298</f>
        <v>0</v>
      </c>
      <c r="C298" s="104">
        <f>'PLANTILLA V6'!C298</f>
        <v>1</v>
      </c>
      <c r="D298" s="95" t="str">
        <f>'PLANTILLA V6'!D298</f>
        <v>pza</v>
      </c>
      <c r="E298" s="104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98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21.5" x14ac:dyDescent="0.9">
      <c r="A299" s="103">
        <f>'PLANTILLA V6'!A299</f>
        <v>0</v>
      </c>
      <c r="B299" s="103">
        <f>'PLANTILLA V6'!B299</f>
        <v>0</v>
      </c>
      <c r="C299" s="104">
        <f>'PLANTILLA V6'!C299</f>
        <v>1</v>
      </c>
      <c r="D299" s="95" t="str">
        <f>'PLANTILLA V6'!D299</f>
        <v>pza</v>
      </c>
      <c r="E299" s="104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98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21.5" x14ac:dyDescent="0.9">
      <c r="A300" s="103">
        <f>'PLANTILLA V6'!A300</f>
        <v>0</v>
      </c>
      <c r="B300" s="103">
        <f>'PLANTILLA V6'!B300</f>
        <v>0</v>
      </c>
      <c r="C300" s="104">
        <f>'PLANTILLA V6'!C300</f>
        <v>1</v>
      </c>
      <c r="D300" s="95" t="str">
        <f>'PLANTILLA V6'!D300</f>
        <v>pza</v>
      </c>
      <c r="E300" s="104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98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1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21.5" x14ac:dyDescent="0.9">
      <c r="A301" s="91">
        <f>'PLANTILLA V6'!A301</f>
        <v>0</v>
      </c>
      <c r="B301" s="91">
        <f>'PLANTILLA V6'!B301</f>
        <v>0</v>
      </c>
      <c r="C301" s="104">
        <f>'PLANTILLA V6'!C301</f>
        <v>1</v>
      </c>
      <c r="D301" s="95" t="str">
        <f>'PLANTILLA V6'!D301</f>
        <v>pza</v>
      </c>
      <c r="E301" s="104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98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1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21.5" x14ac:dyDescent="0.9">
      <c r="A302" s="95">
        <f>'PLANTILLA V6'!A302</f>
        <v>0</v>
      </c>
      <c r="B302" s="95">
        <f>'PLANTILLA V6'!B302</f>
        <v>0</v>
      </c>
      <c r="C302" s="104">
        <f>'PLANTILLA V6'!C302</f>
        <v>1</v>
      </c>
      <c r="D302" s="95" t="str">
        <f>'PLANTILLA V6'!D302</f>
        <v>pza</v>
      </c>
      <c r="E302" s="104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98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21.5" x14ac:dyDescent="0.9">
      <c r="A303" s="95">
        <f>'PLANTILLA V6'!A303</f>
        <v>0</v>
      </c>
      <c r="B303" s="95">
        <f>'PLANTILLA V6'!B303</f>
        <v>0</v>
      </c>
      <c r="C303" s="104">
        <f>'PLANTILLA V6'!C303</f>
        <v>1</v>
      </c>
      <c r="D303" s="95" t="str">
        <f>'PLANTILLA V6'!D303</f>
        <v>pza</v>
      </c>
      <c r="E303" s="104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98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21.5" x14ac:dyDescent="0.9">
      <c r="A304" s="95">
        <f>'PLANTILLA V6'!A304</f>
        <v>0</v>
      </c>
      <c r="B304" s="95">
        <f>'PLANTILLA V6'!B304</f>
        <v>0</v>
      </c>
      <c r="C304" s="104">
        <f>'PLANTILLA V6'!C304</f>
        <v>1</v>
      </c>
      <c r="D304" s="95" t="str">
        <f>'PLANTILLA V6'!D304</f>
        <v>pza</v>
      </c>
      <c r="E304" s="104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98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21.5" x14ac:dyDescent="0.9">
      <c r="A305" s="95">
        <f>'PLANTILLA V6'!A305</f>
        <v>0</v>
      </c>
      <c r="B305" s="95">
        <f>'PLANTILLA V6'!B305</f>
        <v>0</v>
      </c>
      <c r="C305" s="104">
        <f>'PLANTILLA V6'!C305</f>
        <v>1</v>
      </c>
      <c r="D305" s="95" t="str">
        <f>'PLANTILLA V6'!D305</f>
        <v>pza</v>
      </c>
      <c r="E305" s="104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98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21.5" x14ac:dyDescent="0.9">
      <c r="A306" s="95">
        <f>'PLANTILLA V6'!A306</f>
        <v>0</v>
      </c>
      <c r="B306" s="95">
        <f>'PLANTILLA V6'!B306</f>
        <v>0</v>
      </c>
      <c r="C306" s="104">
        <f>'PLANTILLA V6'!C306</f>
        <v>1</v>
      </c>
      <c r="D306" s="95" t="str">
        <f>'PLANTILLA V6'!D306</f>
        <v>pza</v>
      </c>
      <c r="E306" s="104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98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21.5" x14ac:dyDescent="0.9">
      <c r="A307" s="95">
        <f>'PLANTILLA V6'!A307</f>
        <v>0</v>
      </c>
      <c r="B307" s="95">
        <f>'PLANTILLA V6'!B307</f>
        <v>0</v>
      </c>
      <c r="C307" s="104">
        <f>'PLANTILLA V6'!C307</f>
        <v>1</v>
      </c>
      <c r="D307" s="95" t="str">
        <f>'PLANTILLA V6'!D307</f>
        <v>pza</v>
      </c>
      <c r="E307" s="104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98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21.5" x14ac:dyDescent="0.9">
      <c r="A308" s="95">
        <f>'PLANTILLA V6'!A308</f>
        <v>0</v>
      </c>
      <c r="B308" s="95">
        <f>'PLANTILLA V6'!B308</f>
        <v>0</v>
      </c>
      <c r="C308" s="104">
        <f>'PLANTILLA V6'!C308</f>
        <v>1</v>
      </c>
      <c r="D308" s="95" t="str">
        <f>'PLANTILLA V6'!D308</f>
        <v>pza</v>
      </c>
      <c r="E308" s="104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98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21.5" x14ac:dyDescent="0.9">
      <c r="A309" s="95">
        <f>'PLANTILLA V6'!A309</f>
        <v>0</v>
      </c>
      <c r="B309" s="95">
        <f>'PLANTILLA V6'!B309</f>
        <v>0</v>
      </c>
      <c r="C309" s="104">
        <f>'PLANTILLA V6'!C309</f>
        <v>1</v>
      </c>
      <c r="D309" s="95" t="str">
        <f>'PLANTILLA V6'!D309</f>
        <v>pza</v>
      </c>
      <c r="E309" s="104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98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21.5" x14ac:dyDescent="0.9">
      <c r="A310" s="103">
        <f>'PLANTILLA V6'!A310</f>
        <v>0</v>
      </c>
      <c r="B310" s="95">
        <f>'PLANTILLA V6'!B310</f>
        <v>0</v>
      </c>
      <c r="C310" s="104">
        <f>'PLANTILLA V6'!C310</f>
        <v>1</v>
      </c>
      <c r="D310" s="95" t="str">
        <f>'PLANTILLA V6'!D310</f>
        <v>pza</v>
      </c>
      <c r="E310" s="104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98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21.5" x14ac:dyDescent="0.9">
      <c r="A311" s="95">
        <f>'PLANTILLA V6'!A311</f>
        <v>0</v>
      </c>
      <c r="B311" s="95">
        <f>'PLANTILLA V6'!B311</f>
        <v>0</v>
      </c>
      <c r="C311" s="104">
        <f>'PLANTILLA V6'!C311</f>
        <v>1</v>
      </c>
      <c r="D311" s="95" t="str">
        <f>'PLANTILLA V6'!D311</f>
        <v>pza</v>
      </c>
      <c r="E311" s="104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98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21.5" x14ac:dyDescent="0.9">
      <c r="A312" s="95">
        <f>'PLANTILLA V6'!A312</f>
        <v>0</v>
      </c>
      <c r="B312" s="95">
        <f>'PLANTILLA V6'!B312</f>
        <v>0</v>
      </c>
      <c r="C312" s="104">
        <f>'PLANTILLA V6'!C312</f>
        <v>1</v>
      </c>
      <c r="D312" s="95" t="str">
        <f>'PLANTILLA V6'!D312</f>
        <v>pza</v>
      </c>
      <c r="E312" s="104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98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21.5" x14ac:dyDescent="0.9">
      <c r="A313" s="95">
        <f>'PLANTILLA V6'!A313</f>
        <v>0</v>
      </c>
      <c r="B313" s="95">
        <f>'PLANTILLA V6'!B313</f>
        <v>0</v>
      </c>
      <c r="C313" s="104">
        <f>'PLANTILLA V6'!C313</f>
        <v>1</v>
      </c>
      <c r="D313" s="95" t="str">
        <f>'PLANTILLA V6'!D313</f>
        <v>pza</v>
      </c>
      <c r="E313" s="104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98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21.5" x14ac:dyDescent="0.9">
      <c r="A314" s="95">
        <f>'PLANTILLA V6'!A314</f>
        <v>0</v>
      </c>
      <c r="B314" s="95">
        <f>'PLANTILLA V6'!B314</f>
        <v>0</v>
      </c>
      <c r="C314" s="104">
        <f>'PLANTILLA V6'!C314</f>
        <v>1</v>
      </c>
      <c r="D314" s="95" t="str">
        <f>'PLANTILLA V6'!D314</f>
        <v>pza</v>
      </c>
      <c r="E314" s="104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98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21.5" x14ac:dyDescent="0.9">
      <c r="A315" s="95">
        <f>'PLANTILLA V6'!A315</f>
        <v>0</v>
      </c>
      <c r="B315" s="95">
        <f>'PLANTILLA V6'!B315</f>
        <v>0</v>
      </c>
      <c r="C315" s="104">
        <f>'PLANTILLA V6'!C315</f>
        <v>1</v>
      </c>
      <c r="D315" s="95" t="str">
        <f>'PLANTILLA V6'!D315</f>
        <v>pza</v>
      </c>
      <c r="E315" s="104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98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21.5" x14ac:dyDescent="0.9">
      <c r="A316" s="95">
        <f>'PLANTILLA V6'!A316</f>
        <v>0</v>
      </c>
      <c r="B316" s="95">
        <f>'PLANTILLA V6'!B316</f>
        <v>0</v>
      </c>
      <c r="C316" s="104">
        <f>'PLANTILLA V6'!C316</f>
        <v>1</v>
      </c>
      <c r="D316" s="95" t="str">
        <f>'PLANTILLA V6'!D316</f>
        <v>pza</v>
      </c>
      <c r="E316" s="104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98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21.5" x14ac:dyDescent="0.9">
      <c r="A317" s="95">
        <f>'PLANTILLA V6'!A317</f>
        <v>0</v>
      </c>
      <c r="B317" s="95">
        <f>'PLANTILLA V6'!B317</f>
        <v>0</v>
      </c>
      <c r="C317" s="104">
        <f>'PLANTILLA V6'!C317</f>
        <v>1</v>
      </c>
      <c r="D317" s="95" t="str">
        <f>'PLANTILLA V6'!D317</f>
        <v>pza</v>
      </c>
      <c r="E317" s="104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98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21.5" x14ac:dyDescent="0.9">
      <c r="A318" s="95">
        <f>'PLANTILLA V6'!A318</f>
        <v>0</v>
      </c>
      <c r="B318" s="95">
        <f>'PLANTILLA V6'!B318</f>
        <v>0</v>
      </c>
      <c r="C318" s="104">
        <f>'PLANTILLA V6'!C318</f>
        <v>1</v>
      </c>
      <c r="D318" s="95" t="str">
        <f>'PLANTILLA V6'!D318</f>
        <v>pza</v>
      </c>
      <c r="E318" s="104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98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21.5" x14ac:dyDescent="0.9">
      <c r="A319" s="95">
        <f>'PLANTILLA V6'!A319</f>
        <v>0</v>
      </c>
      <c r="B319" s="95">
        <f>'PLANTILLA V6'!B319</f>
        <v>0</v>
      </c>
      <c r="C319" s="104">
        <f>'PLANTILLA V6'!C319</f>
        <v>1</v>
      </c>
      <c r="D319" s="95" t="str">
        <f>'PLANTILLA V6'!D319</f>
        <v>pza</v>
      </c>
      <c r="E319" s="104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98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21.5" x14ac:dyDescent="0.9">
      <c r="A320" s="95">
        <f>'PLANTILLA V6'!A320</f>
        <v>0</v>
      </c>
      <c r="B320" s="95">
        <f>'PLANTILLA V6'!B320</f>
        <v>0</v>
      </c>
      <c r="C320" s="104">
        <f>'PLANTILLA V6'!C320</f>
        <v>1</v>
      </c>
      <c r="D320" s="95" t="str">
        <f>'PLANTILLA V6'!D320</f>
        <v>pza</v>
      </c>
      <c r="E320" s="104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98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21.5" x14ac:dyDescent="0.9">
      <c r="A321" s="95">
        <f>'PLANTILLA V6'!A321</f>
        <v>0</v>
      </c>
      <c r="B321" s="95">
        <f>'PLANTILLA V6'!B321</f>
        <v>0</v>
      </c>
      <c r="C321" s="104">
        <f>'PLANTILLA V6'!C321</f>
        <v>1</v>
      </c>
      <c r="D321" s="95" t="str">
        <f>'PLANTILLA V6'!D321</f>
        <v>pza</v>
      </c>
      <c r="E321" s="104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98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21.5" x14ac:dyDescent="0.9">
      <c r="A322" s="95">
        <f>'PLANTILLA V6'!A322</f>
        <v>0</v>
      </c>
      <c r="B322" s="95">
        <f>'PLANTILLA V6'!B322</f>
        <v>0</v>
      </c>
      <c r="C322" s="104">
        <f>'PLANTILLA V6'!C322</f>
        <v>1</v>
      </c>
      <c r="D322" s="95" t="str">
        <f>'PLANTILLA V6'!D322</f>
        <v>pza</v>
      </c>
      <c r="E322" s="104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98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21.5" x14ac:dyDescent="0.9">
      <c r="A323" s="95">
        <f>'PLANTILLA V6'!A323</f>
        <v>0</v>
      </c>
      <c r="B323" s="95">
        <f>'PLANTILLA V6'!B323</f>
        <v>0</v>
      </c>
      <c r="C323" s="104">
        <f>'PLANTILLA V6'!C323</f>
        <v>1</v>
      </c>
      <c r="D323" s="95" t="str">
        <f>'PLANTILLA V6'!D323</f>
        <v>pza</v>
      </c>
      <c r="E323" s="104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98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21.5" x14ac:dyDescent="0.9">
      <c r="A324" s="95">
        <f>'PLANTILLA V6'!A324</f>
        <v>0</v>
      </c>
      <c r="B324" s="95">
        <f>'PLANTILLA V6'!B324</f>
        <v>0</v>
      </c>
      <c r="C324" s="104">
        <f>'PLANTILLA V6'!C324</f>
        <v>1</v>
      </c>
      <c r="D324" s="95" t="str">
        <f>'PLANTILLA V6'!D324</f>
        <v>pza</v>
      </c>
      <c r="E324" s="104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98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21.5" x14ac:dyDescent="0.9">
      <c r="A325" s="95">
        <f>'PLANTILLA V6'!A325</f>
        <v>0</v>
      </c>
      <c r="B325" s="95">
        <f>'PLANTILLA V6'!B325</f>
        <v>0</v>
      </c>
      <c r="C325" s="104">
        <f>'PLANTILLA V6'!C325</f>
        <v>1</v>
      </c>
      <c r="D325" s="95" t="str">
        <f>'PLANTILLA V6'!D325</f>
        <v>pza</v>
      </c>
      <c r="E325" s="104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98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21.5" x14ac:dyDescent="0.9">
      <c r="A326" s="95">
        <f>'PLANTILLA V6'!A326</f>
        <v>0</v>
      </c>
      <c r="B326" s="95">
        <f>'PLANTILLA V6'!B326</f>
        <v>0</v>
      </c>
      <c r="C326" s="104">
        <f>'PLANTILLA V6'!C326</f>
        <v>1</v>
      </c>
      <c r="D326" s="95" t="str">
        <f>'PLANTILLA V6'!D326</f>
        <v>pza</v>
      </c>
      <c r="E326" s="104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98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21.5" x14ac:dyDescent="0.9">
      <c r="A327" s="95">
        <f>'PLANTILLA V6'!A327</f>
        <v>0</v>
      </c>
      <c r="B327" s="95">
        <f>'PLANTILLA V6'!B327</f>
        <v>0</v>
      </c>
      <c r="C327" s="104">
        <f>'PLANTILLA V6'!C327</f>
        <v>1</v>
      </c>
      <c r="D327" s="95" t="str">
        <f>'PLANTILLA V6'!D327</f>
        <v>pza</v>
      </c>
      <c r="E327" s="104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98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21.5" x14ac:dyDescent="0.9">
      <c r="A328" s="95">
        <f>'PLANTILLA V6'!A328</f>
        <v>0</v>
      </c>
      <c r="B328" s="95">
        <f>'PLANTILLA V6'!B328</f>
        <v>0</v>
      </c>
      <c r="C328" s="104">
        <f>'PLANTILLA V6'!C328</f>
        <v>1</v>
      </c>
      <c r="D328" s="95" t="str">
        <f>'PLANTILLA V6'!D328</f>
        <v>pza</v>
      </c>
      <c r="E328" s="104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98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21.5" x14ac:dyDescent="0.9">
      <c r="A329" s="95">
        <f>'PLANTILLA V6'!A329</f>
        <v>0</v>
      </c>
      <c r="B329" s="95">
        <f>'PLANTILLA V6'!B329</f>
        <v>0</v>
      </c>
      <c r="C329" s="104">
        <f>'PLANTILLA V6'!C329</f>
        <v>1</v>
      </c>
      <c r="D329" s="95" t="str">
        <f>'PLANTILLA V6'!D329</f>
        <v>pza</v>
      </c>
      <c r="E329" s="104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98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21.5" x14ac:dyDescent="0.9">
      <c r="A330" s="95">
        <f>'PLANTILLA V6'!A330</f>
        <v>0</v>
      </c>
      <c r="B330" s="95">
        <f>'PLANTILLA V6'!B330</f>
        <v>0</v>
      </c>
      <c r="C330" s="104">
        <f>'PLANTILLA V6'!C330</f>
        <v>1</v>
      </c>
      <c r="D330" s="95" t="str">
        <f>'PLANTILLA V6'!D330</f>
        <v>pza</v>
      </c>
      <c r="E330" s="104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98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21.5" x14ac:dyDescent="0.9">
      <c r="A331" s="95">
        <f>'PLANTILLA V6'!A331</f>
        <v>0</v>
      </c>
      <c r="B331" s="95">
        <f>'PLANTILLA V6'!B331</f>
        <v>0</v>
      </c>
      <c r="C331" s="104">
        <f>'PLANTILLA V6'!C331</f>
        <v>1</v>
      </c>
      <c r="D331" s="95" t="str">
        <f>'PLANTILLA V6'!D331</f>
        <v>pza</v>
      </c>
      <c r="E331" s="104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98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21.5" x14ac:dyDescent="0.9">
      <c r="A332" s="95">
        <f>'PLANTILLA V6'!A332</f>
        <v>0</v>
      </c>
      <c r="B332" s="95">
        <f>'PLANTILLA V6'!B332</f>
        <v>0</v>
      </c>
      <c r="C332" s="104">
        <f>'PLANTILLA V6'!C332</f>
        <v>1</v>
      </c>
      <c r="D332" s="95" t="str">
        <f>'PLANTILLA V6'!D332</f>
        <v>pza</v>
      </c>
      <c r="E332" s="104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98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21.5" x14ac:dyDescent="0.9">
      <c r="A333" s="95">
        <f>'PLANTILLA V6'!A333</f>
        <v>0</v>
      </c>
      <c r="B333" s="95">
        <f>'PLANTILLA V6'!B333</f>
        <v>0</v>
      </c>
      <c r="C333" s="104">
        <f>'PLANTILLA V6'!C333</f>
        <v>1</v>
      </c>
      <c r="D333" s="95" t="str">
        <f>'PLANTILLA V6'!D333</f>
        <v>pza</v>
      </c>
      <c r="E333" s="104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98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21.5" x14ac:dyDescent="0.9">
      <c r="A334" s="95">
        <f>'PLANTILLA V6'!A334</f>
        <v>0</v>
      </c>
      <c r="B334" s="95">
        <f>'PLANTILLA V6'!B334</f>
        <v>0</v>
      </c>
      <c r="C334" s="104">
        <f>'PLANTILLA V6'!C334</f>
        <v>1</v>
      </c>
      <c r="D334" s="95" t="str">
        <f>'PLANTILLA V6'!D334</f>
        <v>pza</v>
      </c>
      <c r="E334" s="104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98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21.5" x14ac:dyDescent="0.9">
      <c r="A335" s="95">
        <f>'PLANTILLA V6'!A335</f>
        <v>0</v>
      </c>
      <c r="B335" s="95">
        <f>'PLANTILLA V6'!B335</f>
        <v>0</v>
      </c>
      <c r="C335" s="104">
        <f>'PLANTILLA V6'!C335</f>
        <v>1</v>
      </c>
      <c r="D335" s="95" t="str">
        <f>'PLANTILLA V6'!D335</f>
        <v>pza</v>
      </c>
      <c r="E335" s="104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98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21.5" x14ac:dyDescent="0.9">
      <c r="A336" s="95">
        <f>'PLANTILLA V6'!A336</f>
        <v>0</v>
      </c>
      <c r="B336" s="95">
        <f>'PLANTILLA V6'!B336</f>
        <v>0</v>
      </c>
      <c r="C336" s="104">
        <f>'PLANTILLA V6'!C336</f>
        <v>1</v>
      </c>
      <c r="D336" s="95" t="str">
        <f>'PLANTILLA V6'!D336</f>
        <v>pza</v>
      </c>
      <c r="E336" s="104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98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21.5" x14ac:dyDescent="0.9">
      <c r="A337" s="95">
        <f>'PLANTILLA V6'!A337</f>
        <v>0</v>
      </c>
      <c r="B337" s="95">
        <f>'PLANTILLA V6'!B337</f>
        <v>0</v>
      </c>
      <c r="C337" s="104">
        <f>'PLANTILLA V6'!C337</f>
        <v>1</v>
      </c>
      <c r="D337" s="95" t="str">
        <f>'PLANTILLA V6'!D337</f>
        <v>pza</v>
      </c>
      <c r="E337" s="104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98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21.5" x14ac:dyDescent="0.9">
      <c r="A338" s="95">
        <f>'PLANTILLA V6'!A338</f>
        <v>0</v>
      </c>
      <c r="B338" s="95">
        <f>'PLANTILLA V6'!B338</f>
        <v>0</v>
      </c>
      <c r="C338" s="104">
        <f>'PLANTILLA V6'!C338</f>
        <v>1</v>
      </c>
      <c r="D338" s="95" t="str">
        <f>'PLANTILLA V6'!D338</f>
        <v>pza</v>
      </c>
      <c r="E338" s="104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98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21.5" x14ac:dyDescent="0.9">
      <c r="A339" s="95">
        <f>'PLANTILLA V6'!A339</f>
        <v>0</v>
      </c>
      <c r="B339" s="95">
        <f>'PLANTILLA V6'!B339</f>
        <v>0</v>
      </c>
      <c r="C339" s="95">
        <f>'PLANTILLA V6'!C339</f>
        <v>0</v>
      </c>
      <c r="D339" s="95">
        <f>'PLANTILLA V6'!D339</f>
        <v>0</v>
      </c>
      <c r="E339" s="104"/>
      <c r="F339" s="95"/>
      <c r="G339" s="95"/>
      <c r="H339" s="95"/>
      <c r="I339" s="95"/>
      <c r="J339" s="98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21.5" x14ac:dyDescent="0.9">
      <c r="A340" s="95">
        <f>'PLANTILLA V6'!A340</f>
        <v>0</v>
      </c>
      <c r="B340" s="95">
        <f>'PLANTILLA V6'!B340</f>
        <v>0</v>
      </c>
      <c r="C340" s="95">
        <f>'PLANTILLA V6'!C340</f>
        <v>0</v>
      </c>
      <c r="D340" s="95">
        <f>'PLANTILLA V6'!D340</f>
        <v>0</v>
      </c>
      <c r="E340" s="104"/>
      <c r="F340" s="95"/>
      <c r="G340" s="95"/>
      <c r="H340" s="95"/>
      <c r="I340" s="95"/>
      <c r="J340" s="98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21.5" x14ac:dyDescent="0.9">
      <c r="A341" s="95">
        <f>'PLANTILLA V6'!A341</f>
        <v>0</v>
      </c>
      <c r="B341" s="95">
        <f>'PLANTILLA V6'!B341</f>
        <v>0</v>
      </c>
      <c r="C341" s="95">
        <f>'PLANTILLA V6'!C341</f>
        <v>0</v>
      </c>
      <c r="D341" s="95">
        <f>'PLANTILLA V6'!D341</f>
        <v>0</v>
      </c>
      <c r="E341" s="104"/>
      <c r="F341" s="95"/>
      <c r="G341" s="95"/>
      <c r="H341" s="95"/>
      <c r="I341" s="95"/>
      <c r="J341" s="98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21.5" x14ac:dyDescent="0.9">
      <c r="A342" s="95">
        <f>'PLANTILLA V6'!A342</f>
        <v>0</v>
      </c>
      <c r="B342" s="95">
        <f>'PLANTILLA V6'!B342</f>
        <v>0</v>
      </c>
      <c r="C342" s="95">
        <f>'PLANTILLA V6'!C342</f>
        <v>0</v>
      </c>
      <c r="D342" s="95">
        <f>'PLANTILLA V6'!D342</f>
        <v>0</v>
      </c>
      <c r="E342" s="104"/>
      <c r="F342" s="95"/>
      <c r="G342" s="95"/>
      <c r="H342" s="95"/>
      <c r="I342" s="95"/>
      <c r="J342" s="98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21.5" x14ac:dyDescent="0.9">
      <c r="A343" s="95">
        <f>'PLANTILLA V6'!A343</f>
        <v>0</v>
      </c>
      <c r="B343" s="95">
        <f>'PLANTILLA V6'!B343</f>
        <v>0</v>
      </c>
      <c r="C343" s="95">
        <f>'PLANTILLA V6'!C343</f>
        <v>0</v>
      </c>
      <c r="D343" s="95">
        <f>'PLANTILLA V6'!D343</f>
        <v>0</v>
      </c>
      <c r="E343" s="104"/>
      <c r="F343" s="95"/>
      <c r="G343" s="95"/>
      <c r="H343" s="95"/>
      <c r="I343" s="95"/>
      <c r="J343" s="98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21.5" x14ac:dyDescent="0.9">
      <c r="A344" s="95">
        <f>'PLANTILLA V6'!A344</f>
        <v>0</v>
      </c>
      <c r="B344" s="95">
        <f>'PLANTILLA V6'!B344</f>
        <v>0</v>
      </c>
      <c r="C344" s="95">
        <f>'PLANTILLA V6'!C344</f>
        <v>0</v>
      </c>
      <c r="D344" s="95">
        <f>'PLANTILLA V6'!D344</f>
        <v>0</v>
      </c>
      <c r="E344" s="104"/>
      <c r="F344" s="95"/>
      <c r="G344" s="95"/>
      <c r="H344" s="95"/>
      <c r="I344" s="95"/>
      <c r="J344" s="98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21.5" x14ac:dyDescent="0.9">
      <c r="A345" s="95">
        <f>'PLANTILLA V6'!A345</f>
        <v>0</v>
      </c>
      <c r="B345" s="95">
        <f>'PLANTILLA V6'!B345</f>
        <v>0</v>
      </c>
      <c r="C345" s="95">
        <f>'PLANTILLA V6'!C345</f>
        <v>0</v>
      </c>
      <c r="D345" s="95">
        <f>'PLANTILLA V6'!D345</f>
        <v>0</v>
      </c>
      <c r="E345" s="104"/>
      <c r="F345" s="95"/>
      <c r="G345" s="95"/>
      <c r="H345" s="95"/>
      <c r="I345" s="95"/>
      <c r="J345" s="98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21.5" x14ac:dyDescent="0.9">
      <c r="A346" s="95">
        <f>'PLANTILLA V6'!A346</f>
        <v>0</v>
      </c>
      <c r="B346" s="95">
        <f>'PLANTILLA V6'!B346</f>
        <v>0</v>
      </c>
      <c r="C346" s="95">
        <f>'PLANTILLA V6'!C346</f>
        <v>0</v>
      </c>
      <c r="D346" s="95">
        <f>'PLANTILLA V6'!D346</f>
        <v>0</v>
      </c>
      <c r="E346" s="104"/>
      <c r="F346" s="95"/>
      <c r="G346" s="95"/>
      <c r="H346" s="95"/>
      <c r="I346" s="95"/>
      <c r="J346" s="98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21.5" x14ac:dyDescent="0.9">
      <c r="A347" s="95">
        <f>'PLANTILLA V6'!A347</f>
        <v>0</v>
      </c>
      <c r="B347" s="95">
        <f>'PLANTILLA V6'!B347</f>
        <v>0</v>
      </c>
      <c r="C347" s="95">
        <f>'PLANTILLA V6'!C347</f>
        <v>0</v>
      </c>
      <c r="D347" s="95">
        <f>'PLANTILLA V6'!D347</f>
        <v>0</v>
      </c>
      <c r="E347" s="104"/>
      <c r="F347" s="95"/>
      <c r="G347" s="95"/>
      <c r="H347" s="95"/>
      <c r="I347" s="95"/>
      <c r="J347" s="98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21.5" x14ac:dyDescent="0.9">
      <c r="A348" s="95">
        <f>'PLANTILLA V6'!A348</f>
        <v>0</v>
      </c>
      <c r="B348" s="95">
        <f>'PLANTILLA V6'!B348</f>
        <v>0</v>
      </c>
      <c r="C348" s="95">
        <f>'PLANTILLA V6'!C348</f>
        <v>0</v>
      </c>
      <c r="D348" s="95">
        <f>'PLANTILLA V6'!D348</f>
        <v>0</v>
      </c>
      <c r="E348" s="104"/>
      <c r="F348" s="95"/>
      <c r="G348" s="95"/>
      <c r="H348" s="95"/>
      <c r="I348" s="95"/>
      <c r="J348" s="98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21.5" x14ac:dyDescent="0.9">
      <c r="A349" s="95">
        <f>'PLANTILLA V6'!A349</f>
        <v>0</v>
      </c>
      <c r="B349" s="95">
        <f>'PLANTILLA V6'!B349</f>
        <v>0</v>
      </c>
      <c r="C349" s="95">
        <f>'PLANTILLA V6'!C349</f>
        <v>0</v>
      </c>
      <c r="D349" s="95">
        <f>'PLANTILLA V6'!D349</f>
        <v>0</v>
      </c>
      <c r="E349" s="104"/>
      <c r="F349" s="95"/>
      <c r="G349" s="95"/>
      <c r="H349" s="95"/>
      <c r="I349" s="95"/>
      <c r="J349" s="98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21.5" x14ac:dyDescent="0.9">
      <c r="A350" s="95">
        <f>'PLANTILLA V6'!A350</f>
        <v>0</v>
      </c>
      <c r="B350" s="95">
        <f>'PLANTILLA V6'!B350</f>
        <v>0</v>
      </c>
      <c r="C350" s="95">
        <f>'PLANTILLA V6'!C350</f>
        <v>0</v>
      </c>
      <c r="D350" s="95">
        <f>'PLANTILLA V6'!D350</f>
        <v>0</v>
      </c>
      <c r="E350" s="104"/>
      <c r="F350" s="95"/>
      <c r="G350" s="95"/>
      <c r="H350" s="95"/>
      <c r="I350" s="95"/>
      <c r="J350" s="98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350"/>
  <sheetViews>
    <sheetView workbookViewId="0">
      <pane xSplit="2" ySplit="7" topLeftCell="C9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6328125" customWidth="1"/>
    <col min="7" max="7" width="12.453125" customWidth="1"/>
    <col min="8" max="8" width="14" customWidth="1"/>
    <col min="9" max="9" width="10.6328125" customWidth="1"/>
    <col min="10" max="10" width="10.9062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51">
        <f>'PLANTILLA V6'!B1</f>
        <v>0</v>
      </c>
      <c r="C1" s="85" t="str">
        <f>'PLANTILLA V6'!C1</f>
        <v>Tipo:</v>
      </c>
      <c r="D1" s="188" t="str">
        <f>'PLANTILLA V6'!D1</f>
        <v>Proyecto</v>
      </c>
      <c r="E1" s="189"/>
      <c r="F1" s="191" t="str">
        <f>'PLANTILLA V6'!F1</f>
        <v>Total de alumnos:</v>
      </c>
      <c r="G1" s="192"/>
      <c r="H1" s="192"/>
      <c r="I1" s="189"/>
      <c r="J1" s="90">
        <f>'2.SELECCIÓN'!K13</f>
        <v>50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>
        <f>'PLANTILLA V6'!B2</f>
        <v>0</v>
      </c>
      <c r="C2" s="85" t="str">
        <f>'PLANTILLA V6'!C2</f>
        <v>Especialidad:</v>
      </c>
      <c r="D2" s="188" t="str">
        <f>'PLANTILLA V6'!D2</f>
        <v>Maker</v>
      </c>
      <c r="E2" s="189"/>
      <c r="F2" s="191" t="s">
        <v>341</v>
      </c>
      <c r="G2" s="192"/>
      <c r="H2" s="192"/>
      <c r="I2" s="189"/>
      <c r="J2" s="86">
        <f>'2.SELECCIÓN'!J13</f>
        <v>20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">
        <v>80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9">
      <c r="A7" s="91">
        <f>'PLANTILLA V6'!A7</f>
        <v>0</v>
      </c>
      <c r="B7" s="91">
        <f>'PLANTILLA V6'!B7</f>
        <v>0</v>
      </c>
      <c r="C7" s="91">
        <f>'PLANTILLA V6'!C7</f>
        <v>0</v>
      </c>
      <c r="D7" s="91">
        <f>'PLANTILLA V6'!D7</f>
        <v>0</v>
      </c>
      <c r="E7" s="92">
        <f>'PLANTILLA V6'!E7</f>
        <v>0</v>
      </c>
      <c r="F7" s="93">
        <f>J1</f>
        <v>50</v>
      </c>
      <c r="G7" s="29">
        <f>F7/2</f>
        <v>25</v>
      </c>
      <c r="H7" s="29">
        <f>F7/4</f>
        <v>12.5</v>
      </c>
      <c r="I7" s="29">
        <f>F7/F7</f>
        <v>1</v>
      </c>
      <c r="J7" s="94">
        <f>J2/4</f>
        <v>5</v>
      </c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21.5" x14ac:dyDescent="0.9">
      <c r="A8" s="91">
        <f>'PLANTILLA V6'!A8</f>
        <v>0</v>
      </c>
      <c r="B8" s="91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98" cm="1">
        <f t="array" ref="J8">_xlfn.IFS(LEN(A8)&gt;2,A9,SUM(E8:I8)=0,0,F8,$F$7*F8*E8,G8,$G$7*G8*E8,AND(H8,A8="Co"),$H$7*H8*E8,AND(H8,A8="Re"),$H$7*H8*E8,H8,$J$7*H8*E8,I8,$I$7*I8*E8)</f>
        <v>0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21.5" x14ac:dyDescent="0.9">
      <c r="A9" s="195" t="str">
        <f>'PLANTILLA V6'!A9</f>
        <v>Tecnología educativa</v>
      </c>
      <c r="B9" s="167"/>
      <c r="C9" s="100">
        <f>'PLANTILLA V6'!C9</f>
        <v>1</v>
      </c>
      <c r="D9" s="101" t="str">
        <f>'PLANTILLA V6'!D9</f>
        <v>pza</v>
      </c>
      <c r="E9" s="100"/>
      <c r="F9" s="101" t="b">
        <v>0</v>
      </c>
      <c r="G9" s="101" t="b">
        <v>0</v>
      </c>
      <c r="H9" s="101" t="b">
        <v>0</v>
      </c>
      <c r="I9" s="101" t="b">
        <v>0</v>
      </c>
      <c r="J9" s="102" t="str" cm="1">
        <f t="array" ref="J9">_xlfn.IFS(LEN(A9)&gt;2,A10,SUM(E9:I9)=0,0,F9,$F$7*F9*E9,G9,$G$7*G9*E9,AND(H9,A9="Co"),$H$7*H9*E9,AND(H9,A9="Re"),$H$7*H9*E9,H9,$J$7*H9*E9,I9,$I$7*I9*E9)</f>
        <v>Te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21.5" x14ac:dyDescent="0.9">
      <c r="A10" s="95" t="str">
        <f>'PLANTILLA V6'!A10</f>
        <v>Te</v>
      </c>
      <c r="B10" s="103" t="str">
        <f>'PLANTILLA V6'!B10</f>
        <v>Codey Rocky</v>
      </c>
      <c r="C10" s="104">
        <f>'PLANTILLA V6'!C10</f>
        <v>1</v>
      </c>
      <c r="D10" s="95" t="str">
        <f>'PLANTILLA V6'!D10</f>
        <v>pza</v>
      </c>
      <c r="E10" s="104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98" cm="1">
        <f t="array" ref="J10">_xlfn.IFS(LEN(A10)&gt;2,A11,SUM(E10:I10)=0,0,F10,$F$7*F10*E10,G10,$G$7*G10*E10,AND(H10,A10="Co"),$H$7*H10*E10,AND(H10,A10="Re"),$H$7*H10*E10,H10,$J$7*H10*E10,I10,$I$7*I10*E10)</f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21.5" x14ac:dyDescent="0.9">
      <c r="A11" s="95" t="str">
        <f>'PLANTILLA V6'!A11</f>
        <v>Te</v>
      </c>
      <c r="B11" s="103" t="str">
        <f>'PLANTILLA V6'!B11</f>
        <v xml:space="preserve">Lego Spike Prime </v>
      </c>
      <c r="C11" s="104">
        <f>'PLANTILLA V6'!C11</f>
        <v>1</v>
      </c>
      <c r="D11" s="95" t="str">
        <f>'PLANTILLA V6'!D11</f>
        <v>pza</v>
      </c>
      <c r="E11" s="104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98" cm="1">
        <f t="array" ref="J11">_xlfn.IFS(LEN(A11)&gt;2,A12,SUM(E11:I11)=0,0,F11,$F$7*F11*E11,G11,$G$7*G11*E11,AND(H11,A11="Co"),$H$7*H11*E11,AND(H11,A11="Re"),$H$7*H11*E11,H11,$J$7*H11*E11,I11,$I$7*I11*E11)</f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21.5" x14ac:dyDescent="0.9">
      <c r="A12" s="54" t="str">
        <f>'PLANTILLA V6'!A12</f>
        <v>Te</v>
      </c>
      <c r="B12" s="51" t="str">
        <f>'PLANTILLA V6'!B12</f>
        <v>Kit de Micro:bit V2</v>
      </c>
      <c r="C12" s="22">
        <f>'PLANTILLA V6'!C12</f>
        <v>1</v>
      </c>
      <c r="D12" s="54" t="str">
        <f>'PLANTILLA V6'!D12</f>
        <v>pza</v>
      </c>
      <c r="E12" s="22">
        <v>1</v>
      </c>
      <c r="F12" s="54" t="b">
        <v>0</v>
      </c>
      <c r="G12" s="54" t="b">
        <v>0</v>
      </c>
      <c r="H12" s="54" t="b">
        <v>1</v>
      </c>
      <c r="I12" s="54" t="b">
        <v>0</v>
      </c>
      <c r="J12" s="98" cm="1">
        <f t="array" ref="J12">_xlfn.IFS(LEN(A12)&gt;2,A13,SUM(E12:I12)=0,0,F12,$F$7*F12*E12,G12,$G$7*G12*E12,AND(H12,A12="Co"),$H$7*H12*E12,AND(H12,A12="Re"),$H$7*H12*E12,H12,$J$7*H12*E12,I12,$I$7*I12*E12)</f>
        <v>5</v>
      </c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21.5" x14ac:dyDescent="0.9">
      <c r="A13" s="95" t="str">
        <f>'PLANTILLA V6'!A13</f>
        <v>Te</v>
      </c>
      <c r="B13" s="103" t="str">
        <f>'PLANTILLA V6'!B13</f>
        <v>Micro:bit Retro Arcade**</v>
      </c>
      <c r="C13" s="104">
        <f>'PLANTILLA V6'!C13</f>
        <v>1</v>
      </c>
      <c r="D13" s="95" t="str">
        <f>'PLANTILLA V6'!D13</f>
        <v>pza</v>
      </c>
      <c r="E13" s="104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98" cm="1">
        <f t="array" ref="J13">_xlfn.IFS(LEN(A13)&gt;2,A14,SUM(E13:I13)=0,0,F13,$F$7*F13*E13,G13,$G$7*G13*E13,AND(H13,A13="Co"),$H$7*H13*E13,AND(H13,A13="Re"),$H$7*H13*E13,H13,$J$7*H13*E13,I13,$I$7*I13*E13)</f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21.5" x14ac:dyDescent="0.9">
      <c r="A14" s="95" t="str">
        <f>'PLANTILLA V6'!A14</f>
        <v>Te</v>
      </c>
      <c r="B14" s="103" t="str">
        <f>'PLANTILLA V6'!B14</f>
        <v>VEX IQ</v>
      </c>
      <c r="C14" s="104">
        <f>'PLANTILLA V6'!C14</f>
        <v>1</v>
      </c>
      <c r="D14" s="95" t="str">
        <f>'PLANTILLA V6'!D14</f>
        <v>pza</v>
      </c>
      <c r="E14" s="104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98" cm="1">
        <f t="array" ref="J14">_xlfn.IFS(LEN(A14)&gt;2,A15,SUM(E14:I14)=0,0,F14,$F$7*F14*E14,G14,$G$7*G14*E14,AND(H14,A14="Co"),$H$7*H14*E14,AND(H14,A14="Re"),$H$7*H14*E14,H14,$J$7*H14*E14,I14,$I$7*I14*E14)</f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21.5" x14ac:dyDescent="0.9">
      <c r="A15" s="95" t="str">
        <f>'PLANTILLA V6'!A15</f>
        <v>Te</v>
      </c>
      <c r="B15" s="103" t="str">
        <f>'PLANTILLA V6'!B15</f>
        <v>Arduino UNO</v>
      </c>
      <c r="C15" s="104">
        <f>'PLANTILLA V6'!C15</f>
        <v>1</v>
      </c>
      <c r="D15" s="95" t="str">
        <f>'PLANTILLA V6'!D15</f>
        <v>pza</v>
      </c>
      <c r="E15" s="104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98" cm="1">
        <f t="array" ref="J15">_xlfn.IFS(LEN(A15)&gt;2,A16,SUM(E15:I15)=0,0,F15,$F$7*F15*E15,G15,$G$7*G15*E15,AND(H15,A15="Co"),$H$7*H15*E15,AND(H15,A15="Re"),$H$7*H15*E15,H15,$J$7*H15*E15,I15,$I$7*I15*E15)</f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21.5" x14ac:dyDescent="0.9">
      <c r="A16" s="103" t="str">
        <f>'PLANTILLA V6'!A16</f>
        <v>Te</v>
      </c>
      <c r="B16" s="103" t="str">
        <f>'PLANTILLA V6'!B16</f>
        <v>Impresora 3D</v>
      </c>
      <c r="C16" s="104">
        <f>'PLANTILLA V6'!C16</f>
        <v>1</v>
      </c>
      <c r="D16" s="95" t="str">
        <f>'PLANTILLA V6'!D16</f>
        <v>pza</v>
      </c>
      <c r="E16" s="104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98" cm="1">
        <f t="array" ref="J16">_xlfn.IFS(LEN(A16)&gt;2,A17,SUM(E16:I16)=0,0,F16,$F$7*F16*E16,G16,$G$7*G16*E16,AND(H16,A16="Co"),$H$7*H16*E16,AND(H16,A16="Re"),$H$7*H16*E16,H16,$J$7*H16*E16,I16,$I$7*I16*E16)</f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21.5" x14ac:dyDescent="0.9">
      <c r="A17" s="103" t="str">
        <f>'PLANTILLA V6'!A17</f>
        <v>Te</v>
      </c>
      <c r="B17" s="103" t="str">
        <f>'PLANTILLA V6'!B17</f>
        <v>Filamento PLA 1 kg diámetro 1.75 mm</v>
      </c>
      <c r="C17" s="104">
        <f>'PLANTILLA V6'!C17</f>
        <v>1</v>
      </c>
      <c r="D17" s="95" t="str">
        <f>'PLANTILLA V6'!D17</f>
        <v>rollo</v>
      </c>
      <c r="E17" s="104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98" cm="1">
        <f t="array" ref="J17">_xlfn.IFS(LEN(A17)&gt;2,A18,SUM(E17:I17)=0,0,F17,$F$7*F17*E17,G17,$G$7*G17*E17,AND(H17,A17="Co"),$H$7*H17*E17,AND(H17,A17="Re"),$H$7*H17*E17,H17,$J$7*H17*E17,I17,$I$7*I17*E17)</f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21.5" x14ac:dyDescent="0.9">
      <c r="A18" s="20" t="str">
        <f>'PLANTILLA V6'!A18</f>
        <v>Te</v>
      </c>
      <c r="B18" s="20">
        <f>'PLANTILLA V6'!B18</f>
        <v>0</v>
      </c>
      <c r="C18" s="104">
        <f>'PLANTILLA V6'!C18</f>
        <v>1</v>
      </c>
      <c r="D18" s="95" t="str">
        <f>'PLANTILLA V6'!D18</f>
        <v>pza</v>
      </c>
      <c r="E18" s="104">
        <v>0</v>
      </c>
      <c r="F18" s="95" t="b">
        <v>0</v>
      </c>
      <c r="G18" s="95" t="b">
        <v>0</v>
      </c>
      <c r="H18" s="95" t="b">
        <v>0</v>
      </c>
      <c r="I18" s="95" t="b">
        <v>0</v>
      </c>
      <c r="J18" s="98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0">
        <f>'PLANTILLA V6'!A19</f>
        <v>0</v>
      </c>
      <c r="B19" s="20">
        <f>'PLANTILLA V6'!B19</f>
        <v>0</v>
      </c>
      <c r="C19" s="104">
        <f>'PLANTILLA V6'!C19</f>
        <v>1</v>
      </c>
      <c r="D19" s="95" t="str">
        <f>'PLANTILLA V6'!D19</f>
        <v>pza</v>
      </c>
      <c r="E19" s="104">
        <v>0</v>
      </c>
      <c r="F19" s="95" t="b">
        <v>0</v>
      </c>
      <c r="G19" s="95" t="b">
        <v>0</v>
      </c>
      <c r="H19" s="95" t="b">
        <v>0</v>
      </c>
      <c r="I19" s="95" t="b">
        <v>0</v>
      </c>
      <c r="J19" s="98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0">
        <f>'PLANTILLA V6'!A20</f>
        <v>0</v>
      </c>
      <c r="B20" s="20">
        <f>'PLANTILLA V6'!B20</f>
        <v>0</v>
      </c>
      <c r="C20" s="104">
        <f>'PLANTILLA V6'!C20</f>
        <v>1</v>
      </c>
      <c r="D20" s="95" t="str">
        <f>'PLANTILLA V6'!D20</f>
        <v>pza</v>
      </c>
      <c r="E20" s="104">
        <v>0</v>
      </c>
      <c r="F20" s="95" t="b">
        <v>0</v>
      </c>
      <c r="G20" s="95" t="b">
        <v>0</v>
      </c>
      <c r="H20" s="95" t="b">
        <v>0</v>
      </c>
      <c r="I20" s="95" t="b">
        <v>0</v>
      </c>
      <c r="J20" s="98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0">
        <f>'PLANTILLA V6'!A21</f>
        <v>0</v>
      </c>
      <c r="B21" s="20">
        <f>'PLANTILLA V6'!B21</f>
        <v>0</v>
      </c>
      <c r="C21" s="104">
        <f>'PLANTILLA V6'!C21</f>
        <v>1</v>
      </c>
      <c r="D21" s="95" t="str">
        <f>'PLANTILLA V6'!D21</f>
        <v>pza</v>
      </c>
      <c r="E21" s="104">
        <v>0</v>
      </c>
      <c r="F21" s="95" t="b">
        <v>0</v>
      </c>
      <c r="G21" s="95" t="b">
        <v>0</v>
      </c>
      <c r="H21" s="95" t="b">
        <v>0</v>
      </c>
      <c r="I21" s="95" t="b">
        <v>0</v>
      </c>
      <c r="J21" s="98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0">
        <f>'PLANTILLA V6'!A22</f>
        <v>0</v>
      </c>
      <c r="B22" s="20">
        <f>'PLANTILLA V6'!B22</f>
        <v>0</v>
      </c>
      <c r="C22" s="104">
        <f>'PLANTILLA V6'!C22</f>
        <v>1</v>
      </c>
      <c r="D22" s="95" t="str">
        <f>'PLANTILLA V6'!D22</f>
        <v>pza</v>
      </c>
      <c r="E22" s="104">
        <v>0</v>
      </c>
      <c r="F22" s="95" t="b">
        <v>0</v>
      </c>
      <c r="G22" s="95" t="b">
        <v>0</v>
      </c>
      <c r="H22" s="95" t="b">
        <v>0</v>
      </c>
      <c r="I22" s="95" t="b">
        <v>0</v>
      </c>
      <c r="J22" s="98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0">
        <f>'PLANTILLA V6'!A23</f>
        <v>0</v>
      </c>
      <c r="B23" s="20">
        <f>'PLANTILLA V6'!B23</f>
        <v>0</v>
      </c>
      <c r="C23" s="104">
        <f>'PLANTILLA V6'!C23</f>
        <v>1</v>
      </c>
      <c r="D23" s="95" t="str">
        <f>'PLANTILLA V6'!D23</f>
        <v>pza</v>
      </c>
      <c r="E23" s="104">
        <v>0</v>
      </c>
      <c r="F23" s="95" t="b">
        <v>0</v>
      </c>
      <c r="G23" s="95" t="b">
        <v>0</v>
      </c>
      <c r="H23" s="95" t="b">
        <v>0</v>
      </c>
      <c r="I23" s="95" t="b">
        <v>0</v>
      </c>
      <c r="J23" s="98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0">
        <f>'PLANTILLA V6'!A24</f>
        <v>0</v>
      </c>
      <c r="B24" s="20">
        <f>'PLANTILLA V6'!B24</f>
        <v>0</v>
      </c>
      <c r="C24" s="104">
        <f>'PLANTILLA V6'!C24</f>
        <v>1</v>
      </c>
      <c r="D24" s="95" t="str">
        <f>'PLANTILLA V6'!D24</f>
        <v>pza</v>
      </c>
      <c r="E24" s="104">
        <v>0</v>
      </c>
      <c r="F24" s="95" t="b">
        <v>0</v>
      </c>
      <c r="G24" s="95" t="b">
        <v>0</v>
      </c>
      <c r="H24" s="95" t="b">
        <v>0</v>
      </c>
      <c r="I24" s="95" t="b">
        <v>0</v>
      </c>
      <c r="J24" s="98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0">
        <f>'PLANTILLA V6'!A25</f>
        <v>0</v>
      </c>
      <c r="B25" s="20">
        <f>'PLANTILLA V6'!B25</f>
        <v>0</v>
      </c>
      <c r="C25" s="104">
        <f>'PLANTILLA V6'!C25</f>
        <v>1</v>
      </c>
      <c r="D25" s="95" t="str">
        <f>'PLANTILLA V6'!D25</f>
        <v>pza</v>
      </c>
      <c r="E25" s="104">
        <v>0</v>
      </c>
      <c r="F25" s="95" t="b">
        <v>0</v>
      </c>
      <c r="G25" s="95" t="b">
        <v>0</v>
      </c>
      <c r="H25" s="95" t="b">
        <v>0</v>
      </c>
      <c r="I25" s="95" t="b">
        <v>0</v>
      </c>
      <c r="J25" s="98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0">
        <f>'PLANTILLA V6'!A26</f>
        <v>0</v>
      </c>
      <c r="B26" s="20">
        <f>'PLANTILLA V6'!B26</f>
        <v>0</v>
      </c>
      <c r="C26" s="104">
        <f>'PLANTILLA V6'!C26</f>
        <v>1</v>
      </c>
      <c r="D26" s="95" t="str">
        <f>'PLANTILLA V6'!D26</f>
        <v>pza</v>
      </c>
      <c r="E26" s="104">
        <v>0</v>
      </c>
      <c r="F26" s="95" t="b">
        <v>0</v>
      </c>
      <c r="G26" s="95" t="b">
        <v>0</v>
      </c>
      <c r="H26" s="95" t="b">
        <v>0</v>
      </c>
      <c r="I26" s="95" t="b">
        <v>0</v>
      </c>
      <c r="J26" s="98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0">
        <f>'PLANTILLA V6'!A27</f>
        <v>0</v>
      </c>
      <c r="B27" s="20">
        <f>'PLANTILLA V6'!B27</f>
        <v>0</v>
      </c>
      <c r="C27" s="104">
        <f>'PLANTILLA V6'!C27</f>
        <v>1</v>
      </c>
      <c r="D27" s="95" t="str">
        <f>'PLANTILLA V6'!D27</f>
        <v>pza</v>
      </c>
      <c r="E27" s="104">
        <v>0</v>
      </c>
      <c r="F27" s="95" t="b">
        <v>0</v>
      </c>
      <c r="G27" s="95" t="b">
        <v>0</v>
      </c>
      <c r="H27" s="95" t="b">
        <v>0</v>
      </c>
      <c r="I27" s="95" t="b">
        <v>0</v>
      </c>
      <c r="J27" s="98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0">
        <f>'PLANTILLA V6'!A28</f>
        <v>0</v>
      </c>
      <c r="B28" s="20">
        <f>'PLANTILLA V6'!B28</f>
        <v>0</v>
      </c>
      <c r="C28" s="104">
        <f>'PLANTILLA V6'!C28</f>
        <v>1</v>
      </c>
      <c r="D28" s="95" t="str">
        <f>'PLANTILLA V6'!D28</f>
        <v>pza</v>
      </c>
      <c r="E28" s="104">
        <v>0</v>
      </c>
      <c r="F28" s="95" t="b">
        <v>0</v>
      </c>
      <c r="G28" s="95" t="b">
        <v>0</v>
      </c>
      <c r="H28" s="95" t="b">
        <v>0</v>
      </c>
      <c r="I28" s="95" t="b">
        <v>0</v>
      </c>
      <c r="J28" s="98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0">
        <f>'PLANTILLA V6'!A29</f>
        <v>0</v>
      </c>
      <c r="B29" s="20">
        <f>'PLANTILLA V6'!B29</f>
        <v>0</v>
      </c>
      <c r="C29" s="104">
        <f>'PLANTILLA V6'!C29</f>
        <v>1</v>
      </c>
      <c r="D29" s="95" t="str">
        <f>'PLANTILLA V6'!D29</f>
        <v>pza</v>
      </c>
      <c r="E29" s="104">
        <v>0</v>
      </c>
      <c r="F29" s="95" t="b">
        <v>0</v>
      </c>
      <c r="G29" s="95" t="b">
        <v>0</v>
      </c>
      <c r="H29" s="95" t="b">
        <v>0</v>
      </c>
      <c r="I29" s="95" t="b">
        <v>0</v>
      </c>
      <c r="J29" s="98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0">
        <f>'PLANTILLA V6'!A30</f>
        <v>0</v>
      </c>
      <c r="B30" s="20">
        <f>'PLANTILLA V6'!B30</f>
        <v>0</v>
      </c>
      <c r="C30" s="104">
        <f>'PLANTILLA V6'!C30</f>
        <v>1</v>
      </c>
      <c r="D30" s="95" t="str">
        <f>'PLANTILLA V6'!D30</f>
        <v>pza</v>
      </c>
      <c r="E30" s="104">
        <v>0</v>
      </c>
      <c r="F30" s="95" t="b">
        <v>0</v>
      </c>
      <c r="G30" s="95" t="b">
        <v>0</v>
      </c>
      <c r="H30" s="95" t="b">
        <v>0</v>
      </c>
      <c r="I30" s="95" t="b">
        <v>0</v>
      </c>
      <c r="J30" s="98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0">
        <f>'PLANTILLA V6'!A31</f>
        <v>0</v>
      </c>
      <c r="B31" s="20">
        <f>'PLANTILLA V6'!B31</f>
        <v>0</v>
      </c>
      <c r="C31" s="104">
        <f>'PLANTILLA V6'!C31</f>
        <v>1</v>
      </c>
      <c r="D31" s="95" t="str">
        <f>'PLANTILLA V6'!D31</f>
        <v>pza</v>
      </c>
      <c r="E31" s="104">
        <v>0</v>
      </c>
      <c r="F31" s="95" t="b">
        <v>0</v>
      </c>
      <c r="G31" s="95" t="b">
        <v>0</v>
      </c>
      <c r="H31" s="95" t="b">
        <v>0</v>
      </c>
      <c r="I31" s="95" t="b">
        <v>0</v>
      </c>
      <c r="J31" s="98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0">
        <f>'PLANTILLA V6'!A32</f>
        <v>0</v>
      </c>
      <c r="B32" s="20">
        <f>'PLANTILLA V6'!B32</f>
        <v>0</v>
      </c>
      <c r="C32" s="104">
        <f>'PLANTILLA V6'!C32</f>
        <v>1</v>
      </c>
      <c r="D32" s="95" t="str">
        <f>'PLANTILLA V6'!D32</f>
        <v>pza</v>
      </c>
      <c r="E32" s="104">
        <v>0</v>
      </c>
      <c r="F32" s="95" t="b">
        <v>0</v>
      </c>
      <c r="G32" s="95" t="b">
        <v>0</v>
      </c>
      <c r="H32" s="95" t="b">
        <v>0</v>
      </c>
      <c r="I32" s="95" t="b">
        <v>0</v>
      </c>
      <c r="J32" s="98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95" t="str">
        <f>'PLANTILLA V6'!A33</f>
        <v>Maquinaria</v>
      </c>
      <c r="B33" s="167"/>
      <c r="C33" s="104">
        <f>'PLANTILLA V6'!C33</f>
        <v>0</v>
      </c>
      <c r="D33" s="95">
        <f>'PLANTILLA V6'!D33</f>
        <v>0</v>
      </c>
      <c r="E33" s="104">
        <v>0</v>
      </c>
      <c r="F33" s="95" t="b">
        <v>0</v>
      </c>
      <c r="G33" s="95" t="b">
        <v>0</v>
      </c>
      <c r="H33" s="95" t="b">
        <v>0</v>
      </c>
      <c r="I33" s="95" t="b">
        <v>0</v>
      </c>
      <c r="J33" s="102" t="str" cm="1">
        <f t="array" ref="J33">_xlfn.IFS(LEN(A33)&gt;2,A34,SUM(E33:I33)=0,0,F33,$F$7*F33*E33,G33,$G$7*G33*E33,AND(H33,A33="Co"),$H$7*H33*E33,AND(H33,A33="Re"),$H$7*H33*E33,H33,$J$7*H33*E33,I33,$I$7*I33*E33)</f>
        <v>Ma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21.5" x14ac:dyDescent="0.9">
      <c r="A34" s="103" t="str">
        <f>'PLANTILLA V6'!A34</f>
        <v>Ma</v>
      </c>
      <c r="B34" s="103" t="str">
        <f>'PLANTILLA V6'!B34</f>
        <v>Sierra Moto-Saw</v>
      </c>
      <c r="C34" s="104">
        <f>'PLANTILLA V6'!C34</f>
        <v>1</v>
      </c>
      <c r="D34" s="95" t="str">
        <f>'PLANTILLA V6'!D34</f>
        <v>pza</v>
      </c>
      <c r="E34" s="104">
        <v>0</v>
      </c>
      <c r="F34" s="95" t="b">
        <v>0</v>
      </c>
      <c r="G34" s="95" t="b">
        <v>0</v>
      </c>
      <c r="H34" s="95" t="b">
        <v>0</v>
      </c>
      <c r="I34" s="95" t="b">
        <v>1</v>
      </c>
      <c r="J34" s="98" cm="1">
        <f t="array" ref="J34">_xlfn.IFS(LEN(A34)&gt;2,A35,SUM(E34:I34)=0,0,F34,$F$7*F34*E34,G34,$G$7*G34*E34,AND(H34,A34="Co"),$H$7*H34*E34,AND(H34,A34="Re"),$H$7*H34*E34,H34,$J$7*H34*E34,I34,$I$7*I34*E34)</f>
        <v>0</v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21.5" x14ac:dyDescent="0.9">
      <c r="A35" s="103" t="str">
        <f>'PLANTILLA V6'!A35</f>
        <v>Ma</v>
      </c>
      <c r="B35" s="103" t="str">
        <f>'PLANTILLA V6'!B35</f>
        <v>Taladro inalámbrico</v>
      </c>
      <c r="C35" s="104">
        <f>'PLANTILLA V6'!C35</f>
        <v>1</v>
      </c>
      <c r="D35" s="95" t="str">
        <f>'PLANTILLA V6'!D35</f>
        <v>pza</v>
      </c>
      <c r="E35" s="104">
        <v>0</v>
      </c>
      <c r="F35" s="95" t="b">
        <v>0</v>
      </c>
      <c r="G35" s="95" t="b">
        <v>0</v>
      </c>
      <c r="H35" s="95" t="b">
        <v>0</v>
      </c>
      <c r="I35" s="95" t="b">
        <v>1</v>
      </c>
      <c r="J35" s="98" cm="1">
        <f t="array" ref="J35">_xlfn.IFS(LEN(A35)&gt;2,A36,SUM(E35:I35)=0,0,F35,$F$7*F35*E35,G35,$G$7*G35*E35,AND(H35,A35="Co"),$H$7*H35*E35,AND(H35,A35="Re"),$H$7*H35*E35,H35,$J$7*H35*E35,I35,$I$7*I35*E35)</f>
        <v>0</v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21.5" x14ac:dyDescent="0.9">
      <c r="A36" s="103" t="str">
        <f>'PLANTILLA V6'!A36</f>
        <v>Ma</v>
      </c>
      <c r="B36" s="103" t="str">
        <f>'PLANTILLA V6'!B36</f>
        <v>Base para taladro</v>
      </c>
      <c r="C36" s="104">
        <f>'PLANTILLA V6'!C36</f>
        <v>1</v>
      </c>
      <c r="D36" s="95" t="str">
        <f>'PLANTILLA V6'!D36</f>
        <v>pza</v>
      </c>
      <c r="E36" s="104">
        <v>0</v>
      </c>
      <c r="F36" s="95" t="b">
        <v>0</v>
      </c>
      <c r="G36" s="95" t="b">
        <v>0</v>
      </c>
      <c r="H36" s="95" t="b">
        <v>0</v>
      </c>
      <c r="I36" s="95" t="b">
        <v>1</v>
      </c>
      <c r="J36" s="98" cm="1">
        <f t="array" ref="J36">_xlfn.IFS(LEN(A36)&gt;2,A37,SUM(E36:I36)=0,0,F36,$F$7*F36*E36,G36,$G$7*G36*E36,AND(H36,A36="Co"),$H$7*H36*E36,AND(H36,A36="Re"),$H$7*H36*E36,H36,$J$7*H36*E36,I36,$I$7*I36*E36)</f>
        <v>0</v>
      </c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21.5" x14ac:dyDescent="0.9">
      <c r="A37" s="103" t="str">
        <f>'PLANTILLA V6'!A37</f>
        <v>Ma</v>
      </c>
      <c r="B37" s="103" t="str">
        <f>'PLANTILLA V6'!B37</f>
        <v>Prensas de ajuste rápido de 6"</v>
      </c>
      <c r="C37" s="104">
        <f>'PLANTILLA V6'!C37</f>
        <v>4</v>
      </c>
      <c r="D37" s="95" t="str">
        <f>'PLANTILLA V6'!D37</f>
        <v>pza</v>
      </c>
      <c r="E37" s="104">
        <v>0</v>
      </c>
      <c r="F37" s="95" t="b">
        <v>0</v>
      </c>
      <c r="G37" s="95" t="b">
        <v>0</v>
      </c>
      <c r="H37" s="95" t="b">
        <v>0</v>
      </c>
      <c r="I37" s="95" t="b">
        <v>1</v>
      </c>
      <c r="J37" s="98" cm="1">
        <f t="array" ref="J37">_xlfn.IFS(LEN(A37)&gt;2,A38,SUM(E37:I37)=0,0,F37,$F$7*F37*E37,G37,$G$7*G37*E37,AND(H37,A37="Co"),$H$7*H37*E37,AND(H37,A37="Re"),$H$7*H37*E37,H37,$J$7*H37*E37,I37,$I$7*I37*E37)</f>
        <v>0</v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21.5" x14ac:dyDescent="0.9">
      <c r="A38" s="103" t="str">
        <f>'PLANTILLA V6'!A38</f>
        <v>Ma</v>
      </c>
      <c r="B38" s="103" t="str">
        <f>'PLANTILLA V6'!B38</f>
        <v>Juego de 13 brocas de alta velocidad para madera (medidas: 1/16”, 5/64", 3/32", 7/64", 1/8", 9/64", 5/32", 11/64", 3/16", 13/64", 7/32", 1/4" y 5/16”)</v>
      </c>
      <c r="C38" s="104">
        <f>'PLANTILLA V6'!C38</f>
        <v>1</v>
      </c>
      <c r="D38" s="95" t="str">
        <f>'PLANTILLA V6'!D38</f>
        <v>pza</v>
      </c>
      <c r="E38" s="104">
        <v>0</v>
      </c>
      <c r="F38" s="95" t="b">
        <v>0</v>
      </c>
      <c r="G38" s="95" t="b">
        <v>0</v>
      </c>
      <c r="H38" s="95" t="b">
        <v>0</v>
      </c>
      <c r="I38" s="95" t="b">
        <v>1</v>
      </c>
      <c r="J38" s="98" cm="1">
        <f t="array" ref="J38">_xlfn.IFS(LEN(A38)&gt;2,A39,SUM(E38:I38)=0,0,F38,$F$7*F38*E38,G38,$G$7*G38*E38,AND(H38,A38="Co"),$H$7*H38*E38,AND(H38,A38="Re"),$H$7*H38*E38,H38,$J$7*H38*E38,I38,$I$7*I38*E38)</f>
        <v>0</v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21.5" x14ac:dyDescent="0.9">
      <c r="A39" s="103">
        <f>'PLANTILLA V6'!A39</f>
        <v>0</v>
      </c>
      <c r="B39" s="103">
        <f>'PLANTILLA V6'!B39</f>
        <v>0</v>
      </c>
      <c r="C39" s="104">
        <f>'PLANTILLA V6'!C39</f>
        <v>1</v>
      </c>
      <c r="D39" s="95" t="str">
        <f>'PLANTILLA V6'!D39</f>
        <v>pza</v>
      </c>
      <c r="E39" s="104">
        <v>0</v>
      </c>
      <c r="F39" s="95" t="b">
        <v>0</v>
      </c>
      <c r="G39" s="95" t="b">
        <v>0</v>
      </c>
      <c r="H39" s="95" t="b">
        <v>0</v>
      </c>
      <c r="I39" s="95" t="b">
        <v>0</v>
      </c>
      <c r="J39" s="98" cm="1">
        <f t="array" ref="J39">_xlfn.IFS(LEN(A39)&gt;2,A40,SUM(E39:I39)=0,0,F39,$F$7*F39*E39,G39,$G$7*G39*E39,AND(H39,A39="Co"),$H$7*H39*E39,AND(H39,A39="Re"),$H$7*H39*E39,H39,$J$7*H39*E39,I39,$I$7*I39*E39)</f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21.5" x14ac:dyDescent="0.9">
      <c r="A40" s="103">
        <f>'PLANTILLA V6'!A40</f>
        <v>0</v>
      </c>
      <c r="B40" s="103">
        <f>'PLANTILLA V6'!B40</f>
        <v>0</v>
      </c>
      <c r="C40" s="104">
        <f>'PLANTILLA V6'!C40</f>
        <v>1</v>
      </c>
      <c r="D40" s="95" t="str">
        <f>'PLANTILLA V6'!D40</f>
        <v>pza</v>
      </c>
      <c r="E40" s="104">
        <v>0</v>
      </c>
      <c r="F40" s="95" t="b">
        <v>0</v>
      </c>
      <c r="G40" s="95" t="b">
        <v>0</v>
      </c>
      <c r="H40" s="95" t="b">
        <v>0</v>
      </c>
      <c r="I40" s="95" t="b">
        <v>0</v>
      </c>
      <c r="J40" s="98" cm="1">
        <f t="array" ref="J40">_xlfn.IFS(LEN(A40)&gt;2,A41,SUM(E40:I40)=0,0,F40,$F$7*F40*E40,G40,$G$7*G40*E40,AND(H40,A40="Co"),$H$7*H40*E40,AND(H40,A40="Re"),$H$7*H40*E40,H40,$J$7*H40*E40,I40,$I$7*I40*E40)</f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21.5" x14ac:dyDescent="0.9">
      <c r="A41" s="103">
        <f>'PLANTILLA V6'!A41</f>
        <v>0</v>
      </c>
      <c r="B41" s="103">
        <f>'PLANTILLA V6'!B41</f>
        <v>0</v>
      </c>
      <c r="C41" s="104">
        <f>'PLANTILLA V6'!C41</f>
        <v>1</v>
      </c>
      <c r="D41" s="95" t="str">
        <f>'PLANTILLA V6'!D41</f>
        <v>pza</v>
      </c>
      <c r="E41" s="104">
        <v>0</v>
      </c>
      <c r="F41" s="95" t="b">
        <v>0</v>
      </c>
      <c r="G41" s="95" t="b">
        <v>0</v>
      </c>
      <c r="H41" s="95" t="b">
        <v>0</v>
      </c>
      <c r="I41" s="95" t="b">
        <v>0</v>
      </c>
      <c r="J41" s="98" cm="1">
        <f t="array" ref="J41">_xlfn.IFS(LEN(A41)&gt;2,A42,SUM(E41:I41)=0,0,F41,$F$7*F41*E41,G41,$G$7*G41*E41,AND(H41,A41="Co"),$H$7*H41*E41,AND(H41,A41="Re"),$H$7*H41*E41,H41,$J$7*H41*E41,I41,$I$7*I41*E41)</f>
        <v>0</v>
      </c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21.5" x14ac:dyDescent="0.9">
      <c r="A42" s="103">
        <f>'PLANTILLA V6'!A42</f>
        <v>0</v>
      </c>
      <c r="B42" s="103">
        <f>'PLANTILLA V6'!B42</f>
        <v>0</v>
      </c>
      <c r="C42" s="104">
        <f>'PLANTILLA V6'!C42</f>
        <v>1</v>
      </c>
      <c r="D42" s="95" t="str">
        <f>'PLANTILLA V6'!D42</f>
        <v>pza</v>
      </c>
      <c r="E42" s="104">
        <v>0</v>
      </c>
      <c r="F42" s="95" t="b">
        <v>0</v>
      </c>
      <c r="G42" s="95" t="b">
        <v>0</v>
      </c>
      <c r="H42" s="95" t="b">
        <v>0</v>
      </c>
      <c r="I42" s="95" t="b">
        <v>0</v>
      </c>
      <c r="J42" s="98" cm="1">
        <f t="array" ref="J42">_xlfn.IFS(LEN(A42)&gt;2,A43,SUM(E42:I42)=0,0,F42,$F$7*F42*E42,G42,$G$7*G42*E42,AND(H42,A42="Co"),$H$7*H42*E42,AND(H42,A42="Re"),$H$7*H42*E42,H42,$J$7*H42*E42,I42,$I$7*I42*E42)</f>
        <v>0</v>
      </c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21.5" x14ac:dyDescent="0.9">
      <c r="A43" s="103">
        <f>'PLANTILLA V6'!A43</f>
        <v>0</v>
      </c>
      <c r="B43" s="103">
        <f>'PLANTILLA V6'!B43</f>
        <v>0</v>
      </c>
      <c r="C43" s="104">
        <f>'PLANTILLA V6'!C43</f>
        <v>1</v>
      </c>
      <c r="D43" s="95" t="str">
        <f>'PLANTILLA V6'!D43</f>
        <v>pza</v>
      </c>
      <c r="E43" s="104">
        <v>0</v>
      </c>
      <c r="F43" s="95" t="b">
        <v>0</v>
      </c>
      <c r="G43" s="95" t="b">
        <v>0</v>
      </c>
      <c r="H43" s="95" t="b">
        <v>0</v>
      </c>
      <c r="I43" s="95" t="b">
        <v>0</v>
      </c>
      <c r="J43" s="98" cm="1">
        <f t="array" ref="J43">_xlfn.IFS(LEN(A43)&gt;2,A44,SUM(E43:I43)=0,0,F43,$F$7*F43*E43,G43,$G$7*G43*E43,AND(H43,A43="Co"),$H$7*H43*E43,AND(H43,A43="Re"),$H$7*H43*E43,H43,$J$7*H43*E43,I43,$I$7*I43*E43)</f>
        <v>0</v>
      </c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21.5" x14ac:dyDescent="0.9">
      <c r="A44" s="103">
        <f>'PLANTILLA V6'!A44</f>
        <v>0</v>
      </c>
      <c r="B44" s="103">
        <f>'PLANTILLA V6'!B44</f>
        <v>0</v>
      </c>
      <c r="C44" s="104">
        <f>'PLANTILLA V6'!C44</f>
        <v>1</v>
      </c>
      <c r="D44" s="95" t="str">
        <f>'PLANTILLA V6'!D44</f>
        <v>pza</v>
      </c>
      <c r="E44" s="104">
        <v>0</v>
      </c>
      <c r="F44" s="95" t="b">
        <v>0</v>
      </c>
      <c r="G44" s="95" t="b">
        <v>0</v>
      </c>
      <c r="H44" s="95" t="b">
        <v>0</v>
      </c>
      <c r="I44" s="95" t="b">
        <v>0</v>
      </c>
      <c r="J44" s="98" cm="1">
        <f t="array" ref="J44">_xlfn.IFS(LEN(A44)&gt;2,A45,SUM(E44:I44)=0,0,F44,$F$7*F44*E44,G44,$G$7*G44*E44,AND(H44,A44="Co"),$H$7*H44*E44,AND(H44,A44="Re"),$H$7*H44*E44,H44,$J$7*H44*E44,I44,$I$7*I44*E44)</f>
        <v>0</v>
      </c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21.5" x14ac:dyDescent="0.9">
      <c r="A45" s="103">
        <f>'PLANTILLA V6'!A45</f>
        <v>0</v>
      </c>
      <c r="B45" s="103">
        <f>'PLANTILLA V6'!B45</f>
        <v>0</v>
      </c>
      <c r="C45" s="104">
        <f>'PLANTILLA V6'!C45</f>
        <v>1</v>
      </c>
      <c r="D45" s="95" t="str">
        <f>'PLANTILLA V6'!D45</f>
        <v>pza</v>
      </c>
      <c r="E45" s="104">
        <v>0</v>
      </c>
      <c r="F45" s="95" t="b">
        <v>0</v>
      </c>
      <c r="G45" s="95" t="b">
        <v>0</v>
      </c>
      <c r="H45" s="95" t="b">
        <v>0</v>
      </c>
      <c r="I45" s="95" t="b">
        <v>0</v>
      </c>
      <c r="J45" s="98" cm="1">
        <f t="array" ref="J45">_xlfn.IFS(LEN(A45)&gt;2,A46,SUM(E45:I45)=0,0,F45,$F$7*F45*E45,G45,$G$7*G45*E45,AND(H45,A45="Co"),$H$7*H45*E45,AND(H45,A45="Re"),$H$7*H45*E45,H45,$J$7*H45*E45,I45,$I$7*I45*E45)</f>
        <v>0</v>
      </c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21.5" x14ac:dyDescent="0.9">
      <c r="A46" s="103">
        <f>'PLANTILLA V6'!A46</f>
        <v>0</v>
      </c>
      <c r="B46" s="103">
        <f>'PLANTILLA V6'!B46</f>
        <v>0</v>
      </c>
      <c r="C46" s="104">
        <f>'PLANTILLA V6'!C46</f>
        <v>1</v>
      </c>
      <c r="D46" s="95" t="str">
        <f>'PLANTILLA V6'!D46</f>
        <v>pza</v>
      </c>
      <c r="E46" s="104">
        <v>0</v>
      </c>
      <c r="F46" s="95" t="b">
        <v>0</v>
      </c>
      <c r="G46" s="95" t="b">
        <v>0</v>
      </c>
      <c r="H46" s="95" t="b">
        <v>0</v>
      </c>
      <c r="I46" s="95" t="b">
        <v>0</v>
      </c>
      <c r="J46" s="98" cm="1">
        <f t="array" ref="J46">_xlfn.IFS(LEN(A46)&gt;2,A47,SUM(E46:I46)=0,0,F46,$F$7*F46*E46,G46,$G$7*G46*E46,AND(H46,A46="Co"),$H$7*H46*E46,AND(H46,A46="Re"),$H$7*H46*E46,H46,$J$7*H46*E46,I46,$I$7*I46*E46)</f>
        <v>0</v>
      </c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21.5" x14ac:dyDescent="0.9">
      <c r="A47" s="103">
        <f>'PLANTILLA V6'!A47</f>
        <v>0</v>
      </c>
      <c r="B47" s="103">
        <f>'PLANTILLA V6'!B47</f>
        <v>0</v>
      </c>
      <c r="C47" s="104">
        <f>'PLANTILLA V6'!C47</f>
        <v>1</v>
      </c>
      <c r="D47" s="95" t="str">
        <f>'PLANTILLA V6'!D47</f>
        <v>pza</v>
      </c>
      <c r="E47" s="104">
        <v>0</v>
      </c>
      <c r="F47" s="95" t="b">
        <v>0</v>
      </c>
      <c r="G47" s="95" t="b">
        <v>0</v>
      </c>
      <c r="H47" s="95" t="b">
        <v>0</v>
      </c>
      <c r="I47" s="95" t="b">
        <v>0</v>
      </c>
      <c r="J47" s="98" cm="1">
        <f t="array" ref="J47">_xlfn.IFS(LEN(A47)&gt;2,A48,SUM(E47:I47)=0,0,F47,$F$7*F47*E47,G47,$G$7*G47*E47,AND(H47,A47="Co"),$H$7*H47*E47,AND(H47,A47="Re"),$H$7*H47*E47,H47,$J$7*H47*E47,I47,$I$7*I47*E47)</f>
        <v>0</v>
      </c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21.5" x14ac:dyDescent="0.9">
      <c r="A48" s="103">
        <f>'PLANTILLA V6'!A48</f>
        <v>0</v>
      </c>
      <c r="B48" s="103">
        <f>'PLANTILLA V6'!B48</f>
        <v>0</v>
      </c>
      <c r="C48" s="104">
        <f>'PLANTILLA V6'!C48</f>
        <v>1</v>
      </c>
      <c r="D48" s="95" t="str">
        <f>'PLANTILLA V6'!D48</f>
        <v>pza</v>
      </c>
      <c r="E48" s="104">
        <v>0</v>
      </c>
      <c r="F48" s="95" t="b">
        <v>0</v>
      </c>
      <c r="G48" s="95" t="b">
        <v>0</v>
      </c>
      <c r="H48" s="95" t="b">
        <v>0</v>
      </c>
      <c r="I48" s="95" t="b">
        <v>0</v>
      </c>
      <c r="J48" s="98" cm="1">
        <f t="array" ref="J48">_xlfn.IFS(LEN(A48)&gt;2,A49,SUM(E48:I48)=0,0,F48,$F$7*F48*E48,G48,$G$7*G48*E48,AND(H48,A48="Co"),$H$7*H48*E48,AND(H48,A48="Re"),$H$7*H48*E48,H48,$J$7*H48*E48,I48,$I$7*I48*E48)</f>
        <v>0</v>
      </c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21.5" x14ac:dyDescent="0.9">
      <c r="A49" s="103">
        <f>'PLANTILLA V6'!A49</f>
        <v>0</v>
      </c>
      <c r="B49" s="103">
        <f>'PLANTILLA V6'!B49</f>
        <v>0</v>
      </c>
      <c r="C49" s="104">
        <f>'PLANTILLA V6'!C49</f>
        <v>1</v>
      </c>
      <c r="D49" s="95" t="str">
        <f>'PLANTILLA V6'!D49</f>
        <v>pza</v>
      </c>
      <c r="E49" s="104">
        <v>0</v>
      </c>
      <c r="F49" s="95" t="b">
        <v>0</v>
      </c>
      <c r="G49" s="95" t="b">
        <v>0</v>
      </c>
      <c r="H49" s="95" t="b">
        <v>0</v>
      </c>
      <c r="I49" s="95" t="b">
        <v>0</v>
      </c>
      <c r="J49" s="98" cm="1">
        <f t="array" ref="J49">_xlfn.IFS(LEN(A49)&gt;2,A50,SUM(E49:I49)=0,0,F49,$F$7*F49*E49,G49,$G$7*G49*E49,AND(H49,A49="Co"),$H$7*H49*E49,AND(H49,A49="Re"),$H$7*H49*E49,H49,$J$7*H49*E49,I49,$I$7*I49*E49)</f>
        <v>0</v>
      </c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21.5" x14ac:dyDescent="0.9">
      <c r="A50" s="103">
        <f>'PLANTILLA V6'!A50</f>
        <v>0</v>
      </c>
      <c r="B50" s="103">
        <f>'PLANTILLA V6'!B50</f>
        <v>0</v>
      </c>
      <c r="C50" s="104">
        <f>'PLANTILLA V6'!C50</f>
        <v>1</v>
      </c>
      <c r="D50" s="95" t="str">
        <f>'PLANTILLA V6'!D50</f>
        <v>pza</v>
      </c>
      <c r="E50" s="104">
        <v>0</v>
      </c>
      <c r="F50" s="95" t="b">
        <v>0</v>
      </c>
      <c r="G50" s="95" t="b">
        <v>0</v>
      </c>
      <c r="H50" s="95" t="b">
        <v>0</v>
      </c>
      <c r="I50" s="95" t="b">
        <v>0</v>
      </c>
      <c r="J50" s="98" cm="1">
        <f t="array" ref="J50">_xlfn.IFS(LEN(A50)&gt;2,A51,SUM(E50:I50)=0,0,F50,$F$7*F50*E50,G50,$G$7*G50*E50,AND(H50,A50="Co"),$H$7*H50*E50,AND(H50,A50="Re"),$H$7*H50*E50,H50,$J$7*H50*E50,I50,$I$7*I50*E50)</f>
        <v>0</v>
      </c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21.5" x14ac:dyDescent="0.9">
      <c r="A51" s="103">
        <f>'PLANTILLA V6'!A51</f>
        <v>0</v>
      </c>
      <c r="B51" s="103">
        <f>'PLANTILLA V6'!B51</f>
        <v>0</v>
      </c>
      <c r="C51" s="104">
        <f>'PLANTILLA V6'!C51</f>
        <v>1</v>
      </c>
      <c r="D51" s="95" t="str">
        <f>'PLANTILLA V6'!D51</f>
        <v>pza</v>
      </c>
      <c r="E51" s="104">
        <v>0</v>
      </c>
      <c r="F51" s="95" t="b">
        <v>0</v>
      </c>
      <c r="G51" s="95" t="b">
        <v>0</v>
      </c>
      <c r="H51" s="95" t="b">
        <v>0</v>
      </c>
      <c r="I51" s="95" t="b">
        <v>0</v>
      </c>
      <c r="J51" s="98" cm="1">
        <f t="array" ref="J51">_xlfn.IFS(LEN(A51)&gt;2,A52,SUM(E51:I51)=0,0,F51,$F$7*F51*E51,G51,$G$7*G51*E51,AND(H51,A51="Co"),$H$7*H51*E51,AND(H51,A51="Re"),$H$7*H51*E51,H51,$J$7*H51*E51,I51,$I$7*I51*E51)</f>
        <v>0</v>
      </c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21.5" x14ac:dyDescent="0.9">
      <c r="A52" s="103">
        <f>'PLANTILLA V6'!A52</f>
        <v>0</v>
      </c>
      <c r="B52" s="103">
        <f>'PLANTILLA V6'!B52</f>
        <v>0</v>
      </c>
      <c r="C52" s="104">
        <f>'PLANTILLA V6'!C52</f>
        <v>1</v>
      </c>
      <c r="D52" s="95" t="str">
        <f>'PLANTILLA V6'!D52</f>
        <v>pza</v>
      </c>
      <c r="E52" s="104">
        <v>0</v>
      </c>
      <c r="F52" s="95" t="b">
        <v>0</v>
      </c>
      <c r="G52" s="95" t="b">
        <v>0</v>
      </c>
      <c r="H52" s="95" t="b">
        <v>0</v>
      </c>
      <c r="I52" s="95" t="b">
        <v>0</v>
      </c>
      <c r="J52" s="98" cm="1">
        <f t="array" ref="J52">_xlfn.IFS(LEN(A52)&gt;2,A53,SUM(E52:I52)=0,0,F52,$F$7*F52*E52,G52,$G$7*G52*E52,AND(H52,A52="Co"),$H$7*H52*E52,AND(H52,A52="Re"),$H$7*H52*E52,H52,$J$7*H52*E52,I52,$I$7*I52*E52)</f>
        <v>0</v>
      </c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21.5" x14ac:dyDescent="0.9">
      <c r="A53" s="196" t="str">
        <f>'PLANTILLA V6'!A53</f>
        <v>Herramientas manuales</v>
      </c>
      <c r="B53" s="167"/>
      <c r="C53" s="104">
        <f>'PLANTILLA V6'!C53</f>
        <v>0</v>
      </c>
      <c r="D53" s="95">
        <f>'PLANTILLA V6'!D53</f>
        <v>0</v>
      </c>
      <c r="E53" s="104">
        <v>0</v>
      </c>
      <c r="F53" s="95" t="b">
        <v>0</v>
      </c>
      <c r="G53" s="95" t="b">
        <v>0</v>
      </c>
      <c r="H53" s="95" t="b">
        <v>0</v>
      </c>
      <c r="I53" s="95" t="b">
        <v>0</v>
      </c>
      <c r="J53" s="102" t="str" cm="1">
        <f t="array" ref="J53">_xlfn.IFS(LEN(A53)&gt;2,A54,SUM(E53:I53)=0,0,F53,$F$7*F53*E53,G53,$G$7*G53*E53,AND(H53,A53="Co"),$H$7*H53*E53,AND(H53,A53="Re"),$H$7*H53*E53,H53,$J$7*H53*E53,I53,$I$7*I53*E53)</f>
        <v>Hm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21.5" x14ac:dyDescent="0.9">
      <c r="A54" s="103" t="str">
        <f>'PLANTILLA V6'!A54</f>
        <v>Hm</v>
      </c>
      <c r="B54" s="103" t="str">
        <f>'PLANTILLA V6'!B54</f>
        <v>Flexómetro</v>
      </c>
      <c r="C54" s="104">
        <f>'PLANTILLA V6'!C54</f>
        <v>1</v>
      </c>
      <c r="D54" s="95" t="str">
        <f>'PLANTILLA V6'!D54</f>
        <v>pza</v>
      </c>
      <c r="E54" s="104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98" cm="1">
        <f t="array" ref="J54">_xlfn.IFS(LEN(A54)&gt;2,A55,SUM(E54:I54)=0,0,F54,$F$7*F54*E54,G54,$G$7*G54*E54,AND(H54,A54="Co"),$H$7*H54*E54,AND(H54,A54="Re"),$H$7*H54*E54,H54,$J$7*H54*E54,I54,$I$7*I54*E54)</f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21.5" x14ac:dyDescent="0.9">
      <c r="A55" s="103" t="str">
        <f>'PLANTILLA V6'!A55</f>
        <v>Hm</v>
      </c>
      <c r="B55" s="103" t="str">
        <f>'PLANTILLA V6'!B55</f>
        <v>Cúter</v>
      </c>
      <c r="C55" s="104">
        <f>'PLANTILLA V6'!C55</f>
        <v>1</v>
      </c>
      <c r="D55" s="95" t="str">
        <f>'PLANTILLA V6'!D55</f>
        <v>pza</v>
      </c>
      <c r="E55" s="104">
        <v>0</v>
      </c>
      <c r="F55" s="95" t="b">
        <v>0</v>
      </c>
      <c r="G55" s="95" t="b">
        <v>0</v>
      </c>
      <c r="H55" s="95" t="b">
        <v>1</v>
      </c>
      <c r="I55" s="95" t="b">
        <v>0</v>
      </c>
      <c r="J55" s="98" cm="1">
        <f t="array" ref="J55">_xlfn.IFS(LEN(A55)&gt;2,A56,SUM(E55:I55)=0,0,F55,$F$7*F55*E55,G55,$G$7*G55*E55,AND(H55,A55="Co"),$H$7*H55*E55,AND(H55,A55="Re"),$H$7*H55*E55,H55,$J$7*H55*E55,I55,$I$7*I55*E55)</f>
        <v>0</v>
      </c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21.5" x14ac:dyDescent="0.9">
      <c r="A56" s="103" t="str">
        <f>'PLANTILLA V6'!A56</f>
        <v>Hm</v>
      </c>
      <c r="B56" s="103" t="str">
        <f>'PLANTILLA V6'!B56</f>
        <v>Pistola de silicón</v>
      </c>
      <c r="C56" s="104">
        <f>'PLANTILLA V6'!C56</f>
        <v>1</v>
      </c>
      <c r="D56" s="95" t="str">
        <f>'PLANTILLA V6'!D56</f>
        <v>pza</v>
      </c>
      <c r="E56" s="104">
        <v>0</v>
      </c>
      <c r="F56" s="95" t="b">
        <v>0</v>
      </c>
      <c r="G56" s="95" t="b">
        <v>0</v>
      </c>
      <c r="H56" s="95" t="b">
        <v>1</v>
      </c>
      <c r="I56" s="95" t="b">
        <v>0</v>
      </c>
      <c r="J56" s="98" cm="1">
        <f t="array" ref="J56">_xlfn.IFS(LEN(A56)&gt;2,A57,SUM(E56:I56)=0,0,F56,$F$7*F56*E56,G56,$G$7*G56*E56,AND(H56,A56="Co"),$H$7*H56*E56,AND(H56,A56="Re"),$H$7*H56*E56,H56,$J$7*H56*E56,I56,$I$7*I56*E56)</f>
        <v>0</v>
      </c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21.5" x14ac:dyDescent="0.9">
      <c r="A57" s="103" t="str">
        <f>'PLANTILLA V6'!A57</f>
        <v>Hm</v>
      </c>
      <c r="B57" s="103" t="str">
        <f>'PLANTILLA V6'!B57</f>
        <v>Desarmador plano</v>
      </c>
      <c r="C57" s="104">
        <f>'PLANTILLA V6'!C57</f>
        <v>1</v>
      </c>
      <c r="D57" s="95" t="str">
        <f>'PLANTILLA V6'!D57</f>
        <v>pza</v>
      </c>
      <c r="E57" s="104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98" cm="1">
        <f t="array" ref="J57">_xlfn.IFS(LEN(A57)&gt;2,A58,SUM(E57:I57)=0,0,F57,$F$7*F57*E57,G57,$G$7*G57*E57,AND(H57,A57="Co"),$H$7*H57*E57,AND(H57,A57="Re"),$H$7*H57*E57,H57,$J$7*H57*E57,I57,$I$7*I57*E57)</f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21.5" x14ac:dyDescent="0.9">
      <c r="A58" s="103" t="str">
        <f>'PLANTILLA V6'!A58</f>
        <v>Hm</v>
      </c>
      <c r="B58" s="106" t="str">
        <f>'PLANTILLA V6'!B58</f>
        <v>Desarmador de cruz</v>
      </c>
      <c r="C58" s="104">
        <f>'PLANTILLA V6'!C58</f>
        <v>1</v>
      </c>
      <c r="D58" s="95" t="str">
        <f>'PLANTILLA V6'!D58</f>
        <v>pza</v>
      </c>
      <c r="E58" s="104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98" cm="1">
        <f t="array" ref="J58">_xlfn.IFS(LEN(A58)&gt;2,A59,SUM(E58:I58)=0,0,F58,$F$7*F58*E58,G58,$G$7*G58*E58,AND(H58,A58="Co"),$H$7*H58*E58,AND(H58,A58="Re"),$H$7*H58*E58,H58,$J$7*H58*E58,I58,$I$7*I58*E58)</f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1.5" x14ac:dyDescent="0.9">
      <c r="A59" s="103" t="str">
        <f>'PLANTILLA V6'!A59</f>
        <v>Hm</v>
      </c>
      <c r="B59" s="106" t="str">
        <f>'PLANTILLA V6'!B59</f>
        <v>Juego de puntas intercambiables para desarmador</v>
      </c>
      <c r="C59" s="104">
        <f>'PLANTILLA V6'!C59</f>
        <v>1</v>
      </c>
      <c r="D59" s="95" t="str">
        <f>'PLANTILLA V6'!D59</f>
        <v>juego</v>
      </c>
      <c r="E59" s="104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98" cm="1">
        <f t="array" ref="J59">_xlfn.IFS(LEN(A59)&gt;2,A60,SUM(E59:I59)=0,0,F59,$F$7*F59*E59,G59,$G$7*G59*E59,AND(H59,A59="Co"),$H$7*H59*E59,AND(H59,A59="Re"),$H$7*H59*E59,H59,$J$7*H59*E59,I59,$I$7*I59*E59)</f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21.5" x14ac:dyDescent="0.9">
      <c r="A60" s="103" t="str">
        <f>'PLANTILLA V6'!A60</f>
        <v>Hm</v>
      </c>
      <c r="B60" s="103" t="str">
        <f>'PLANTILLA V6'!B60</f>
        <v>Pinzas de punta</v>
      </c>
      <c r="C60" s="104">
        <f>'PLANTILLA V6'!C60</f>
        <v>1</v>
      </c>
      <c r="D60" s="95" t="str">
        <f>'PLANTILLA V6'!D60</f>
        <v>pza</v>
      </c>
      <c r="E60" s="104">
        <v>0</v>
      </c>
      <c r="F60" s="95" t="b">
        <v>0</v>
      </c>
      <c r="G60" s="95" t="b">
        <v>0</v>
      </c>
      <c r="H60" s="95" t="b">
        <v>1</v>
      </c>
      <c r="I60" s="95" t="b">
        <v>0</v>
      </c>
      <c r="J60" s="98" cm="1">
        <f t="array" ref="J60">_xlfn.IFS(LEN(A60)&gt;2,A61,SUM(E60:I60)=0,0,F60,$F$7*F60*E60,G60,$G$7*G60*E60,AND(H60,A60="Co"),$H$7*H60*E60,AND(H60,A60="Re"),$H$7*H60*E60,H60,$J$7*H60*E60,I60,$I$7*I60*E60)</f>
        <v>0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21.5" x14ac:dyDescent="0.9">
      <c r="A61" s="103" t="str">
        <f>'PLANTILLA V6'!A61</f>
        <v>Hm</v>
      </c>
      <c r="B61" s="103" t="str">
        <f>'PLANTILLA V6'!B61</f>
        <v>Pinzas de corte</v>
      </c>
      <c r="C61" s="104">
        <f>'PLANTILLA V6'!C61</f>
        <v>1</v>
      </c>
      <c r="D61" s="95" t="str">
        <f>'PLANTILLA V6'!D61</f>
        <v>pza</v>
      </c>
      <c r="E61" s="104">
        <v>0</v>
      </c>
      <c r="F61" s="95" t="b">
        <v>0</v>
      </c>
      <c r="G61" s="95" t="b">
        <v>0</v>
      </c>
      <c r="H61" s="95" t="b">
        <v>1</v>
      </c>
      <c r="I61" s="95" t="b">
        <v>0</v>
      </c>
      <c r="J61" s="98" cm="1">
        <f t="array" ref="J61">_xlfn.IFS(LEN(A61)&gt;2,A62,SUM(E61:I61)=0,0,F61,$F$7*F61*E61,G61,$G$7*G61*E61,AND(H61,A61="Co"),$H$7*H61*E61,AND(H61,A61="Re"),$H$7*H61*E61,H61,$J$7*H61*E61,I61,$I$7*I61*E61)</f>
        <v>0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21.5" x14ac:dyDescent="0.9">
      <c r="A62" s="103" t="str">
        <f>'PLANTILLA V6'!A62</f>
        <v>Hm</v>
      </c>
      <c r="B62" s="103" t="str">
        <f>'PLANTILLA V6'!B62</f>
        <v>Pinceles (delgado, mediano y grueso)</v>
      </c>
      <c r="C62" s="104">
        <f>'PLANTILLA V6'!C62</f>
        <v>1</v>
      </c>
      <c r="D62" s="95" t="str">
        <f>'PLANTILLA V6'!D62</f>
        <v>juego</v>
      </c>
      <c r="E62" s="104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98" cm="1">
        <f t="array" ref="J62">_xlfn.IFS(LEN(A62)&gt;2,A63,SUM(E62:I62)=0,0,F62,$F$7*F62*E62,G62,$G$7*G62*E62,AND(H62,A62="Co"),$H$7*H62*E62,AND(H62,A62="Re"),$H$7*H62*E62,H62,$J$7*H62*E62,I62,$I$7*I62*E62)</f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21.5" x14ac:dyDescent="0.9">
      <c r="A63" s="103" t="str">
        <f>'PLANTILLA V6'!A63</f>
        <v>Hm</v>
      </c>
      <c r="B63" s="103" t="str">
        <f>'PLANTILLA V6'!B63</f>
        <v>Multímetro</v>
      </c>
      <c r="C63" s="104">
        <f>'PLANTILLA V6'!C63</f>
        <v>1</v>
      </c>
      <c r="D63" s="95" t="str">
        <f>'PLANTILLA V6'!D63</f>
        <v>pza</v>
      </c>
      <c r="E63" s="104">
        <v>0</v>
      </c>
      <c r="F63" s="95" t="b">
        <v>0</v>
      </c>
      <c r="G63" s="95" t="b">
        <v>0</v>
      </c>
      <c r="H63" s="95" t="b">
        <v>0</v>
      </c>
      <c r="I63" s="95" t="b">
        <v>0</v>
      </c>
      <c r="J63" s="98" cm="1">
        <f t="array" ref="J63">_xlfn.IFS(LEN(A63)&gt;2,A64,SUM(E63:I63)=0,0,F63,$F$7*F63*E63,G63,$G$7*G63*E63,AND(H63,A63="Co"),$H$7*H63*E63,AND(H63,A63="Re"),$H$7*H63*E63,H63,$J$7*H63*E63,I63,$I$7*I63*E63)</f>
        <v>0</v>
      </c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21.5" x14ac:dyDescent="0.9">
      <c r="A64" s="103" t="str">
        <f>'PLANTILLA V6'!A64</f>
        <v>Hm</v>
      </c>
      <c r="B64" s="103" t="str">
        <f>'PLANTILLA V6'!B64</f>
        <v>Báscula</v>
      </c>
      <c r="C64" s="104">
        <f>'PLANTILLA V6'!C64</f>
        <v>1</v>
      </c>
      <c r="D64" s="95" t="str">
        <f>'PLANTILLA V6'!D64</f>
        <v>pza</v>
      </c>
      <c r="E64" s="104">
        <v>0</v>
      </c>
      <c r="F64" s="95" t="b">
        <v>0</v>
      </c>
      <c r="G64" s="95" t="b">
        <v>0</v>
      </c>
      <c r="H64" s="95" t="b">
        <v>0</v>
      </c>
      <c r="I64" s="95" t="b">
        <v>0</v>
      </c>
      <c r="J64" s="98" cm="1">
        <f t="array" ref="J64">_xlfn.IFS(LEN(A64)&gt;2,A65,SUM(E64:I64)=0,0,F64,$F$7*F64*E64,G64,$G$7*G64*E64,AND(H64,A64="Co"),$H$7*H64*E64,AND(H64,A64="Re"),$H$7*H64*E64,H64,$J$7*H64*E64,I64,$I$7*I64*E64)</f>
        <v>0</v>
      </c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21.5" x14ac:dyDescent="0.9">
      <c r="A65" s="103">
        <f>'PLANTILLA V6'!A65</f>
        <v>0</v>
      </c>
      <c r="B65" s="103">
        <f>'PLANTILLA V6'!B65</f>
        <v>0</v>
      </c>
      <c r="C65" s="104">
        <f>'PLANTILLA V6'!C65</f>
        <v>1</v>
      </c>
      <c r="D65" s="95" t="str">
        <f>'PLANTILLA V6'!D65</f>
        <v>pza</v>
      </c>
      <c r="E65" s="104">
        <v>0</v>
      </c>
      <c r="F65" s="95" t="b">
        <v>0</v>
      </c>
      <c r="G65" s="95" t="b">
        <v>0</v>
      </c>
      <c r="H65" s="95" t="b">
        <v>0</v>
      </c>
      <c r="I65" s="95" t="b">
        <v>0</v>
      </c>
      <c r="J65" s="98" cm="1">
        <f t="array" ref="J65">_xlfn.IFS(LEN(A65)&gt;2,A66,SUM(E65:I65)=0,0,F65,$F$7*F65*E65,G65,$G$7*G65*E65,AND(H65,A65="Co"),$H$7*H65*E65,AND(H65,A65="Re"),$H$7*H65*E65,H65,$J$7*H65*E65,I65,$I$7*I65*E65)</f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21.5" x14ac:dyDescent="0.9">
      <c r="A66" s="103">
        <f>'PLANTILLA V6'!A66</f>
        <v>0</v>
      </c>
      <c r="B66" s="103">
        <f>'PLANTILLA V6'!B66</f>
        <v>0</v>
      </c>
      <c r="C66" s="104">
        <f>'PLANTILLA V6'!C66</f>
        <v>1</v>
      </c>
      <c r="D66" s="95" t="str">
        <f>'PLANTILLA V6'!D66</f>
        <v>pza</v>
      </c>
      <c r="E66" s="104">
        <v>0</v>
      </c>
      <c r="F66" s="95" t="b">
        <v>0</v>
      </c>
      <c r="G66" s="95" t="b">
        <v>0</v>
      </c>
      <c r="H66" s="95" t="b">
        <v>0</v>
      </c>
      <c r="I66" s="95" t="b">
        <v>0</v>
      </c>
      <c r="J66" s="98" cm="1">
        <f t="array" ref="J66">_xlfn.IFS(LEN(A66)&gt;2,A67,SUM(E66:I66)=0,0,F66,$F$7*F66*E66,G66,$G$7*G66*E66,AND(H66,A66="Co"),$H$7*H66*E66,AND(H66,A66="Re"),$H$7*H66*E66,H66,$J$7*H66*E66,I66,$I$7*I66*E66)</f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21.5" x14ac:dyDescent="0.9">
      <c r="A67" s="103">
        <f>'PLANTILLA V6'!A67</f>
        <v>0</v>
      </c>
      <c r="B67" s="103">
        <f>'PLANTILLA V6'!B67</f>
        <v>0</v>
      </c>
      <c r="C67" s="104">
        <f>'PLANTILLA V6'!C67</f>
        <v>1</v>
      </c>
      <c r="D67" s="95" t="str">
        <f>'PLANTILLA V6'!D67</f>
        <v>pza</v>
      </c>
      <c r="E67" s="104">
        <v>0</v>
      </c>
      <c r="F67" s="95" t="b">
        <v>0</v>
      </c>
      <c r="G67" s="95" t="b">
        <v>0</v>
      </c>
      <c r="H67" s="95" t="b">
        <v>0</v>
      </c>
      <c r="I67" s="95" t="b">
        <v>0</v>
      </c>
      <c r="J67" s="98" cm="1">
        <f t="array" ref="J67">_xlfn.IFS(LEN(A67)&gt;2,A68,SUM(E67:I67)=0,0,F67,$F$7*F67*E67,G67,$G$7*G67*E67,AND(H67,A67="Co"),$H$7*H67*E67,AND(H67,A67="Re"),$H$7*H67*E67,H67,$J$7*H67*E67,I67,$I$7*I67*E67)</f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21.5" x14ac:dyDescent="0.9">
      <c r="A68" s="103">
        <f>'PLANTILLA V6'!A68</f>
        <v>0</v>
      </c>
      <c r="B68" s="103">
        <f>'PLANTILLA V6'!B68</f>
        <v>0</v>
      </c>
      <c r="C68" s="104">
        <f>'PLANTILLA V6'!C68</f>
        <v>1</v>
      </c>
      <c r="D68" s="95" t="str">
        <f>'PLANTILLA V6'!D68</f>
        <v>pza</v>
      </c>
      <c r="E68" s="104">
        <v>0</v>
      </c>
      <c r="F68" s="95" t="b">
        <v>0</v>
      </c>
      <c r="G68" s="95" t="b">
        <v>0</v>
      </c>
      <c r="H68" s="95" t="b">
        <v>0</v>
      </c>
      <c r="I68" s="95" t="b">
        <v>0</v>
      </c>
      <c r="J68" s="98" cm="1">
        <f t="array" ref="J68">_xlfn.IFS(LEN(A68)&gt;2,A69,SUM(E68:I68)=0,0,F68,$F$7*F68*E68,G68,$G$7*G68*E68,AND(H68,A68="Co"),$H$7*H68*E68,AND(H68,A68="Re"),$H$7*H68*E68,H68,$J$7*H68*E68,I68,$I$7*I68*E68)</f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21.5" x14ac:dyDescent="0.9">
      <c r="A69" s="103">
        <f>'PLANTILLA V6'!A69</f>
        <v>0</v>
      </c>
      <c r="B69" s="103">
        <f>'PLANTILLA V6'!B69</f>
        <v>0</v>
      </c>
      <c r="C69" s="104">
        <f>'PLANTILLA V6'!C69</f>
        <v>1</v>
      </c>
      <c r="D69" s="95" t="str">
        <f>'PLANTILLA V6'!D69</f>
        <v>pza</v>
      </c>
      <c r="E69" s="104">
        <v>0</v>
      </c>
      <c r="F69" s="95" t="b">
        <v>0</v>
      </c>
      <c r="G69" s="95" t="b">
        <v>0</v>
      </c>
      <c r="H69" s="95" t="b">
        <v>0</v>
      </c>
      <c r="I69" s="95" t="b">
        <v>0</v>
      </c>
      <c r="J69" s="98" cm="1">
        <f t="array" ref="J69">_xlfn.IFS(LEN(A69)&gt;2,A70,SUM(E69:I69)=0,0,F69,$F$7*F69*E69,G69,$G$7*G69*E69,AND(H69,A69="Co"),$H$7*H69*E69,AND(H69,A69="Re"),$H$7*H69*E69,H69,$J$7*H69*E69,I69,$I$7*I69*E69)</f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21.5" x14ac:dyDescent="0.9">
      <c r="A70" s="103">
        <f>'PLANTILLA V6'!A70</f>
        <v>0</v>
      </c>
      <c r="B70" s="103">
        <f>'PLANTILLA V6'!B70</f>
        <v>0</v>
      </c>
      <c r="C70" s="104">
        <f>'PLANTILLA V6'!C70</f>
        <v>1</v>
      </c>
      <c r="D70" s="95" t="str">
        <f>'PLANTILLA V6'!D70</f>
        <v>pza</v>
      </c>
      <c r="E70" s="104">
        <v>0</v>
      </c>
      <c r="F70" s="95" t="b">
        <v>0</v>
      </c>
      <c r="G70" s="95" t="b">
        <v>0</v>
      </c>
      <c r="H70" s="95" t="b">
        <v>0</v>
      </c>
      <c r="I70" s="95" t="b">
        <v>0</v>
      </c>
      <c r="J70" s="98" cm="1">
        <f t="array" ref="J70">_xlfn.IFS(LEN(A70)&gt;2,A71,SUM(E70:I70)=0,0,F70,$F$7*F70*E70,G70,$G$7*G70*E70,AND(H70,A70="Co"),$H$7*H70*E70,AND(H70,A70="Re"),$H$7*H70*E70,H70,$J$7*H70*E70,I70,$I$7*I70*E70)</f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21.5" x14ac:dyDescent="0.9">
      <c r="A71" s="99">
        <f>'PLANTILLA V6'!A71</f>
        <v>0</v>
      </c>
      <c r="B71" s="95">
        <f>'PLANTILLA V6'!B71</f>
        <v>0</v>
      </c>
      <c r="C71" s="104">
        <f>'PLANTILLA V6'!C71</f>
        <v>1</v>
      </c>
      <c r="D71" s="95" t="str">
        <f>'PLANTILLA V6'!D71</f>
        <v>pza</v>
      </c>
      <c r="E71" s="104">
        <v>0</v>
      </c>
      <c r="F71" s="95" t="b">
        <v>0</v>
      </c>
      <c r="G71" s="95" t="b">
        <v>0</v>
      </c>
      <c r="H71" s="95" t="b">
        <v>0</v>
      </c>
      <c r="I71" s="95" t="b">
        <v>0</v>
      </c>
      <c r="J71" s="98" cm="1">
        <f t="array" ref="J71">_xlfn.IFS(LEN(A71)&gt;2,A72,SUM(E71:I71)=0,0,F71,$F$7*F71*E71,G71,$G$7*G71*E71,AND(H71,A71="Co"),$H$7*H71*E71,AND(H71,A71="Re"),$H$7*H71*E71,H71,$J$7*H71*E71,I71,$I$7*I71*E71)</f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21.5" x14ac:dyDescent="0.9">
      <c r="A72" s="99">
        <f>'PLANTILLA V6'!A72</f>
        <v>0</v>
      </c>
      <c r="B72" s="95">
        <f>'PLANTILLA V6'!B72</f>
        <v>0</v>
      </c>
      <c r="C72" s="104">
        <f>'PLANTILLA V6'!C72</f>
        <v>1</v>
      </c>
      <c r="D72" s="95" t="str">
        <f>'PLANTILLA V6'!D72</f>
        <v>pza</v>
      </c>
      <c r="E72" s="104">
        <v>0</v>
      </c>
      <c r="F72" s="95" t="b">
        <v>0</v>
      </c>
      <c r="G72" s="95" t="b">
        <v>0</v>
      </c>
      <c r="H72" s="95" t="b">
        <v>0</v>
      </c>
      <c r="I72" s="95" t="b">
        <v>0</v>
      </c>
      <c r="J72" s="98" cm="1">
        <f t="array" ref="J72">_xlfn.IFS(LEN(A72)&gt;2,A73,SUM(E72:I72)=0,0,F72,$F$7*F72*E72,G72,$G$7*G72*E72,AND(H72,A72="Co"),$H$7*H72*E72,AND(H72,A72="Re"),$H$7*H72*E72,H72,$J$7*H72*E72,I72,$I$7*I72*E72)</f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21.5" x14ac:dyDescent="0.9">
      <c r="A73" s="99">
        <f>'PLANTILLA V6'!A73</f>
        <v>0</v>
      </c>
      <c r="B73" s="95">
        <f>'PLANTILLA V6'!B73</f>
        <v>0</v>
      </c>
      <c r="C73" s="104">
        <f>'PLANTILLA V6'!C73</f>
        <v>1</v>
      </c>
      <c r="D73" s="95" t="str">
        <f>'PLANTILLA V6'!D73</f>
        <v>pza</v>
      </c>
      <c r="E73" s="104">
        <v>0</v>
      </c>
      <c r="F73" s="95" t="b">
        <v>0</v>
      </c>
      <c r="G73" s="95" t="b">
        <v>0</v>
      </c>
      <c r="H73" s="95" t="b">
        <v>0</v>
      </c>
      <c r="I73" s="95" t="b">
        <v>0</v>
      </c>
      <c r="J73" s="98" cm="1">
        <f t="array" ref="J73">_xlfn.IFS(LEN(A73)&gt;2,A74,SUM(E73:I73)=0,0,F73,$F$7*F73*E73,G73,$G$7*G73*E73,AND(H73,A73="Co"),$H$7*H73*E73,AND(H73,A73="Re"),$H$7*H73*E73,H73,$J$7*H73*E73,I73,$I$7*I73*E73)</f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21.5" x14ac:dyDescent="0.9">
      <c r="A74" s="99">
        <f>'PLANTILLA V6'!A74</f>
        <v>0</v>
      </c>
      <c r="B74" s="95">
        <f>'PLANTILLA V6'!B74</f>
        <v>0</v>
      </c>
      <c r="C74" s="104">
        <f>'PLANTILLA V6'!C74</f>
        <v>1</v>
      </c>
      <c r="D74" s="95" t="str">
        <f>'PLANTILLA V6'!D74</f>
        <v>pza</v>
      </c>
      <c r="E74" s="104">
        <v>0</v>
      </c>
      <c r="F74" s="95" t="b">
        <v>0</v>
      </c>
      <c r="G74" s="95" t="b">
        <v>0</v>
      </c>
      <c r="H74" s="95" t="b">
        <v>0</v>
      </c>
      <c r="I74" s="95" t="b">
        <v>0</v>
      </c>
      <c r="J74" s="98" cm="1">
        <f t="array" ref="J74">_xlfn.IFS(LEN(A74)&gt;2,A75,SUM(E74:I74)=0,0,F74,$F$7*F74*E74,G74,$G$7*G74*E74,AND(H74,A74="Co"),$H$7*H74*E74,AND(H74,A74="Re"),$H$7*H74*E74,H74,$J$7*H74*E74,I74,$I$7*I74*E74)</f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21.5" x14ac:dyDescent="0.9">
      <c r="A75" s="99">
        <f>'PLANTILLA V6'!A75</f>
        <v>0</v>
      </c>
      <c r="B75" s="95">
        <f>'PLANTILLA V6'!B75</f>
        <v>0</v>
      </c>
      <c r="C75" s="104">
        <f>'PLANTILLA V6'!C75</f>
        <v>1</v>
      </c>
      <c r="D75" s="95" t="str">
        <f>'PLANTILLA V6'!D75</f>
        <v>pza</v>
      </c>
      <c r="E75" s="104">
        <v>0</v>
      </c>
      <c r="F75" s="95" t="b">
        <v>0</v>
      </c>
      <c r="G75" s="95" t="b">
        <v>0</v>
      </c>
      <c r="H75" s="95" t="b">
        <v>0</v>
      </c>
      <c r="I75" s="95" t="b">
        <v>0</v>
      </c>
      <c r="J75" s="98" cm="1">
        <f t="array" ref="J75">_xlfn.IFS(LEN(A75)&gt;2,A76,SUM(E75:I75)=0,0,F75,$F$7*F75*E75,G75,$G$7*G75*E75,AND(H75,A75="Co"),$H$7*H75*E75,AND(H75,A75="Re"),$H$7*H75*E75,H75,$J$7*H75*E75,I75,$I$7*I75*E75)</f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21.5" x14ac:dyDescent="0.9">
      <c r="A76" s="99">
        <f>'PLANTILLA V6'!A76</f>
        <v>0</v>
      </c>
      <c r="B76" s="95">
        <f>'PLANTILLA V6'!B76</f>
        <v>0</v>
      </c>
      <c r="C76" s="104">
        <f>'PLANTILLA V6'!C76</f>
        <v>1</v>
      </c>
      <c r="D76" s="95" t="str">
        <f>'PLANTILLA V6'!D76</f>
        <v>pza</v>
      </c>
      <c r="E76" s="104">
        <v>0</v>
      </c>
      <c r="F76" s="95" t="b">
        <v>0</v>
      </c>
      <c r="G76" s="95" t="b">
        <v>0</v>
      </c>
      <c r="H76" s="95" t="b">
        <v>0</v>
      </c>
      <c r="I76" s="95" t="b">
        <v>0</v>
      </c>
      <c r="J76" s="98" cm="1">
        <f t="array" ref="J76">_xlfn.IFS(LEN(A76)&gt;2,A77,SUM(E76:I76)=0,0,F76,$F$7*F76*E76,G76,$G$7*G76*E76,AND(H76,A76="Co"),$H$7*H76*E76,AND(H76,A76="Re"),$H$7*H76*E76,H76,$J$7*H76*E76,I76,$I$7*I76*E76)</f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21.5" x14ac:dyDescent="0.9">
      <c r="A77" s="195" t="str">
        <f>'PLANTILLA V6'!A77</f>
        <v>Electricidad y Electrónica</v>
      </c>
      <c r="B77" s="167"/>
      <c r="C77" s="104">
        <f>'PLANTILLA V6'!C77</f>
        <v>0</v>
      </c>
      <c r="D77" s="95">
        <f>'PLANTILLA V6'!D77</f>
        <v>0</v>
      </c>
      <c r="E77" s="104">
        <v>0</v>
      </c>
      <c r="F77" s="95" t="b">
        <v>0</v>
      </c>
      <c r="G77" s="95" t="b">
        <v>0</v>
      </c>
      <c r="H77" s="95" t="b">
        <v>0</v>
      </c>
      <c r="I77" s="95" t="b">
        <v>0</v>
      </c>
      <c r="J77" s="102" t="str" cm="1">
        <f t="array" ref="J77">_xlfn.IFS(LEN(A77)&gt;2,A78,SUM(E77:I77)=0,0,F77,$F$7*F77*E77,G77,$G$7*G77*E77,AND(H77,A77="Co"),$H$7*H77*E77,AND(H77,A77="Re"),$H$7*H77*E77,H77,$J$7*H77*E77,I77,$I$7*I77*E77)</f>
        <v>EE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21.5" x14ac:dyDescent="0.9">
      <c r="A78" s="103" t="str">
        <f>'PLANTILLA V6'!A78</f>
        <v>EE</v>
      </c>
      <c r="B78" s="103" t="str">
        <f>'PLANTILLA V6'!B78</f>
        <v>Juego de 10 cables tipo caiman- caiman</v>
      </c>
      <c r="C78" s="104">
        <f>'PLANTILLA V6'!C78</f>
        <v>1</v>
      </c>
      <c r="D78" s="95" t="str">
        <f>'PLANTILLA V6'!D78</f>
        <v>juego</v>
      </c>
      <c r="E78" s="104">
        <v>0</v>
      </c>
      <c r="F78" s="95" t="b">
        <v>0</v>
      </c>
      <c r="G78" s="95" t="b">
        <v>0</v>
      </c>
      <c r="H78" s="95" t="b">
        <v>1</v>
      </c>
      <c r="I78" s="95" t="b">
        <v>0</v>
      </c>
      <c r="J78" s="98" cm="1">
        <f t="array" ref="J78">_xlfn.IFS(LEN(A78)&gt;2,A79,SUM(E78:I78)=0,0,F78,$F$7*F78*E78,G78,$G$7*G78*E78,AND(H78,A78="Co"),$H$7*H78*E78,AND(H78,A78="Re"),$H$7*H78*E78,H78,$J$7*H78*E78,I78,$I$7*I78*E78)</f>
        <v>0</v>
      </c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21.5" x14ac:dyDescent="0.9">
      <c r="A79" s="103" t="str">
        <f>'PLANTILLA V6'!A79</f>
        <v>EE</v>
      </c>
      <c r="B79" s="103" t="str">
        <f>'PLANTILLA V6'!B79</f>
        <v>Juegos de jumpers macho - hembra</v>
      </c>
      <c r="C79" s="104">
        <f>'PLANTILLA V6'!C79</f>
        <v>1</v>
      </c>
      <c r="D79" s="95" t="str">
        <f>'PLANTILLA V6'!D79</f>
        <v>juego</v>
      </c>
      <c r="E79" s="104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98" cm="1">
        <f t="array" ref="J79">_xlfn.IFS(LEN(A79)&gt;2,A80,SUM(E79:I79)=0,0,F79,$F$7*F79*E79,G79,$G$7*G79*E79,AND(H79,A79="Co"),$H$7*H79*E79,AND(H79,A79="Re"),$H$7*H79*E79,H79,$J$7*H79*E79,I79,$I$7*I79*E79)</f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21.5" x14ac:dyDescent="0.9">
      <c r="A80" s="103" t="str">
        <f>'PLANTILLA V6'!A80</f>
        <v>EE</v>
      </c>
      <c r="B80" s="103" t="str">
        <f>'PLANTILLA V6'!B80</f>
        <v xml:space="preserve">Juegos de jumpers macho - macho </v>
      </c>
      <c r="C80" s="104">
        <f>'PLANTILLA V6'!C80</f>
        <v>1</v>
      </c>
      <c r="D80" s="95" t="str">
        <f>'PLANTILLA V6'!D80</f>
        <v>juego</v>
      </c>
      <c r="E80" s="104">
        <v>0</v>
      </c>
      <c r="F80" s="95" t="b">
        <v>0</v>
      </c>
      <c r="G80" s="95" t="b">
        <v>0</v>
      </c>
      <c r="H80" s="95" t="b">
        <v>1</v>
      </c>
      <c r="I80" s="95" t="b">
        <v>0</v>
      </c>
      <c r="J80" s="98" cm="1">
        <f t="array" ref="J80">_xlfn.IFS(LEN(A80)&gt;2,A81,SUM(E80:I80)=0,0,F80,$F$7*F80*E80,G80,$G$7*G80*E80,AND(H80,A80="Co"),$H$7*H80*E80,AND(H80,A80="Re"),$H$7*H80*E80,H80,$J$7*H80*E80,I80,$I$7*I80*E80)</f>
        <v>0</v>
      </c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21.5" x14ac:dyDescent="0.9">
      <c r="A81" s="103" t="str">
        <f>'PLANTILLA V6'!A81</f>
        <v>EE</v>
      </c>
      <c r="B81" s="103" t="str">
        <f>'PLANTILLA V6'!B81</f>
        <v>Juegos de jumpers hembra - hembra</v>
      </c>
      <c r="C81" s="104">
        <f>'PLANTILLA V6'!C81</f>
        <v>1</v>
      </c>
      <c r="D81" s="95" t="str">
        <f>'PLANTILLA V6'!D81</f>
        <v>juego</v>
      </c>
      <c r="E81" s="104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98" cm="1">
        <f t="array" ref="J81">_xlfn.IFS(LEN(A81)&gt;2,A82,SUM(E81:I81)=0,0,F81,$F$7*F81*E81,G81,$G$7*G81*E81,AND(H81,A81="Co"),$H$7*H81*E81,AND(H81,A81="Re"),$H$7*H81*E81,H81,$J$7*H81*E81,I81,$I$7*I81*E81)</f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21.5" x14ac:dyDescent="0.9">
      <c r="A82" s="103" t="str">
        <f>'PLANTILLA V6'!A82</f>
        <v>EE</v>
      </c>
      <c r="B82" s="103" t="str">
        <f>'PLANTILLA V6'!B82</f>
        <v>Motor DC de 3V con cables integrados</v>
      </c>
      <c r="C82" s="104">
        <f>'PLANTILLA V6'!C82</f>
        <v>1</v>
      </c>
      <c r="D82" s="95" t="str">
        <f>'PLANTILLA V6'!D82</f>
        <v>pza</v>
      </c>
      <c r="E82" s="104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98" cm="1">
        <f t="array" ref="J82">_xlfn.IFS(LEN(A82)&gt;2,A83,SUM(E82:I82)=0,0,F82,$F$7*F82*E82,G82,$G$7*G82*E82,AND(H82,A82="Co"),$H$7*H82*E82,AND(H82,A82="Re"),$H$7*H82*E82,H82,$J$7*H82*E82,I82,$I$7*I82*E82)</f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21.5" x14ac:dyDescent="0.9">
      <c r="A83" s="103" t="str">
        <f>'PLANTILLA V6'!A83</f>
        <v>EE</v>
      </c>
      <c r="B83" s="103" t="str">
        <f>'PLANTILLA V6'!B83</f>
        <v>Motor DC de 6V con cables integrados</v>
      </c>
      <c r="C83" s="104">
        <f>'PLANTILLA V6'!C83</f>
        <v>1</v>
      </c>
      <c r="D83" s="95" t="str">
        <f>'PLANTILLA V6'!D83</f>
        <v>pza</v>
      </c>
      <c r="E83" s="104">
        <v>0</v>
      </c>
      <c r="F83" s="95" t="b">
        <v>0</v>
      </c>
      <c r="G83" s="95" t="b">
        <v>0</v>
      </c>
      <c r="H83" s="95" t="b">
        <v>1</v>
      </c>
      <c r="I83" s="95" t="b">
        <v>0</v>
      </c>
      <c r="J83" s="98" cm="1">
        <f t="array" ref="J83">_xlfn.IFS(LEN(A83)&gt;2,A84,SUM(E83:I83)=0,0,F83,$F$7*F83*E83,G83,$G$7*G83*E83,AND(H83,A83="Co"),$H$7*H83*E83,AND(H83,A83="Re"),$H$7*H83*E83,H83,$J$7*H83*E83,I83,$I$7*I83*E83)</f>
        <v>0</v>
      </c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21.5" x14ac:dyDescent="0.9">
      <c r="A84" s="103" t="str">
        <f>'PLANTILLA V6'!A84</f>
        <v>EE</v>
      </c>
      <c r="B84" s="103" t="str">
        <f>'PLANTILLA V6'!B84</f>
        <v>Protoboard de 830 puntos</v>
      </c>
      <c r="C84" s="104">
        <f>'PLANTILLA V6'!C84</f>
        <v>1</v>
      </c>
      <c r="D84" s="95" t="str">
        <f>'PLANTILLA V6'!D84</f>
        <v>pza</v>
      </c>
      <c r="E84" s="104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98" cm="1">
        <f t="array" ref="J84">_xlfn.IFS(LEN(A84)&gt;2,A85,SUM(E84:I84)=0,0,F84,$F$7*F84*E84,G84,$G$7*G84*E84,AND(H84,A84="Co"),$H$7*H84*E84,AND(H84,A84="Re"),$H$7*H84*E84,H84,$J$7*H84*E84,I84,$I$7*I84*E84)</f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21.5" x14ac:dyDescent="0.9">
      <c r="A85" s="103" t="str">
        <f>'PLANTILLA V6'!A85</f>
        <v>EE</v>
      </c>
      <c r="B85" s="103" t="str">
        <f>'PLANTILLA V6'!B85</f>
        <v>Led de color blanco</v>
      </c>
      <c r="C85" s="104">
        <f>'PLANTILLA V6'!C85</f>
        <v>1</v>
      </c>
      <c r="D85" s="95" t="str">
        <f>'PLANTILLA V6'!D85</f>
        <v>pza</v>
      </c>
      <c r="E85" s="104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98" cm="1">
        <f t="array" ref="J85">_xlfn.IFS(LEN(A85)&gt;2,A86,SUM(E85:I85)=0,0,F85,$F$7*F85*E85,G85,$G$7*G85*E85,AND(H85,A85="Co"),$H$7*H85*E85,AND(H85,A85="Re"),$H$7*H85*E85,H85,$J$7*H85*E85,I85,$I$7*I85*E85)</f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21.5" x14ac:dyDescent="0.9">
      <c r="A86" s="103" t="str">
        <f>'PLANTILLA V6'!A86</f>
        <v>EE</v>
      </c>
      <c r="B86" s="106" t="str">
        <f>'PLANTILLA V6'!B86</f>
        <v>Led de color verde</v>
      </c>
      <c r="C86" s="104">
        <f>'PLANTILLA V6'!C86</f>
        <v>1</v>
      </c>
      <c r="D86" s="95" t="str">
        <f>'PLANTILLA V6'!D86</f>
        <v>pza</v>
      </c>
      <c r="E86" s="104">
        <v>0</v>
      </c>
      <c r="F86" s="95" t="b">
        <v>0</v>
      </c>
      <c r="G86" s="95" t="b">
        <v>0</v>
      </c>
      <c r="H86" s="95" t="b">
        <v>0</v>
      </c>
      <c r="I86" s="95" t="b">
        <v>0</v>
      </c>
      <c r="J86" s="98" cm="1">
        <f t="array" ref="J86">_xlfn.IFS(LEN(A86)&gt;2,A87,SUM(E86:I86)=0,0,F86,$F$7*F86*E86,G86,$G$7*G86*E86,AND(H86,A86="Co"),$H$7*H86*E86,AND(H86,A86="Re"),$H$7*H86*E86,H86,$J$7*H86*E86,I86,$I$7*I86*E86)</f>
        <v>0</v>
      </c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21.5" x14ac:dyDescent="0.9">
      <c r="A87" s="103" t="str">
        <f>'PLANTILLA V6'!A87</f>
        <v>EE</v>
      </c>
      <c r="B87" s="106" t="str">
        <f>'PLANTILLA V6'!B87</f>
        <v>Led de color amarillo (ámbar)</v>
      </c>
      <c r="C87" s="104">
        <f>'PLANTILLA V6'!C87</f>
        <v>1</v>
      </c>
      <c r="D87" s="95" t="str">
        <f>'PLANTILLA V6'!D87</f>
        <v>pza</v>
      </c>
      <c r="E87" s="104">
        <v>0</v>
      </c>
      <c r="F87" s="95" t="b">
        <v>0</v>
      </c>
      <c r="G87" s="95" t="b">
        <v>0</v>
      </c>
      <c r="H87" s="95" t="b">
        <v>0</v>
      </c>
      <c r="I87" s="95" t="b">
        <v>0</v>
      </c>
      <c r="J87" s="98" cm="1">
        <f t="array" ref="J87">_xlfn.IFS(LEN(A87)&gt;2,A88,SUM(E87:I87)=0,0,F87,$F$7*F87*E87,G87,$G$7*G87*E87,AND(H87,A87="Co"),$H$7*H87*E87,AND(H87,A87="Re"),$H$7*H87*E87,H87,$J$7*H87*E87,I87,$I$7*I87*E87)</f>
        <v>0</v>
      </c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21.5" x14ac:dyDescent="0.9">
      <c r="A88" s="103" t="str">
        <f>'PLANTILLA V6'!A88</f>
        <v>EE</v>
      </c>
      <c r="B88" s="103" t="str">
        <f>'PLANTILLA V6'!B88</f>
        <v>Led de color rojo</v>
      </c>
      <c r="C88" s="104">
        <f>'PLANTILLA V6'!C88</f>
        <v>1</v>
      </c>
      <c r="D88" s="95" t="str">
        <f>'PLANTILLA V6'!D88</f>
        <v>pza</v>
      </c>
      <c r="E88" s="104">
        <v>0</v>
      </c>
      <c r="F88" s="95" t="b">
        <v>0</v>
      </c>
      <c r="G88" s="95" t="b">
        <v>0</v>
      </c>
      <c r="H88" s="95" t="b">
        <v>0</v>
      </c>
      <c r="I88" s="95" t="b">
        <v>0</v>
      </c>
      <c r="J88" s="98" cm="1">
        <f t="array" ref="J88">_xlfn.IFS(LEN(A88)&gt;2,A89,SUM(E88:I88)=0,0,F88,$F$7*F88*E88,G88,$G$7*G88*E88,AND(H88,A88="Co"),$H$7*H88*E88,AND(H88,A88="Re"),$H$7*H88*E88,H88,$J$7*H88*E88,I88,$I$7*I88*E88)</f>
        <v>0</v>
      </c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21.5" x14ac:dyDescent="0.9">
      <c r="A89" s="103" t="str">
        <f>'PLANTILLA V6'!A89</f>
        <v>EE</v>
      </c>
      <c r="B89" s="103" t="str">
        <f>'PLANTILLA V6'!B89</f>
        <v xml:space="preserve">Resistencia de 330 ohms </v>
      </c>
      <c r="C89" s="104">
        <f>'PLANTILLA V6'!C89</f>
        <v>1</v>
      </c>
      <c r="D89" s="95" t="str">
        <f>'PLANTILLA V6'!D89</f>
        <v>pza</v>
      </c>
      <c r="E89" s="104">
        <v>0</v>
      </c>
      <c r="F89" s="95" t="b">
        <v>0</v>
      </c>
      <c r="G89" s="95" t="b">
        <v>0</v>
      </c>
      <c r="H89" s="95" t="b">
        <v>0</v>
      </c>
      <c r="I89" s="95" t="b">
        <v>0</v>
      </c>
      <c r="J89" s="98" cm="1">
        <f t="array" ref="J89">_xlfn.IFS(LEN(A89)&gt;2,A90,SUM(E89:I89)=0,0,F89,$F$7*F89*E89,G89,$G$7*G89*E89,AND(H89,A89="Co"),$H$7*H89*E89,AND(H89,A89="Re"),$H$7*H89*E89,H89,$J$7*H89*E89,I89,$I$7*I89*E89)</f>
        <v>0</v>
      </c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21.5" x14ac:dyDescent="0.9">
      <c r="A90" s="103" t="str">
        <f>'PLANTILLA V6'!A90</f>
        <v>EE</v>
      </c>
      <c r="B90" s="103" t="str">
        <f>'PLANTILLA V6'!B90</f>
        <v>Resistencia de 1K ohms</v>
      </c>
      <c r="C90" s="104">
        <f>'PLANTILLA V6'!C90</f>
        <v>1</v>
      </c>
      <c r="D90" s="95" t="str">
        <f>'PLANTILLA V6'!D90</f>
        <v>pza</v>
      </c>
      <c r="E90" s="104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98" cm="1">
        <f t="array" ref="J90">_xlfn.IFS(LEN(A90)&gt;2,A91,SUM(E90:I90)=0,0,F90,$F$7*F90*E90,G90,$G$7*G90*E90,AND(H90,A90="Co"),$H$7*H90*E90,AND(H90,A90="Re"),$H$7*H90*E90,H90,$J$7*H90*E90,I90,$I$7*I90*E90)</f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21.5" x14ac:dyDescent="0.9">
      <c r="A91" s="103" t="str">
        <f>'PLANTILLA V6'!A91</f>
        <v>EE</v>
      </c>
      <c r="B91" s="103" t="str">
        <f>'PLANTILLA V6'!B91</f>
        <v xml:space="preserve">Cinta de aislar color negro </v>
      </c>
      <c r="C91" s="104">
        <f>'PLANTILLA V6'!C91</f>
        <v>1</v>
      </c>
      <c r="D91" s="95" t="str">
        <f>'PLANTILLA V6'!D91</f>
        <v>rollo</v>
      </c>
      <c r="E91" s="104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98" cm="1">
        <f t="array" ref="J91">_xlfn.IFS(LEN(A91)&gt;2,A92,SUM(E91:I91)=0,0,F91,$F$7*F91*E91,G91,$G$7*G91*E91,AND(H91,A91="Co"),$H$7*H91*E91,AND(H91,A91="Re"),$H$7*H91*E91,H91,$J$7*H91*E91,I91,$I$7*I91*E91)</f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21.5" x14ac:dyDescent="0.9">
      <c r="A92" s="103" t="str">
        <f>'PLANTILLA V6'!A92</f>
        <v>EE</v>
      </c>
      <c r="B92" s="103" t="str">
        <f>'PLANTILLA V6'!B92</f>
        <v xml:space="preserve">Cinta de aislar color rojo </v>
      </c>
      <c r="C92" s="104">
        <f>'PLANTILLA V6'!C92</f>
        <v>1</v>
      </c>
      <c r="D92" s="95" t="str">
        <f>'PLANTILLA V6'!D92</f>
        <v>rollo</v>
      </c>
      <c r="E92" s="104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98" cm="1">
        <f t="array" ref="J92">_xlfn.IFS(LEN(A92)&gt;2,A93,SUM(E92:I92)=0,0,F92,$F$7*F92*E92,G92,$G$7*G92*E92,AND(H92,A92="Co"),$H$7*H92*E92,AND(H92,A92="Re"),$H$7*H92*E92,H92,$J$7*H92*E92,I92,$I$7*I92*E92)</f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21.5" x14ac:dyDescent="0.9">
      <c r="A93" s="103" t="str">
        <f>'PLANTILLA V6'!A93</f>
        <v>EE</v>
      </c>
      <c r="B93" s="103" t="str">
        <f>'PLANTILLA V6'!B93</f>
        <v>Push button</v>
      </c>
      <c r="C93" s="104">
        <f>'PLANTILLA V6'!C93</f>
        <v>1</v>
      </c>
      <c r="D93" s="95" t="str">
        <f>'PLANTILLA V6'!D93</f>
        <v>pza</v>
      </c>
      <c r="E93" s="104">
        <v>0</v>
      </c>
      <c r="F93" s="95" t="b">
        <v>0</v>
      </c>
      <c r="G93" s="95" t="b">
        <v>0</v>
      </c>
      <c r="H93" s="95" t="b">
        <v>0</v>
      </c>
      <c r="I93" s="95" t="b">
        <v>0</v>
      </c>
      <c r="J93" s="98" cm="1">
        <f t="array" ref="J93">_xlfn.IFS(LEN(A93)&gt;2,A94,SUM(E93:I93)=0,0,F93,$F$7*F93*E93,G93,$G$7*G93*E93,AND(H93,A93="Co"),$H$7*H93*E93,AND(H93,A93="Re"),$H$7*H93*E93,H93,$J$7*H93*E93,I93,$I$7*I93*E93)</f>
        <v>0</v>
      </c>
      <c r="K93" s="101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21.5" x14ac:dyDescent="0.9">
      <c r="A94" s="103" t="str">
        <f>'PLANTILLA V6'!A94</f>
        <v>EE</v>
      </c>
      <c r="B94" s="103" t="str">
        <f>'PLANTILLA V6'!B94</f>
        <v>Cautín</v>
      </c>
      <c r="C94" s="104">
        <f>'PLANTILLA V6'!C94</f>
        <v>1</v>
      </c>
      <c r="D94" s="95" t="str">
        <f>'PLANTILLA V6'!D94</f>
        <v>pza</v>
      </c>
      <c r="E94" s="104">
        <v>0</v>
      </c>
      <c r="F94" s="95" t="b">
        <v>0</v>
      </c>
      <c r="G94" s="95" t="b">
        <v>0</v>
      </c>
      <c r="H94" s="95" t="b">
        <v>0</v>
      </c>
      <c r="I94" s="95" t="b">
        <v>0</v>
      </c>
      <c r="J94" s="98" cm="1">
        <f t="array" ref="J94">_xlfn.IFS(LEN(A94)&gt;2,A95,SUM(E94:I94)=0,0,F94,$F$7*F94*E94,G94,$G$7*G94*E94,AND(H94,A94="Co"),$H$7*H94*E94,AND(H94,A94="Re"),$H$7*H94*E94,H94,$J$7*H94*E94,I94,$I$7*I94*E94)</f>
        <v>0</v>
      </c>
      <c r="K94" s="101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21.5" x14ac:dyDescent="0.9">
      <c r="A95" s="103" t="str">
        <f>'PLANTILLA V6'!A95</f>
        <v>EE</v>
      </c>
      <c r="B95" s="103" t="str">
        <f>'PLANTILLA V6'!B95</f>
        <v>Soldadura eléctronica</v>
      </c>
      <c r="C95" s="104">
        <f>'PLANTILLA V6'!C95</f>
        <v>1</v>
      </c>
      <c r="D95" s="95" t="str">
        <f>'PLANTILLA V6'!D95</f>
        <v>pza</v>
      </c>
      <c r="E95" s="104">
        <v>0</v>
      </c>
      <c r="F95" s="95" t="b">
        <v>0</v>
      </c>
      <c r="G95" s="95" t="b">
        <v>0</v>
      </c>
      <c r="H95" s="95" t="b">
        <v>0</v>
      </c>
      <c r="I95" s="95" t="b">
        <v>0</v>
      </c>
      <c r="J95" s="98" cm="1">
        <f t="array" ref="J95">_xlfn.IFS(LEN(A95)&gt;2,A96,SUM(E95:I95)=0,0,F95,$F$7*F95*E95,G95,$G$7*G95*E95,AND(H95,A95="Co"),$H$7*H95*E95,AND(H95,A95="Re"),$H$7*H95*E95,H95,$J$7*H95*E95,I95,$I$7*I95*E95)</f>
        <v>0</v>
      </c>
      <c r="K95" s="101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21.5" x14ac:dyDescent="0.9">
      <c r="A96" s="103" t="str">
        <f>'PLANTILLA V6'!A96</f>
        <v>EE</v>
      </c>
      <c r="B96" s="103" t="str">
        <f>'PLANTILLA V6'!B96</f>
        <v>Pasta para soldar</v>
      </c>
      <c r="C96" s="104">
        <f>'PLANTILLA V6'!C96</f>
        <v>1</v>
      </c>
      <c r="D96" s="95" t="str">
        <f>'PLANTILLA V6'!D96</f>
        <v>pza</v>
      </c>
      <c r="E96" s="104">
        <v>0</v>
      </c>
      <c r="F96" s="95" t="b">
        <v>0</v>
      </c>
      <c r="G96" s="95" t="b">
        <v>0</v>
      </c>
      <c r="H96" s="95" t="b">
        <v>0</v>
      </c>
      <c r="I96" s="95" t="b">
        <v>0</v>
      </c>
      <c r="J96" s="98" cm="1">
        <f t="array" ref="J96">_xlfn.IFS(LEN(A96)&gt;2,A97,SUM(E96:I96)=0,0,F96,$F$7*F96*E96,G96,$G$7*G96*E96,AND(H96,A96="Co"),$H$7*H96*E96,AND(H96,A96="Re"),$H$7*H96*E96,H96,$J$7*H96*E96,I96,$I$7*I96*E96)</f>
        <v>0</v>
      </c>
      <c r="K96" s="101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21.5" x14ac:dyDescent="0.9">
      <c r="A97" s="103" t="str">
        <f>'PLANTILLA V6'!A97</f>
        <v>EE</v>
      </c>
      <c r="B97" s="103" t="str">
        <f>'PLANTILLA V6'!B97</f>
        <v>Interruptor de carrera</v>
      </c>
      <c r="C97" s="104">
        <f>'PLANTILLA V6'!C97</f>
        <v>1</v>
      </c>
      <c r="D97" s="95" t="str">
        <f>'PLANTILLA V6'!D97</f>
        <v>pza</v>
      </c>
      <c r="E97" s="104">
        <v>0</v>
      </c>
      <c r="F97" s="95" t="b">
        <v>0</v>
      </c>
      <c r="G97" s="95" t="b">
        <v>0</v>
      </c>
      <c r="H97" s="95" t="b">
        <v>0</v>
      </c>
      <c r="I97" s="95" t="b">
        <v>0</v>
      </c>
      <c r="J97" s="98" cm="1">
        <f t="array" ref="J97">_xlfn.IFS(LEN(A97)&gt;2,A98,SUM(E97:I97)=0,0,F97,$F$7*F97*E97,G97,$G$7*G97*E97,AND(H97,A97="Co"),$H$7*H97*E97,AND(H97,A97="Re"),$H$7*H97*E97,H97,$J$7*H97*E97,I97,$I$7*I97*E97)</f>
        <v>0</v>
      </c>
      <c r="K97" s="101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21.5" x14ac:dyDescent="0.9">
      <c r="A98" s="103" t="str">
        <f>'PLANTILLA V6'!A98</f>
        <v>EE</v>
      </c>
      <c r="B98" s="103" t="str">
        <f>'PLANTILLA V6'!B98</f>
        <v>llantitas de plástico para motor DC</v>
      </c>
      <c r="C98" s="104">
        <f>'PLANTILLA V6'!C98</f>
        <v>1</v>
      </c>
      <c r="D98" s="95" t="str">
        <f>'PLANTILLA V6'!D98</f>
        <v>pza</v>
      </c>
      <c r="E98" s="104">
        <v>0</v>
      </c>
      <c r="F98" s="95" t="b">
        <v>0</v>
      </c>
      <c r="G98" s="95" t="b">
        <v>0</v>
      </c>
      <c r="H98" s="95" t="b">
        <v>0</v>
      </c>
      <c r="I98" s="95" t="b">
        <v>0</v>
      </c>
      <c r="J98" s="98" cm="1">
        <f t="array" ref="J98">_xlfn.IFS(LEN(A98)&gt;2,A99,SUM(E98:I98)=0,0,F98,$F$7*F98*E98,G98,$G$7*G98*E98,AND(H98,A98="Co"),$H$7*H98*E98,AND(H98,A98="Re"),$H$7*H98*E98,H98,$J$7*H98*E98,I98,$I$7*I98*E98)</f>
        <v>0</v>
      </c>
      <c r="K98" s="101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21.5" x14ac:dyDescent="0.9">
      <c r="A99" s="103" t="str">
        <f>'PLANTILLA V6'!A99</f>
        <v>EE</v>
      </c>
      <c r="B99" s="103" t="str">
        <f>'PLANTILLA V6'!B99</f>
        <v>Servomotor SG90</v>
      </c>
      <c r="C99" s="104">
        <f>'PLANTILLA V6'!C99</f>
        <v>1</v>
      </c>
      <c r="D99" s="95" t="str">
        <f>'PLANTILLA V6'!D99</f>
        <v>pza</v>
      </c>
      <c r="E99" s="104">
        <v>0</v>
      </c>
      <c r="F99" s="95" t="b">
        <v>0</v>
      </c>
      <c r="G99" s="95" t="b">
        <v>0</v>
      </c>
      <c r="H99" s="95" t="b">
        <v>0</v>
      </c>
      <c r="I99" s="95" t="b">
        <v>0</v>
      </c>
      <c r="J99" s="98" cm="1">
        <f t="array" ref="J99">_xlfn.IFS(LEN(A99)&gt;2,A100,SUM(E99:I99)=0,0,F99,$F$7*F99*E99,G99,$G$7*G99*E99,AND(H99,A99="Co"),$H$7*H99*E99,AND(H99,A99="Re"),$H$7*H99*E99,H99,$J$7*H99*E99,I99,$I$7*I99*E99)</f>
        <v>0</v>
      </c>
      <c r="K99" s="101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21.5" x14ac:dyDescent="0.9">
      <c r="A100" s="103" t="str">
        <f>'PLANTILLA V6'!A100</f>
        <v>EE</v>
      </c>
      <c r="B100" s="103">
        <f>'PLANTILLA V6'!B100</f>
        <v>0</v>
      </c>
      <c r="C100" s="104">
        <f>'PLANTILLA V6'!C100</f>
        <v>1</v>
      </c>
      <c r="D100" s="95" t="str">
        <f>'PLANTILLA V6'!D100</f>
        <v>pza</v>
      </c>
      <c r="E100" s="104">
        <v>0</v>
      </c>
      <c r="F100" s="95" t="b">
        <v>0</v>
      </c>
      <c r="G100" s="95" t="b">
        <v>0</v>
      </c>
      <c r="H100" s="95" t="b">
        <v>0</v>
      </c>
      <c r="I100" s="95" t="b">
        <v>0</v>
      </c>
      <c r="J100" s="98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1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21.5" x14ac:dyDescent="0.9">
      <c r="A101" s="103">
        <f>'PLANTILLA V6'!A101</f>
        <v>0</v>
      </c>
      <c r="B101" s="103">
        <f>'PLANTILLA V6'!B101</f>
        <v>0</v>
      </c>
      <c r="C101" s="104">
        <f>'PLANTILLA V6'!C101</f>
        <v>1</v>
      </c>
      <c r="D101" s="95" t="str">
        <f>'PLANTILLA V6'!D101</f>
        <v>pza</v>
      </c>
      <c r="E101" s="104">
        <v>0</v>
      </c>
      <c r="F101" s="95" t="b">
        <v>0</v>
      </c>
      <c r="G101" s="95" t="b">
        <v>0</v>
      </c>
      <c r="H101" s="95" t="b">
        <v>0</v>
      </c>
      <c r="I101" s="95" t="b">
        <v>0</v>
      </c>
      <c r="J101" s="98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1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21.5" x14ac:dyDescent="0.9">
      <c r="A102" s="103">
        <f>'PLANTILLA V6'!A102</f>
        <v>0</v>
      </c>
      <c r="B102" s="103">
        <f>'PLANTILLA V6'!B102</f>
        <v>0</v>
      </c>
      <c r="C102" s="104">
        <f>'PLANTILLA V6'!C102</f>
        <v>1</v>
      </c>
      <c r="D102" s="95" t="str">
        <f>'PLANTILLA V6'!D102</f>
        <v>pza</v>
      </c>
      <c r="E102" s="104">
        <v>0</v>
      </c>
      <c r="F102" s="95" t="b">
        <v>0</v>
      </c>
      <c r="G102" s="95" t="b">
        <v>0</v>
      </c>
      <c r="H102" s="95" t="b">
        <v>0</v>
      </c>
      <c r="I102" s="95" t="b">
        <v>0</v>
      </c>
      <c r="J102" s="98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1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21.5" x14ac:dyDescent="0.9">
      <c r="A103" s="103">
        <f>'PLANTILLA V6'!A103</f>
        <v>0</v>
      </c>
      <c r="B103" s="103">
        <f>'PLANTILLA V6'!B103</f>
        <v>0</v>
      </c>
      <c r="C103" s="104">
        <f>'PLANTILLA V6'!C103</f>
        <v>1</v>
      </c>
      <c r="D103" s="95" t="str">
        <f>'PLANTILLA V6'!D103</f>
        <v>pza</v>
      </c>
      <c r="E103" s="104">
        <v>0</v>
      </c>
      <c r="F103" s="95" t="b">
        <v>0</v>
      </c>
      <c r="G103" s="95" t="b">
        <v>0</v>
      </c>
      <c r="H103" s="95" t="b">
        <v>0</v>
      </c>
      <c r="I103" s="95" t="b">
        <v>0</v>
      </c>
      <c r="J103" s="98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1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21.5" x14ac:dyDescent="0.9">
      <c r="A104" s="103">
        <f>'PLANTILLA V6'!A104</f>
        <v>0</v>
      </c>
      <c r="B104" s="103">
        <f>'PLANTILLA V6'!B104</f>
        <v>0</v>
      </c>
      <c r="C104" s="104">
        <f>'PLANTILLA V6'!C104</f>
        <v>1</v>
      </c>
      <c r="D104" s="95" t="str">
        <f>'PLANTILLA V6'!D104</f>
        <v>pza</v>
      </c>
      <c r="E104" s="104">
        <v>0</v>
      </c>
      <c r="F104" s="95" t="b">
        <v>0</v>
      </c>
      <c r="G104" s="95" t="b">
        <v>0</v>
      </c>
      <c r="H104" s="95" t="b">
        <v>0</v>
      </c>
      <c r="I104" s="95" t="b">
        <v>0</v>
      </c>
      <c r="J104" s="98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1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21.5" x14ac:dyDescent="0.9">
      <c r="A105" s="103">
        <f>'PLANTILLA V6'!A105</f>
        <v>0</v>
      </c>
      <c r="B105" s="103">
        <f>'PLANTILLA V6'!B105</f>
        <v>0</v>
      </c>
      <c r="C105" s="104">
        <f>'PLANTILLA V6'!C105</f>
        <v>1</v>
      </c>
      <c r="D105" s="95" t="str">
        <f>'PLANTILLA V6'!D105</f>
        <v>pza</v>
      </c>
      <c r="E105" s="104">
        <v>0</v>
      </c>
      <c r="F105" s="95" t="b">
        <v>0</v>
      </c>
      <c r="G105" s="95" t="b">
        <v>0</v>
      </c>
      <c r="H105" s="95" t="b">
        <v>0</v>
      </c>
      <c r="I105" s="95" t="b">
        <v>0</v>
      </c>
      <c r="J105" s="98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1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21.5" x14ac:dyDescent="0.9">
      <c r="A106" s="103">
        <f>'PLANTILLA V6'!A106</f>
        <v>0</v>
      </c>
      <c r="B106" s="103">
        <f>'PLANTILLA V6'!B106</f>
        <v>0</v>
      </c>
      <c r="C106" s="104">
        <f>'PLANTILLA V6'!C106</f>
        <v>1</v>
      </c>
      <c r="D106" s="95" t="str">
        <f>'PLANTILLA V6'!D106</f>
        <v>pza</v>
      </c>
      <c r="E106" s="104">
        <v>0</v>
      </c>
      <c r="F106" s="95" t="b">
        <v>0</v>
      </c>
      <c r="G106" s="95" t="b">
        <v>0</v>
      </c>
      <c r="H106" s="95" t="b">
        <v>0</v>
      </c>
      <c r="I106" s="95" t="b">
        <v>0</v>
      </c>
      <c r="J106" s="98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1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21.5" x14ac:dyDescent="0.9">
      <c r="A107" s="103">
        <f>'PLANTILLA V6'!A107</f>
        <v>0</v>
      </c>
      <c r="B107" s="103">
        <f>'PLANTILLA V6'!B107</f>
        <v>0</v>
      </c>
      <c r="C107" s="104">
        <f>'PLANTILLA V6'!C107</f>
        <v>1</v>
      </c>
      <c r="D107" s="95" t="str">
        <f>'PLANTILLA V6'!D107</f>
        <v>pza</v>
      </c>
      <c r="E107" s="104">
        <v>0</v>
      </c>
      <c r="F107" s="95" t="b">
        <v>0</v>
      </c>
      <c r="G107" s="95" t="b">
        <v>0</v>
      </c>
      <c r="H107" s="95" t="b">
        <v>0</v>
      </c>
      <c r="I107" s="95" t="b">
        <v>0</v>
      </c>
      <c r="J107" s="98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1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21.5" x14ac:dyDescent="0.9">
      <c r="A108" s="103">
        <f>'PLANTILLA V6'!A108</f>
        <v>0</v>
      </c>
      <c r="B108" s="103">
        <f>'PLANTILLA V6'!B108</f>
        <v>0</v>
      </c>
      <c r="C108" s="104">
        <f>'PLANTILLA V6'!C108</f>
        <v>1</v>
      </c>
      <c r="D108" s="95" t="str">
        <f>'PLANTILLA V6'!D108</f>
        <v>pza</v>
      </c>
      <c r="E108" s="104">
        <v>0</v>
      </c>
      <c r="F108" s="95" t="b">
        <v>0</v>
      </c>
      <c r="G108" s="95" t="b">
        <v>0</v>
      </c>
      <c r="H108" s="95" t="b">
        <v>0</v>
      </c>
      <c r="I108" s="95" t="b">
        <v>0</v>
      </c>
      <c r="J108" s="98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1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21.5" x14ac:dyDescent="0.9">
      <c r="A109" s="196" t="str">
        <f>'PLANTILLA V6'!A109</f>
        <v>Baterías</v>
      </c>
      <c r="B109" s="167"/>
      <c r="C109" s="104">
        <f>'PLANTILLA V6'!C109</f>
        <v>0</v>
      </c>
      <c r="D109" s="95">
        <f>'PLANTILLA V6'!D109</f>
        <v>0</v>
      </c>
      <c r="E109" s="104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102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1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21.5" x14ac:dyDescent="0.9">
      <c r="A110" s="103" t="str">
        <f>'PLANTILLA V6'!A110</f>
        <v>Ba</v>
      </c>
      <c r="B110" s="103" t="str">
        <f>'PLANTILLA V6'!B110</f>
        <v>Batería recargable 1.5V (AA)</v>
      </c>
      <c r="C110" s="104">
        <f>'PLANTILLA V6'!C110</f>
        <v>1</v>
      </c>
      <c r="D110" s="95" t="str">
        <f>'PLANTILLA V6'!D110</f>
        <v>pza</v>
      </c>
      <c r="E110" s="104">
        <v>0</v>
      </c>
      <c r="F110" s="95" t="b">
        <v>0</v>
      </c>
      <c r="G110" s="95" t="b">
        <v>0</v>
      </c>
      <c r="H110" s="95" t="b">
        <v>1</v>
      </c>
      <c r="I110" s="95" t="b">
        <v>0</v>
      </c>
      <c r="J110" s="98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21.5" x14ac:dyDescent="0.9">
      <c r="A111" s="103" t="str">
        <f>'PLANTILLA V6'!A111</f>
        <v>Ba</v>
      </c>
      <c r="B111" s="103" t="str">
        <f>'PLANTILLA V6'!B111</f>
        <v>Batería recargable 1.5V (AAA)</v>
      </c>
      <c r="C111" s="104">
        <f>'PLANTILLA V6'!C111</f>
        <v>1</v>
      </c>
      <c r="D111" s="95" t="str">
        <f>'PLANTILLA V6'!D111</f>
        <v>pza</v>
      </c>
      <c r="E111" s="104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98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21.5" x14ac:dyDescent="0.9">
      <c r="A112" s="103" t="str">
        <f>'PLANTILLA V6'!A112</f>
        <v>Ba</v>
      </c>
      <c r="B112" s="103" t="str">
        <f>'PLANTILLA V6'!B112</f>
        <v>Batería recargable 9V Volteck</v>
      </c>
      <c r="C112" s="104">
        <f>'PLANTILLA V6'!C112</f>
        <v>1</v>
      </c>
      <c r="D112" s="95" t="str">
        <f>'PLANTILLA V6'!D112</f>
        <v>pza</v>
      </c>
      <c r="E112" s="104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98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21.5" x14ac:dyDescent="0.9">
      <c r="A113" s="103" t="str">
        <f>'PLANTILLA V6'!A113</f>
        <v>Ba</v>
      </c>
      <c r="B113" s="103" t="str">
        <f>'PLANTILLA V6'!B113</f>
        <v>Baterías alcalinas AAA de 1.5 V (no recargable) para microbit</v>
      </c>
      <c r="C113" s="104">
        <f>'PLANTILLA V6'!C113</f>
        <v>1</v>
      </c>
      <c r="D113" s="95" t="str">
        <f>'PLANTILLA V6'!D113</f>
        <v>pza</v>
      </c>
      <c r="E113" s="104">
        <v>0</v>
      </c>
      <c r="F113" s="95" t="b">
        <v>0</v>
      </c>
      <c r="G113" s="95" t="b">
        <v>0</v>
      </c>
      <c r="H113" s="95" t="b">
        <v>1</v>
      </c>
      <c r="I113" s="95" t="b">
        <v>0</v>
      </c>
      <c r="J113" s="98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21.5" x14ac:dyDescent="0.9">
      <c r="A114" s="103" t="str">
        <f>'PLANTILLA V6'!A114</f>
        <v>Ba</v>
      </c>
      <c r="B114" s="103" t="str">
        <f>'PLANTILLA V6'!B114</f>
        <v>Batería de 3V tipo CR2032</v>
      </c>
      <c r="C114" s="104">
        <f>'PLANTILLA V6'!C114</f>
        <v>1</v>
      </c>
      <c r="D114" s="95" t="str">
        <f>'PLANTILLA V6'!D114</f>
        <v>pza</v>
      </c>
      <c r="E114" s="104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98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21.5" x14ac:dyDescent="0.9">
      <c r="A115" s="103" t="str">
        <f>'PLANTILLA V6'!A115</f>
        <v>Ba</v>
      </c>
      <c r="B115" s="103" t="str">
        <f>'PLANTILLA V6'!B115</f>
        <v>Cargador universal de pilas recargable (9V, AA y AAA)</v>
      </c>
      <c r="C115" s="104">
        <f>'PLANTILLA V6'!C115</f>
        <v>1</v>
      </c>
      <c r="D115" s="95" t="str">
        <f>'PLANTILLA V6'!D115</f>
        <v>pza</v>
      </c>
      <c r="E115" s="104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98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21.5" x14ac:dyDescent="0.9">
      <c r="A116" s="103" t="str">
        <f>'PLANTILLA V6'!A116</f>
        <v>Ba</v>
      </c>
      <c r="B116" s="103" t="str">
        <f>'PLANTILLA V6'!B116</f>
        <v xml:space="preserve">Portapilas para 2 pilas en serie "AA" </v>
      </c>
      <c r="C116" s="104">
        <f>'PLANTILLA V6'!C116</f>
        <v>1</v>
      </c>
      <c r="D116" s="95" t="str">
        <f>'PLANTILLA V6'!D116</f>
        <v>pza</v>
      </c>
      <c r="E116" s="104">
        <v>0</v>
      </c>
      <c r="F116" s="95" t="b">
        <v>0</v>
      </c>
      <c r="G116" s="95" t="b">
        <v>0</v>
      </c>
      <c r="H116" s="95" t="b">
        <v>1</v>
      </c>
      <c r="I116" s="95" t="b">
        <v>0</v>
      </c>
      <c r="J116" s="98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21.5" x14ac:dyDescent="0.9">
      <c r="A117" s="103" t="str">
        <f>'PLANTILLA V6'!A117</f>
        <v>Ba</v>
      </c>
      <c r="B117" s="103" t="str">
        <f>'PLANTILLA V6'!B117</f>
        <v>Broche para pila de 9V</v>
      </c>
      <c r="C117" s="104">
        <f>'PLANTILLA V6'!C117</f>
        <v>1</v>
      </c>
      <c r="D117" s="95" t="str">
        <f>'PLANTILLA V6'!D117</f>
        <v>pza</v>
      </c>
      <c r="E117" s="104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98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21.5" x14ac:dyDescent="0.9">
      <c r="A118" s="103" t="str">
        <f>'PLANTILLA V6'!A118</f>
        <v>Ba</v>
      </c>
      <c r="B118" s="103" t="str">
        <f>'PLANTILLA V6'!B118</f>
        <v>Pila CR2032 tipo moneda</v>
      </c>
      <c r="C118" s="104">
        <f>'PLANTILLA V6'!C118</f>
        <v>1</v>
      </c>
      <c r="D118" s="95" t="str">
        <f>'PLANTILLA V6'!D118</f>
        <v>pza</v>
      </c>
      <c r="E118" s="104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98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21.5" x14ac:dyDescent="0.9">
      <c r="A119" s="20">
        <f>'PLANTILLA V6'!A119</f>
        <v>0</v>
      </c>
      <c r="B119" s="20">
        <f>'PLANTILLA V6'!B119</f>
        <v>0</v>
      </c>
      <c r="C119" s="104">
        <f>'PLANTILLA V6'!C119</f>
        <v>0</v>
      </c>
      <c r="D119" s="95">
        <f>'PLANTILLA V6'!D119</f>
        <v>0</v>
      </c>
      <c r="E119" s="104">
        <v>0</v>
      </c>
      <c r="F119" s="95" t="b">
        <v>0</v>
      </c>
      <c r="G119" s="95" t="b">
        <v>0</v>
      </c>
      <c r="H119" s="95" t="b">
        <v>0</v>
      </c>
      <c r="I119" s="95" t="b">
        <v>0</v>
      </c>
      <c r="J119" s="98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0">
        <f>'PLANTILLA V6'!A120</f>
        <v>0</v>
      </c>
      <c r="B120" s="20">
        <f>'PLANTILLA V6'!B120</f>
        <v>0</v>
      </c>
      <c r="C120" s="104">
        <f>'PLANTILLA V6'!C120</f>
        <v>0</v>
      </c>
      <c r="D120" s="95">
        <f>'PLANTILLA V6'!D120</f>
        <v>0</v>
      </c>
      <c r="E120" s="104">
        <v>0</v>
      </c>
      <c r="F120" s="95" t="b">
        <v>0</v>
      </c>
      <c r="G120" s="95" t="b">
        <v>0</v>
      </c>
      <c r="H120" s="95" t="b">
        <v>0</v>
      </c>
      <c r="I120" s="95" t="b">
        <v>0</v>
      </c>
      <c r="J120" s="98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0">
        <f>'PLANTILLA V6'!A121</f>
        <v>0</v>
      </c>
      <c r="B121" s="20">
        <f>'PLANTILLA V6'!B121</f>
        <v>0</v>
      </c>
      <c r="C121" s="104">
        <f>'PLANTILLA V6'!C121</f>
        <v>0</v>
      </c>
      <c r="D121" s="95">
        <f>'PLANTILLA V6'!D121</f>
        <v>0</v>
      </c>
      <c r="E121" s="104">
        <v>0</v>
      </c>
      <c r="F121" s="95" t="b">
        <v>0</v>
      </c>
      <c r="G121" s="95" t="b">
        <v>0</v>
      </c>
      <c r="H121" s="95" t="b">
        <v>0</v>
      </c>
      <c r="I121" s="95" t="b">
        <v>0</v>
      </c>
      <c r="J121" s="98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0">
        <f>'PLANTILLA V6'!A122</f>
        <v>0</v>
      </c>
      <c r="B122" s="20">
        <f>'PLANTILLA V6'!B122</f>
        <v>0</v>
      </c>
      <c r="C122" s="104">
        <f>'PLANTILLA V6'!C122</f>
        <v>0</v>
      </c>
      <c r="D122" s="95">
        <f>'PLANTILLA V6'!D122</f>
        <v>0</v>
      </c>
      <c r="E122" s="104">
        <v>0</v>
      </c>
      <c r="F122" s="95" t="b">
        <v>0</v>
      </c>
      <c r="G122" s="95" t="b">
        <v>0</v>
      </c>
      <c r="H122" s="95" t="b">
        <v>0</v>
      </c>
      <c r="I122" s="95" t="b">
        <v>0</v>
      </c>
      <c r="J122" s="98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0">
        <f>'PLANTILLA V6'!A123</f>
        <v>0</v>
      </c>
      <c r="B123" s="20">
        <f>'PLANTILLA V6'!B123</f>
        <v>0</v>
      </c>
      <c r="C123" s="104">
        <f>'PLANTILLA V6'!C123</f>
        <v>0</v>
      </c>
      <c r="D123" s="95">
        <f>'PLANTILLA V6'!D123</f>
        <v>0</v>
      </c>
      <c r="E123" s="104">
        <v>0</v>
      </c>
      <c r="F123" s="95" t="b">
        <v>0</v>
      </c>
      <c r="G123" s="95" t="b">
        <v>0</v>
      </c>
      <c r="H123" s="95" t="b">
        <v>0</v>
      </c>
      <c r="I123" s="95" t="b">
        <v>0</v>
      </c>
      <c r="J123" s="98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0">
        <f>'PLANTILLA V6'!A124</f>
        <v>0</v>
      </c>
      <c r="B124" s="20">
        <f>'PLANTILLA V6'!B124</f>
        <v>0</v>
      </c>
      <c r="C124" s="104">
        <f>'PLANTILLA V6'!C124</f>
        <v>0</v>
      </c>
      <c r="D124" s="95">
        <f>'PLANTILLA V6'!D124</f>
        <v>0</v>
      </c>
      <c r="E124" s="104">
        <v>0</v>
      </c>
      <c r="F124" s="95" t="b">
        <v>0</v>
      </c>
      <c r="G124" s="95" t="b">
        <v>0</v>
      </c>
      <c r="H124" s="95" t="b">
        <v>0</v>
      </c>
      <c r="I124" s="95" t="b">
        <v>0</v>
      </c>
      <c r="J124" s="98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0">
        <f>'PLANTILLA V6'!A125</f>
        <v>0</v>
      </c>
      <c r="B125" s="20">
        <f>'PLANTILLA V6'!B125</f>
        <v>0</v>
      </c>
      <c r="C125" s="104">
        <f>'PLANTILLA V6'!C125</f>
        <v>0</v>
      </c>
      <c r="D125" s="95">
        <f>'PLANTILLA V6'!D125</f>
        <v>0</v>
      </c>
      <c r="E125" s="104">
        <v>0</v>
      </c>
      <c r="F125" s="95" t="b">
        <v>0</v>
      </c>
      <c r="G125" s="95" t="b">
        <v>0</v>
      </c>
      <c r="H125" s="95" t="b">
        <v>0</v>
      </c>
      <c r="I125" s="95" t="b">
        <v>0</v>
      </c>
      <c r="J125" s="98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0">
        <f>'PLANTILLA V6'!A126</f>
        <v>0</v>
      </c>
      <c r="B126" s="20">
        <f>'PLANTILLA V6'!B126</f>
        <v>0</v>
      </c>
      <c r="C126" s="104">
        <f>'PLANTILLA V6'!C126</f>
        <v>0</v>
      </c>
      <c r="D126" s="95">
        <f>'PLANTILLA V6'!D126</f>
        <v>0</v>
      </c>
      <c r="E126" s="104">
        <v>0</v>
      </c>
      <c r="F126" s="95" t="b">
        <v>0</v>
      </c>
      <c r="G126" s="95" t="b">
        <v>0</v>
      </c>
      <c r="H126" s="95" t="b">
        <v>0</v>
      </c>
      <c r="I126" s="95" t="b">
        <v>0</v>
      </c>
      <c r="J126" s="98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0">
        <f>'PLANTILLA V6'!A127</f>
        <v>0</v>
      </c>
      <c r="B127" s="20">
        <f>'PLANTILLA V6'!B127</f>
        <v>0</v>
      </c>
      <c r="C127" s="104">
        <f>'PLANTILLA V6'!C127</f>
        <v>0</v>
      </c>
      <c r="D127" s="95">
        <f>'PLANTILLA V6'!D127</f>
        <v>0</v>
      </c>
      <c r="E127" s="104">
        <v>0</v>
      </c>
      <c r="F127" s="95" t="b">
        <v>0</v>
      </c>
      <c r="G127" s="95" t="b">
        <v>0</v>
      </c>
      <c r="H127" s="95" t="b">
        <v>0</v>
      </c>
      <c r="I127" s="95" t="b">
        <v>0</v>
      </c>
      <c r="J127" s="98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0">
        <f>'PLANTILLA V6'!A128</f>
        <v>0</v>
      </c>
      <c r="B128" s="20">
        <f>'PLANTILLA V6'!B128</f>
        <v>0</v>
      </c>
      <c r="C128" s="104">
        <f>'PLANTILLA V6'!C128</f>
        <v>0</v>
      </c>
      <c r="D128" s="95">
        <f>'PLANTILLA V6'!D128</f>
        <v>0</v>
      </c>
      <c r="E128" s="104">
        <v>0</v>
      </c>
      <c r="F128" s="95" t="b">
        <v>0</v>
      </c>
      <c r="G128" s="95" t="b">
        <v>0</v>
      </c>
      <c r="H128" s="95" t="b">
        <v>0</v>
      </c>
      <c r="I128" s="95" t="b">
        <v>0</v>
      </c>
      <c r="J128" s="98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0">
        <f>'PLANTILLA V6'!A129</f>
        <v>0</v>
      </c>
      <c r="B129" s="20">
        <f>'PLANTILLA V6'!B129</f>
        <v>0</v>
      </c>
      <c r="C129" s="104">
        <f>'PLANTILLA V6'!C129</f>
        <v>0</v>
      </c>
      <c r="D129" s="95">
        <f>'PLANTILLA V6'!D129</f>
        <v>0</v>
      </c>
      <c r="E129" s="104">
        <v>0</v>
      </c>
      <c r="F129" s="95" t="b">
        <v>0</v>
      </c>
      <c r="G129" s="95" t="b">
        <v>0</v>
      </c>
      <c r="H129" s="95" t="b">
        <v>0</v>
      </c>
      <c r="I129" s="95" t="b">
        <v>0</v>
      </c>
      <c r="J129" s="98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0">
        <f>'PLANTILLA V6'!A130</f>
        <v>0</v>
      </c>
      <c r="B130" s="20">
        <f>'PLANTILLA V6'!B130</f>
        <v>0</v>
      </c>
      <c r="C130" s="104">
        <f>'PLANTILLA V6'!C130</f>
        <v>0</v>
      </c>
      <c r="D130" s="95">
        <f>'PLANTILLA V6'!D130</f>
        <v>0</v>
      </c>
      <c r="E130" s="104">
        <v>0</v>
      </c>
      <c r="F130" s="95" t="b">
        <v>0</v>
      </c>
      <c r="G130" s="95" t="b">
        <v>0</v>
      </c>
      <c r="H130" s="95" t="b">
        <v>0</v>
      </c>
      <c r="I130" s="95" t="b">
        <v>0</v>
      </c>
      <c r="J130" s="98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0">
        <f>'PLANTILLA V6'!A131</f>
        <v>0</v>
      </c>
      <c r="B131" s="20">
        <f>'PLANTILLA V6'!B131</f>
        <v>0</v>
      </c>
      <c r="C131" s="104">
        <f>'PLANTILLA V6'!C131</f>
        <v>0</v>
      </c>
      <c r="D131" s="95">
        <f>'PLANTILLA V6'!D131</f>
        <v>0</v>
      </c>
      <c r="E131" s="104">
        <v>0</v>
      </c>
      <c r="F131" s="95" t="b">
        <v>0</v>
      </c>
      <c r="G131" s="95" t="b">
        <v>0</v>
      </c>
      <c r="H131" s="95" t="b">
        <v>0</v>
      </c>
      <c r="I131" s="95" t="b">
        <v>0</v>
      </c>
      <c r="J131" s="98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0">
        <f>'PLANTILLA V6'!A132</f>
        <v>0</v>
      </c>
      <c r="B132" s="20">
        <f>'PLANTILLA V6'!B132</f>
        <v>0</v>
      </c>
      <c r="C132" s="104">
        <f>'PLANTILLA V6'!C132</f>
        <v>0</v>
      </c>
      <c r="D132" s="95">
        <f>'PLANTILLA V6'!D132</f>
        <v>0</v>
      </c>
      <c r="E132" s="104">
        <v>0</v>
      </c>
      <c r="F132" s="95" t="b">
        <v>0</v>
      </c>
      <c r="G132" s="95" t="b">
        <v>0</v>
      </c>
      <c r="H132" s="95" t="b">
        <v>0</v>
      </c>
      <c r="I132" s="95" t="b">
        <v>0</v>
      </c>
      <c r="J132" s="98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0">
        <f>'PLANTILLA V6'!A133</f>
        <v>0</v>
      </c>
      <c r="B133" s="20">
        <f>'PLANTILLA V6'!B133</f>
        <v>0</v>
      </c>
      <c r="C133" s="104">
        <f>'PLANTILLA V6'!C133</f>
        <v>0</v>
      </c>
      <c r="D133" s="95">
        <f>'PLANTILLA V6'!D133</f>
        <v>0</v>
      </c>
      <c r="E133" s="104">
        <v>0</v>
      </c>
      <c r="F133" s="95" t="b">
        <v>0</v>
      </c>
      <c r="G133" s="95" t="b">
        <v>0</v>
      </c>
      <c r="H133" s="95" t="b">
        <v>0</v>
      </c>
      <c r="I133" s="95" t="b">
        <v>0</v>
      </c>
      <c r="J133" s="98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0">
        <f>'PLANTILLA V6'!A134</f>
        <v>0</v>
      </c>
      <c r="B134" s="20">
        <f>'PLANTILLA V6'!B134</f>
        <v>0</v>
      </c>
      <c r="C134" s="104">
        <f>'PLANTILLA V6'!C134</f>
        <v>0</v>
      </c>
      <c r="D134" s="95">
        <f>'PLANTILLA V6'!D134</f>
        <v>0</v>
      </c>
      <c r="E134" s="104">
        <v>0</v>
      </c>
      <c r="F134" s="95" t="b">
        <v>0</v>
      </c>
      <c r="G134" s="95" t="b">
        <v>0</v>
      </c>
      <c r="H134" s="95" t="b">
        <v>0</v>
      </c>
      <c r="I134" s="95" t="b">
        <v>0</v>
      </c>
      <c r="J134" s="98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0">
        <f>'PLANTILLA V6'!A135</f>
        <v>0</v>
      </c>
      <c r="B135" s="20">
        <f>'PLANTILLA V6'!B135</f>
        <v>0</v>
      </c>
      <c r="C135" s="104">
        <f>'PLANTILLA V6'!C135</f>
        <v>0</v>
      </c>
      <c r="D135" s="95">
        <f>'PLANTILLA V6'!D135</f>
        <v>0</v>
      </c>
      <c r="E135" s="104">
        <v>0</v>
      </c>
      <c r="F135" s="95" t="b">
        <v>0</v>
      </c>
      <c r="G135" s="95" t="b">
        <v>0</v>
      </c>
      <c r="H135" s="95" t="b">
        <v>0</v>
      </c>
      <c r="I135" s="95" t="b">
        <v>0</v>
      </c>
      <c r="J135" s="98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0">
        <f>'PLANTILLA V6'!A136</f>
        <v>0</v>
      </c>
      <c r="B136" s="20">
        <f>'PLANTILLA V6'!B136</f>
        <v>0</v>
      </c>
      <c r="C136" s="104">
        <f>'PLANTILLA V6'!C136</f>
        <v>0</v>
      </c>
      <c r="D136" s="95">
        <f>'PLANTILLA V6'!D136</f>
        <v>0</v>
      </c>
      <c r="E136" s="104">
        <v>0</v>
      </c>
      <c r="F136" s="95" t="b">
        <v>0</v>
      </c>
      <c r="G136" s="95" t="b">
        <v>0</v>
      </c>
      <c r="H136" s="95" t="b">
        <v>0</v>
      </c>
      <c r="I136" s="95" t="b">
        <v>0</v>
      </c>
      <c r="J136" s="98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0">
        <f>'PLANTILLA V6'!A137</f>
        <v>0</v>
      </c>
      <c r="B137" s="20">
        <f>'PLANTILLA V6'!B137</f>
        <v>0</v>
      </c>
      <c r="C137" s="104">
        <f>'PLANTILLA V6'!C137</f>
        <v>0</v>
      </c>
      <c r="D137" s="95">
        <f>'PLANTILLA V6'!D137</f>
        <v>0</v>
      </c>
      <c r="E137" s="104">
        <v>0</v>
      </c>
      <c r="F137" s="95" t="b">
        <v>0</v>
      </c>
      <c r="G137" s="95" t="b">
        <v>0</v>
      </c>
      <c r="H137" s="95" t="b">
        <v>0</v>
      </c>
      <c r="I137" s="95" t="b">
        <v>0</v>
      </c>
      <c r="J137" s="98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0">
        <f>'PLANTILLA V6'!A138</f>
        <v>0</v>
      </c>
      <c r="B138" s="20">
        <f>'PLANTILLA V6'!B138</f>
        <v>0</v>
      </c>
      <c r="C138" s="104">
        <f>'PLANTILLA V6'!C138</f>
        <v>0</v>
      </c>
      <c r="D138" s="95">
        <f>'PLANTILLA V6'!D138</f>
        <v>0</v>
      </c>
      <c r="E138" s="104">
        <v>0</v>
      </c>
      <c r="F138" s="95" t="b">
        <v>0</v>
      </c>
      <c r="G138" s="95" t="b">
        <v>0</v>
      </c>
      <c r="H138" s="95" t="b">
        <v>0</v>
      </c>
      <c r="I138" s="95" t="b">
        <v>0</v>
      </c>
      <c r="J138" s="98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95" t="str">
        <f>'PLANTILLA V6'!A139</f>
        <v>Seguridad y Orden</v>
      </c>
      <c r="B139" s="167"/>
      <c r="C139" s="104"/>
      <c r="D139" s="95"/>
      <c r="E139" s="104"/>
      <c r="F139" s="101"/>
      <c r="G139" s="101"/>
      <c r="H139" s="101"/>
      <c r="I139" s="101"/>
      <c r="J139" s="102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21.5" x14ac:dyDescent="0.9">
      <c r="A140" s="103" t="str">
        <f>'PLANTILLA V6'!A140</f>
        <v>So</v>
      </c>
      <c r="B140" s="103" t="str">
        <f>'PLANTILLA V6'!B140</f>
        <v>Cubrebocas industrial N95 o similar</v>
      </c>
      <c r="C140" s="104">
        <f>'PLANTILLA V6'!C140</f>
        <v>1</v>
      </c>
      <c r="D140" s="95" t="str">
        <f>'PLANTILLA V6'!D140</f>
        <v>pza</v>
      </c>
      <c r="E140" s="104">
        <v>0</v>
      </c>
      <c r="F140" s="95" t="b">
        <v>1</v>
      </c>
      <c r="G140" s="95" t="b">
        <v>0</v>
      </c>
      <c r="H140" s="95" t="b">
        <v>0</v>
      </c>
      <c r="I140" s="95" t="b">
        <v>0</v>
      </c>
      <c r="J140" s="98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21.5" x14ac:dyDescent="0.9">
      <c r="A141" s="103" t="str">
        <f>'PLANTILLA V6'!A141</f>
        <v>So</v>
      </c>
      <c r="B141" s="103" t="str">
        <f>'PLANTILLA V6'!B141</f>
        <v>Lentes de seguridad</v>
      </c>
      <c r="C141" s="104">
        <f>'PLANTILLA V6'!C141</f>
        <v>1</v>
      </c>
      <c r="D141" s="95" t="str">
        <f>'PLANTILLA V6'!D141</f>
        <v>pza</v>
      </c>
      <c r="E141" s="104">
        <v>0</v>
      </c>
      <c r="F141" s="95" t="b">
        <v>0</v>
      </c>
      <c r="G141" s="95" t="b">
        <v>0</v>
      </c>
      <c r="H141" s="95" t="b">
        <v>1</v>
      </c>
      <c r="I141" s="95" t="b">
        <v>0</v>
      </c>
      <c r="J141" s="98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21.5" x14ac:dyDescent="0.9">
      <c r="A142" s="103" t="str">
        <f>'PLANTILLA V6'!A142</f>
        <v>So</v>
      </c>
      <c r="B142" s="103" t="str">
        <f>'PLANTILLA V6'!B142</f>
        <v>Guantes de seguridad</v>
      </c>
      <c r="C142" s="104">
        <f>'PLANTILLA V6'!C142</f>
        <v>1</v>
      </c>
      <c r="D142" s="95" t="str">
        <f>'PLANTILLA V6'!D142</f>
        <v>pza</v>
      </c>
      <c r="E142" s="104">
        <v>0</v>
      </c>
      <c r="F142" s="95" t="b">
        <v>0</v>
      </c>
      <c r="G142" s="95" t="b">
        <v>0</v>
      </c>
      <c r="H142" s="95" t="b">
        <v>1</v>
      </c>
      <c r="I142" s="95" t="b">
        <v>0</v>
      </c>
      <c r="J142" s="98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21.5" x14ac:dyDescent="0.9">
      <c r="A143" s="103" t="str">
        <f>'PLANTILLA V6'!A143</f>
        <v>So</v>
      </c>
      <c r="B143" s="103" t="str">
        <f>'PLANTILLA V6'!B143</f>
        <v>Botiquín de primeros auxilios (caja con algodón, alcohol, gasas, antiséptico, agua oxigenada, vendas)</v>
      </c>
      <c r="C143" s="104">
        <f>'PLANTILLA V6'!C143</f>
        <v>1</v>
      </c>
      <c r="D143" s="95" t="str">
        <f>'PLANTILLA V6'!D143</f>
        <v>pza</v>
      </c>
      <c r="E143" s="104">
        <v>0</v>
      </c>
      <c r="F143" s="95" t="b">
        <v>0</v>
      </c>
      <c r="G143" s="95" t="b">
        <v>0</v>
      </c>
      <c r="H143" s="95" t="b">
        <v>0</v>
      </c>
      <c r="I143" s="95" t="b">
        <v>1</v>
      </c>
      <c r="J143" s="98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21.5" x14ac:dyDescent="0.9">
      <c r="A144" s="103" t="str">
        <f>'PLANTILLA V6'!A144</f>
        <v>So</v>
      </c>
      <c r="B144" s="103" t="str">
        <f>'PLANTILLA V6'!B144</f>
        <v>Trapo de limpieza/franela</v>
      </c>
      <c r="C144" s="104">
        <f>'PLANTILLA V6'!C144</f>
        <v>1</v>
      </c>
      <c r="D144" s="95" t="str">
        <f>'PLANTILLA V6'!D144</f>
        <v>pza</v>
      </c>
      <c r="E144" s="104">
        <v>0</v>
      </c>
      <c r="F144" s="95" t="b">
        <v>0</v>
      </c>
      <c r="G144" s="95" t="b">
        <v>0</v>
      </c>
      <c r="H144" s="95" t="b">
        <v>1</v>
      </c>
      <c r="I144" s="95" t="b">
        <v>0</v>
      </c>
      <c r="J144" s="98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21.5" x14ac:dyDescent="0.9">
      <c r="A145" s="103">
        <f>'PLANTILLA V6'!A145</f>
        <v>0</v>
      </c>
      <c r="B145" s="95">
        <f>'PLANTILLA V6'!B145</f>
        <v>0</v>
      </c>
      <c r="C145" s="104">
        <f>'PLANTILLA V6'!C145</f>
        <v>1</v>
      </c>
      <c r="D145" s="95" t="str">
        <f>'PLANTILLA V6'!D145</f>
        <v>pza</v>
      </c>
      <c r="E145" s="104">
        <v>0</v>
      </c>
      <c r="F145" s="95" t="b">
        <v>0</v>
      </c>
      <c r="G145" s="95" t="b">
        <v>0</v>
      </c>
      <c r="H145" s="95" t="b">
        <v>0</v>
      </c>
      <c r="I145" s="95" t="b">
        <v>0</v>
      </c>
      <c r="J145" s="98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21.5" x14ac:dyDescent="0.9">
      <c r="A146" s="103">
        <f>'PLANTILLA V6'!A146</f>
        <v>0</v>
      </c>
      <c r="B146" s="95">
        <f>'PLANTILLA V6'!B146</f>
        <v>0</v>
      </c>
      <c r="C146" s="104">
        <f>'PLANTILLA V6'!C146</f>
        <v>1</v>
      </c>
      <c r="D146" s="95" t="str">
        <f>'PLANTILLA V6'!D146</f>
        <v>pza</v>
      </c>
      <c r="E146" s="104">
        <v>0</v>
      </c>
      <c r="F146" s="95" t="b">
        <v>0</v>
      </c>
      <c r="G146" s="95" t="b">
        <v>0</v>
      </c>
      <c r="H146" s="95" t="b">
        <v>0</v>
      </c>
      <c r="I146" s="95" t="b">
        <v>0</v>
      </c>
      <c r="J146" s="98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21.5" x14ac:dyDescent="0.9">
      <c r="A147" s="103">
        <f>'PLANTILLA V6'!A147</f>
        <v>0</v>
      </c>
      <c r="B147" s="95">
        <f>'PLANTILLA V6'!B147</f>
        <v>0</v>
      </c>
      <c r="C147" s="104">
        <f>'PLANTILLA V6'!C147</f>
        <v>1</v>
      </c>
      <c r="D147" s="95" t="str">
        <f>'PLANTILLA V6'!D147</f>
        <v>pza</v>
      </c>
      <c r="E147" s="104">
        <v>0</v>
      </c>
      <c r="F147" s="95" t="b">
        <v>0</v>
      </c>
      <c r="G147" s="95" t="b">
        <v>0</v>
      </c>
      <c r="H147" s="95" t="b">
        <v>0</v>
      </c>
      <c r="I147" s="95" t="b">
        <v>0</v>
      </c>
      <c r="J147" s="98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21.5" x14ac:dyDescent="0.9">
      <c r="A148" s="103">
        <f>'PLANTILLA V6'!A148</f>
        <v>0</v>
      </c>
      <c r="B148" s="95">
        <f>'PLANTILLA V6'!B148</f>
        <v>0</v>
      </c>
      <c r="C148" s="104">
        <f>'PLANTILLA V6'!C148</f>
        <v>1</v>
      </c>
      <c r="D148" s="95" t="str">
        <f>'PLANTILLA V6'!D148</f>
        <v>pza</v>
      </c>
      <c r="E148" s="104">
        <v>0</v>
      </c>
      <c r="F148" s="95" t="b">
        <v>0</v>
      </c>
      <c r="G148" s="95" t="b">
        <v>0</v>
      </c>
      <c r="H148" s="95" t="b">
        <v>0</v>
      </c>
      <c r="I148" s="95" t="b">
        <v>0</v>
      </c>
      <c r="J148" s="98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21.5" x14ac:dyDescent="0.9">
      <c r="A149" s="103">
        <f>'PLANTILLA V6'!A149</f>
        <v>0</v>
      </c>
      <c r="B149" s="95">
        <f>'PLANTILLA V6'!B149</f>
        <v>0</v>
      </c>
      <c r="C149" s="104">
        <f>'PLANTILLA V6'!C149</f>
        <v>1</v>
      </c>
      <c r="D149" s="95" t="str">
        <f>'PLANTILLA V6'!D149</f>
        <v>pza</v>
      </c>
      <c r="E149" s="104">
        <v>0</v>
      </c>
      <c r="F149" s="95" t="b">
        <v>0</v>
      </c>
      <c r="G149" s="95" t="b">
        <v>0</v>
      </c>
      <c r="H149" s="95" t="b">
        <v>0</v>
      </c>
      <c r="I149" s="95" t="b">
        <v>0</v>
      </c>
      <c r="J149" s="98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21.5" x14ac:dyDescent="0.9">
      <c r="A150" s="103">
        <f>'PLANTILLA V6'!A150</f>
        <v>0</v>
      </c>
      <c r="B150" s="95">
        <f>'PLANTILLA V6'!B150</f>
        <v>0</v>
      </c>
      <c r="C150" s="104">
        <f>'PLANTILLA V6'!C150</f>
        <v>1</v>
      </c>
      <c r="D150" s="95" t="str">
        <f>'PLANTILLA V6'!D150</f>
        <v>pza</v>
      </c>
      <c r="E150" s="104">
        <v>0</v>
      </c>
      <c r="F150" s="95" t="b">
        <v>0</v>
      </c>
      <c r="G150" s="95" t="b">
        <v>0</v>
      </c>
      <c r="H150" s="95" t="b">
        <v>0</v>
      </c>
      <c r="I150" s="95" t="b">
        <v>0</v>
      </c>
      <c r="J150" s="98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21.5" x14ac:dyDescent="0.9">
      <c r="A151" s="103">
        <f>'PLANTILLA V6'!A151</f>
        <v>0</v>
      </c>
      <c r="B151" s="95">
        <f>'PLANTILLA V6'!B151</f>
        <v>0</v>
      </c>
      <c r="C151" s="104">
        <f>'PLANTILLA V6'!C151</f>
        <v>1</v>
      </c>
      <c r="D151" s="95" t="str">
        <f>'PLANTILLA V6'!D151</f>
        <v>pza</v>
      </c>
      <c r="E151" s="104">
        <v>0</v>
      </c>
      <c r="F151" s="95" t="b">
        <v>0</v>
      </c>
      <c r="G151" s="95" t="b">
        <v>0</v>
      </c>
      <c r="H151" s="95" t="b">
        <v>0</v>
      </c>
      <c r="I151" s="95" t="b">
        <v>0</v>
      </c>
      <c r="J151" s="98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21.5" x14ac:dyDescent="0.9">
      <c r="A152" s="103">
        <f>'PLANTILLA V6'!A152</f>
        <v>0</v>
      </c>
      <c r="B152" s="95">
        <f>'PLANTILLA V6'!B152</f>
        <v>0</v>
      </c>
      <c r="C152" s="104">
        <f>'PLANTILLA V6'!C152</f>
        <v>1</v>
      </c>
      <c r="D152" s="95" t="str">
        <f>'PLANTILLA V6'!D152</f>
        <v>pza</v>
      </c>
      <c r="E152" s="104">
        <v>0</v>
      </c>
      <c r="F152" s="95" t="b">
        <v>0</v>
      </c>
      <c r="G152" s="95" t="b">
        <v>0</v>
      </c>
      <c r="H152" s="95" t="b">
        <v>0</v>
      </c>
      <c r="I152" s="95" t="b">
        <v>0</v>
      </c>
      <c r="J152" s="98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21.5" x14ac:dyDescent="0.9">
      <c r="A153" s="103">
        <f>'PLANTILLA V6'!A153</f>
        <v>0</v>
      </c>
      <c r="B153" s="95">
        <f>'PLANTILLA V6'!B153</f>
        <v>0</v>
      </c>
      <c r="C153" s="104">
        <f>'PLANTILLA V6'!C153</f>
        <v>1</v>
      </c>
      <c r="D153" s="95" t="str">
        <f>'PLANTILLA V6'!D153</f>
        <v>pza</v>
      </c>
      <c r="E153" s="104">
        <v>0</v>
      </c>
      <c r="F153" s="95" t="b">
        <v>0</v>
      </c>
      <c r="G153" s="95" t="b">
        <v>0</v>
      </c>
      <c r="H153" s="95" t="b">
        <v>0</v>
      </c>
      <c r="I153" s="95" t="b">
        <v>0</v>
      </c>
      <c r="J153" s="98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21.5" x14ac:dyDescent="0.9">
      <c r="A154" s="103">
        <f>'PLANTILLA V6'!A154</f>
        <v>0</v>
      </c>
      <c r="B154" s="95">
        <f>'PLANTILLA V6'!B154</f>
        <v>0</v>
      </c>
      <c r="C154" s="104">
        <f>'PLANTILLA V6'!C154</f>
        <v>1</v>
      </c>
      <c r="D154" s="95" t="str">
        <f>'PLANTILLA V6'!D154</f>
        <v>pza</v>
      </c>
      <c r="E154" s="104">
        <v>0</v>
      </c>
      <c r="F154" s="95" t="b">
        <v>0</v>
      </c>
      <c r="G154" s="95" t="b">
        <v>0</v>
      </c>
      <c r="H154" s="95" t="b">
        <v>0</v>
      </c>
      <c r="I154" s="95" t="b">
        <v>0</v>
      </c>
      <c r="J154" s="98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21.5" x14ac:dyDescent="0.9">
      <c r="A155" s="103">
        <f>'PLANTILLA V6'!A155</f>
        <v>0</v>
      </c>
      <c r="B155" s="95">
        <f>'PLANTILLA V6'!B155</f>
        <v>0</v>
      </c>
      <c r="C155" s="104">
        <f>'PLANTILLA V6'!C155</f>
        <v>1</v>
      </c>
      <c r="D155" s="95" t="str">
        <f>'PLANTILLA V6'!D155</f>
        <v>pza</v>
      </c>
      <c r="E155" s="104">
        <v>0</v>
      </c>
      <c r="F155" s="95" t="b">
        <v>0</v>
      </c>
      <c r="G155" s="95" t="b">
        <v>0</v>
      </c>
      <c r="H155" s="95" t="b">
        <v>0</v>
      </c>
      <c r="I155" s="95" t="b">
        <v>0</v>
      </c>
      <c r="J155" s="98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21.5" x14ac:dyDescent="0.9">
      <c r="A156" s="103">
        <f>'PLANTILLA V6'!A156</f>
        <v>0</v>
      </c>
      <c r="B156" s="95">
        <f>'PLANTILLA V6'!B156</f>
        <v>0</v>
      </c>
      <c r="C156" s="104">
        <f>'PLANTILLA V6'!C156</f>
        <v>1</v>
      </c>
      <c r="D156" s="95" t="str">
        <f>'PLANTILLA V6'!D156</f>
        <v>pza</v>
      </c>
      <c r="E156" s="104">
        <v>0</v>
      </c>
      <c r="F156" s="95" t="b">
        <v>0</v>
      </c>
      <c r="G156" s="95" t="b">
        <v>0</v>
      </c>
      <c r="H156" s="95" t="b">
        <v>0</v>
      </c>
      <c r="I156" s="95" t="b">
        <v>0</v>
      </c>
      <c r="J156" s="98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21.5" x14ac:dyDescent="0.9">
      <c r="A157" s="103">
        <f>'PLANTILLA V6'!A157</f>
        <v>0</v>
      </c>
      <c r="B157" s="95">
        <f>'PLANTILLA V6'!B157</f>
        <v>0</v>
      </c>
      <c r="C157" s="104">
        <f>'PLANTILLA V6'!C157</f>
        <v>1</v>
      </c>
      <c r="D157" s="95" t="str">
        <f>'PLANTILLA V6'!D157</f>
        <v>pza</v>
      </c>
      <c r="E157" s="104">
        <v>0</v>
      </c>
      <c r="F157" s="95" t="b">
        <v>0</v>
      </c>
      <c r="G157" s="95" t="b">
        <v>0</v>
      </c>
      <c r="H157" s="95" t="b">
        <v>0</v>
      </c>
      <c r="I157" s="95" t="b">
        <v>0</v>
      </c>
      <c r="J157" s="98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21.5" x14ac:dyDescent="0.9">
      <c r="A158" s="103">
        <f>'PLANTILLA V6'!A158</f>
        <v>0</v>
      </c>
      <c r="B158" s="95">
        <f>'PLANTILLA V6'!B158</f>
        <v>0</v>
      </c>
      <c r="C158" s="104">
        <f>'PLANTILLA V6'!C158</f>
        <v>1</v>
      </c>
      <c r="D158" s="95" t="str">
        <f>'PLANTILLA V6'!D158</f>
        <v>pza</v>
      </c>
      <c r="E158" s="104">
        <v>0</v>
      </c>
      <c r="F158" s="95" t="b">
        <v>0</v>
      </c>
      <c r="G158" s="95" t="b">
        <v>0</v>
      </c>
      <c r="H158" s="95" t="b">
        <v>0</v>
      </c>
      <c r="I158" s="95" t="b">
        <v>0</v>
      </c>
      <c r="J158" s="98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21.5" x14ac:dyDescent="0.9">
      <c r="A159" s="103">
        <f>'PLANTILLA V6'!A159</f>
        <v>0</v>
      </c>
      <c r="B159" s="95">
        <f>'PLANTILLA V6'!B159</f>
        <v>0</v>
      </c>
      <c r="C159" s="104">
        <f>'PLANTILLA V6'!C159</f>
        <v>1</v>
      </c>
      <c r="D159" s="95" t="str">
        <f>'PLANTILLA V6'!D159</f>
        <v>pza</v>
      </c>
      <c r="E159" s="104">
        <v>0</v>
      </c>
      <c r="F159" s="95" t="b">
        <v>0</v>
      </c>
      <c r="G159" s="95" t="b">
        <v>0</v>
      </c>
      <c r="H159" s="95" t="b">
        <v>0</v>
      </c>
      <c r="I159" s="95" t="b">
        <v>0</v>
      </c>
      <c r="J159" s="98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21.5" x14ac:dyDescent="0.9">
      <c r="A160" s="103">
        <f>'PLANTILLA V6'!A160</f>
        <v>0</v>
      </c>
      <c r="B160" s="95">
        <f>'PLANTILLA V6'!B160</f>
        <v>0</v>
      </c>
      <c r="C160" s="104">
        <f>'PLANTILLA V6'!C160</f>
        <v>1</v>
      </c>
      <c r="D160" s="95" t="str">
        <f>'PLANTILLA V6'!D160</f>
        <v>pza</v>
      </c>
      <c r="E160" s="104">
        <v>0</v>
      </c>
      <c r="F160" s="95" t="b">
        <v>0</v>
      </c>
      <c r="G160" s="95" t="b">
        <v>0</v>
      </c>
      <c r="H160" s="95" t="b">
        <v>0</v>
      </c>
      <c r="I160" s="95" t="b">
        <v>0</v>
      </c>
      <c r="J160" s="98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21.5" x14ac:dyDescent="0.9">
      <c r="A161" s="195" t="str">
        <f>'PLANTILLA V6'!A161</f>
        <v>Estuche Individual</v>
      </c>
      <c r="B161" s="167"/>
      <c r="C161" s="104"/>
      <c r="D161" s="95"/>
      <c r="E161" s="104"/>
      <c r="F161" s="101"/>
      <c r="G161" s="101"/>
      <c r="H161" s="101"/>
      <c r="I161" s="101"/>
      <c r="J161" s="102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1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21.5" x14ac:dyDescent="0.9">
      <c r="A162" s="103" t="str">
        <f>'PLANTILLA V6'!A162</f>
        <v>In</v>
      </c>
      <c r="B162" s="103" t="str">
        <f>'PLANTILLA V6'!B162</f>
        <v>Lápiz</v>
      </c>
      <c r="C162" s="104">
        <f>'PLANTILLA V6'!C162</f>
        <v>1</v>
      </c>
      <c r="D162" s="95" t="str">
        <f>'PLANTILLA V6'!D162</f>
        <v>pza</v>
      </c>
      <c r="E162" s="104">
        <v>0</v>
      </c>
      <c r="F162" s="95" t="b">
        <v>1</v>
      </c>
      <c r="G162" s="95" t="b">
        <v>0</v>
      </c>
      <c r="H162" s="95" t="b">
        <v>0</v>
      </c>
      <c r="I162" s="95" t="b">
        <v>0</v>
      </c>
      <c r="J162" s="98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21.5" x14ac:dyDescent="0.9">
      <c r="A163" s="103" t="str">
        <f>'PLANTILLA V6'!A163</f>
        <v>In</v>
      </c>
      <c r="B163" s="103" t="str">
        <f>'PLANTILLA V6'!B163</f>
        <v>Goma</v>
      </c>
      <c r="C163" s="104">
        <f>'PLANTILLA V6'!C163</f>
        <v>1</v>
      </c>
      <c r="D163" s="95" t="str">
        <f>'PLANTILLA V6'!D163</f>
        <v>pza</v>
      </c>
      <c r="E163" s="104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98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21.5" x14ac:dyDescent="0.9">
      <c r="A164" s="103" t="str">
        <f>'PLANTILLA V6'!A164</f>
        <v>In</v>
      </c>
      <c r="B164" s="103" t="str">
        <f>'PLANTILLA V6'!B164</f>
        <v>Sacapuntas</v>
      </c>
      <c r="C164" s="104">
        <f>'PLANTILLA V6'!C164</f>
        <v>1</v>
      </c>
      <c r="D164" s="95" t="str">
        <f>'PLANTILLA V6'!D164</f>
        <v>pza</v>
      </c>
      <c r="E164" s="104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98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21.5" x14ac:dyDescent="0.9">
      <c r="A165" s="103" t="str">
        <f>'PLANTILLA V6'!A165</f>
        <v>In</v>
      </c>
      <c r="B165" s="103" t="str">
        <f>'PLANTILLA V6'!B165</f>
        <v>Bolígrafo</v>
      </c>
      <c r="C165" s="104">
        <f>'PLANTILLA V6'!C165</f>
        <v>1</v>
      </c>
      <c r="D165" s="95" t="str">
        <f>'PLANTILLA V6'!D165</f>
        <v>pza</v>
      </c>
      <c r="E165" s="104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98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21.5" x14ac:dyDescent="0.9">
      <c r="A166" s="103" t="str">
        <f>'PLANTILLA V6'!A166</f>
        <v>In</v>
      </c>
      <c r="B166" s="103" t="str">
        <f>'PLANTILLA V6'!B166</f>
        <v>Tijeras</v>
      </c>
      <c r="C166" s="104">
        <f>'PLANTILLA V6'!C166</f>
        <v>1</v>
      </c>
      <c r="D166" s="95" t="str">
        <f>'PLANTILLA V6'!D166</f>
        <v>pza</v>
      </c>
      <c r="E166" s="104">
        <v>0</v>
      </c>
      <c r="F166" s="95" t="b">
        <v>1</v>
      </c>
      <c r="G166" s="95" t="b">
        <v>0</v>
      </c>
      <c r="H166" s="95" t="b">
        <v>0</v>
      </c>
      <c r="I166" s="95" t="b">
        <v>0</v>
      </c>
      <c r="J166" s="98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21.5" x14ac:dyDescent="0.9">
      <c r="A167" s="103" t="str">
        <f>'PLANTILLA V6'!A167</f>
        <v>In</v>
      </c>
      <c r="B167" s="103" t="str">
        <f>'PLANTILLA V6'!B167</f>
        <v>Pegamento en barra (Pritt) de 8 g</v>
      </c>
      <c r="C167" s="104">
        <f>'PLANTILLA V6'!C167</f>
        <v>1</v>
      </c>
      <c r="D167" s="95" t="str">
        <f>'PLANTILLA V6'!D167</f>
        <v>pza</v>
      </c>
      <c r="E167" s="104">
        <v>0</v>
      </c>
      <c r="F167" s="95" t="b">
        <v>1</v>
      </c>
      <c r="G167" s="95" t="b">
        <v>0</v>
      </c>
      <c r="H167" s="95" t="b">
        <v>0</v>
      </c>
      <c r="I167" s="95" t="b">
        <v>0</v>
      </c>
      <c r="J167" s="98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21.5" x14ac:dyDescent="0.9">
      <c r="A168" s="103" t="str">
        <f>'PLANTILLA V6'!A168</f>
        <v>In</v>
      </c>
      <c r="B168" s="103" t="str">
        <f>'PLANTILLA V6'!B168</f>
        <v>Caja de 12 colores de madera</v>
      </c>
      <c r="C168" s="104">
        <f>'PLANTILLA V6'!C168</f>
        <v>1</v>
      </c>
      <c r="D168" s="95" t="str">
        <f>'PLANTILLA V6'!D168</f>
        <v>caja</v>
      </c>
      <c r="E168" s="104">
        <v>0</v>
      </c>
      <c r="F168" s="95" t="b">
        <v>1</v>
      </c>
      <c r="G168" s="95" t="b">
        <v>0</v>
      </c>
      <c r="H168" s="95" t="b">
        <v>0</v>
      </c>
      <c r="I168" s="95" t="b">
        <v>0</v>
      </c>
      <c r="J168" s="98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21.5" x14ac:dyDescent="0.9">
      <c r="A169" s="103" t="str">
        <f>'PLANTILLA V6'!A169</f>
        <v>In</v>
      </c>
      <c r="B169" s="103" t="str">
        <f>'PLANTILLA V6'!B169</f>
        <v>Plumón marcador permanente punto fino (Sharpie)</v>
      </c>
      <c r="C169" s="104">
        <f>'PLANTILLA V6'!C169</f>
        <v>1</v>
      </c>
      <c r="D169" s="95" t="str">
        <f>'PLANTILLA V6'!D169</f>
        <v>pza</v>
      </c>
      <c r="E169" s="104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98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21.5" x14ac:dyDescent="0.9">
      <c r="A170" s="103" t="str">
        <f>'PLANTILLA V6'!A170</f>
        <v>In</v>
      </c>
      <c r="B170" s="103" t="str">
        <f>'PLANTILLA V6'!B170</f>
        <v xml:space="preserve">Juego de geometría (regla, escuadra 45°,  escuadra 60°, 1 compás, transportador) </v>
      </c>
      <c r="C170" s="104">
        <f>'PLANTILLA V6'!C170</f>
        <v>1</v>
      </c>
      <c r="D170" s="95" t="str">
        <f>'PLANTILLA V6'!D170</f>
        <v>juego</v>
      </c>
      <c r="E170" s="104">
        <v>0</v>
      </c>
      <c r="F170" s="95" t="b">
        <v>1</v>
      </c>
      <c r="G170" s="95" t="b">
        <v>0</v>
      </c>
      <c r="H170" s="95" t="b">
        <v>0</v>
      </c>
      <c r="I170" s="95" t="b">
        <v>0</v>
      </c>
      <c r="J170" s="98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21.5" x14ac:dyDescent="0.9">
      <c r="A171" s="103" t="str">
        <f>'PLANTILLA V6'!A171</f>
        <v>In</v>
      </c>
      <c r="B171" s="103" t="str">
        <f>'PLANTILLA V6'!B171</f>
        <v xml:space="preserve">Paquete de plumones de color </v>
      </c>
      <c r="C171" s="104">
        <f>'PLANTILLA V6'!C171</f>
        <v>1</v>
      </c>
      <c r="D171" s="95" t="str">
        <f>'PLANTILLA V6'!D171</f>
        <v>pza</v>
      </c>
      <c r="E171" s="104">
        <v>0</v>
      </c>
      <c r="F171" s="95" t="b">
        <v>0</v>
      </c>
      <c r="G171" s="95" t="b">
        <v>0</v>
      </c>
      <c r="H171" s="95" t="b">
        <v>0</v>
      </c>
      <c r="I171" s="95" t="b">
        <v>0</v>
      </c>
      <c r="J171" s="98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1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21.5" x14ac:dyDescent="0.9">
      <c r="A172" s="103" t="str">
        <f>'PLANTILLA V6'!A172</f>
        <v>In</v>
      </c>
      <c r="B172" s="103">
        <f>'PLANTILLA V6'!B172</f>
        <v>0</v>
      </c>
      <c r="C172" s="104">
        <f>'PLANTILLA V6'!C172</f>
        <v>1</v>
      </c>
      <c r="D172" s="95" t="str">
        <f>'PLANTILLA V6'!D172</f>
        <v>pza</v>
      </c>
      <c r="E172" s="104">
        <v>0</v>
      </c>
      <c r="F172" s="95" t="b">
        <v>0</v>
      </c>
      <c r="G172" s="95" t="b">
        <v>0</v>
      </c>
      <c r="H172" s="95" t="b">
        <v>0</v>
      </c>
      <c r="I172" s="95" t="b">
        <v>0</v>
      </c>
      <c r="J172" s="98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1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21.5" x14ac:dyDescent="0.9">
      <c r="A173" s="103">
        <f>'PLANTILLA V6'!A173</f>
        <v>0</v>
      </c>
      <c r="B173" s="103">
        <f>'PLANTILLA V6'!B173</f>
        <v>0</v>
      </c>
      <c r="C173" s="104">
        <f>'PLANTILLA V6'!C173</f>
        <v>1</v>
      </c>
      <c r="D173" s="95" t="str">
        <f>'PLANTILLA V6'!D173</f>
        <v>pza</v>
      </c>
      <c r="E173" s="104">
        <v>0</v>
      </c>
      <c r="F173" s="95" t="b">
        <v>0</v>
      </c>
      <c r="G173" s="95" t="b">
        <v>0</v>
      </c>
      <c r="H173" s="95" t="b">
        <v>0</v>
      </c>
      <c r="I173" s="95" t="b">
        <v>0</v>
      </c>
      <c r="J173" s="98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1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21.5" x14ac:dyDescent="0.9">
      <c r="A174" s="103">
        <f>'PLANTILLA V6'!A174</f>
        <v>0</v>
      </c>
      <c r="B174" s="103">
        <f>'PLANTILLA V6'!B174</f>
        <v>0</v>
      </c>
      <c r="C174" s="104">
        <f>'PLANTILLA V6'!C174</f>
        <v>1</v>
      </c>
      <c r="D174" s="95" t="str">
        <f>'PLANTILLA V6'!D174</f>
        <v>pza</v>
      </c>
      <c r="E174" s="104">
        <v>0</v>
      </c>
      <c r="F174" s="95" t="b">
        <v>0</v>
      </c>
      <c r="G174" s="95" t="b">
        <v>0</v>
      </c>
      <c r="H174" s="95" t="b">
        <v>0</v>
      </c>
      <c r="I174" s="95" t="b">
        <v>0</v>
      </c>
      <c r="J174" s="98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1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21.5" x14ac:dyDescent="0.9">
      <c r="A175" s="103">
        <f>'PLANTILLA V6'!A175</f>
        <v>0</v>
      </c>
      <c r="B175" s="103">
        <f>'PLANTILLA V6'!B175</f>
        <v>0</v>
      </c>
      <c r="C175" s="104">
        <f>'PLANTILLA V6'!C175</f>
        <v>1</v>
      </c>
      <c r="D175" s="95" t="str">
        <f>'PLANTILLA V6'!D175</f>
        <v>pza</v>
      </c>
      <c r="E175" s="104">
        <v>0</v>
      </c>
      <c r="F175" s="95" t="b">
        <v>0</v>
      </c>
      <c r="G175" s="95" t="b">
        <v>0</v>
      </c>
      <c r="H175" s="95" t="b">
        <v>0</v>
      </c>
      <c r="I175" s="95" t="b">
        <v>0</v>
      </c>
      <c r="J175" s="98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1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21.5" x14ac:dyDescent="0.9">
      <c r="A176" s="103">
        <f>'PLANTILLA V6'!A176</f>
        <v>0</v>
      </c>
      <c r="B176" s="103">
        <f>'PLANTILLA V6'!B176</f>
        <v>0</v>
      </c>
      <c r="C176" s="104">
        <f>'PLANTILLA V6'!C176</f>
        <v>1</v>
      </c>
      <c r="D176" s="95" t="str">
        <f>'PLANTILLA V6'!D176</f>
        <v>pza</v>
      </c>
      <c r="E176" s="104">
        <v>0</v>
      </c>
      <c r="F176" s="95" t="b">
        <v>0</v>
      </c>
      <c r="G176" s="95" t="b">
        <v>0</v>
      </c>
      <c r="H176" s="95" t="b">
        <v>0</v>
      </c>
      <c r="I176" s="95" t="b">
        <v>0</v>
      </c>
      <c r="J176" s="98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1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21.5" x14ac:dyDescent="0.9">
      <c r="A177" s="103">
        <f>'PLANTILLA V6'!A177</f>
        <v>0</v>
      </c>
      <c r="B177" s="103">
        <f>'PLANTILLA V6'!B177</f>
        <v>0</v>
      </c>
      <c r="C177" s="104">
        <f>'PLANTILLA V6'!C177</f>
        <v>1</v>
      </c>
      <c r="D177" s="95" t="str">
        <f>'PLANTILLA V6'!D177</f>
        <v>pza</v>
      </c>
      <c r="E177" s="104">
        <v>0</v>
      </c>
      <c r="F177" s="95" t="b">
        <v>0</v>
      </c>
      <c r="G177" s="95" t="b">
        <v>0</v>
      </c>
      <c r="H177" s="95" t="b">
        <v>0</v>
      </c>
      <c r="I177" s="95" t="b">
        <v>0</v>
      </c>
      <c r="J177" s="98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1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21.5" x14ac:dyDescent="0.9">
      <c r="A178" s="103">
        <f>'PLANTILLA V6'!A178</f>
        <v>0</v>
      </c>
      <c r="B178" s="103">
        <f>'PLANTILLA V6'!B178</f>
        <v>0</v>
      </c>
      <c r="C178" s="104">
        <f>'PLANTILLA V6'!C178</f>
        <v>1</v>
      </c>
      <c r="D178" s="95" t="str">
        <f>'PLANTILLA V6'!D178</f>
        <v>pza</v>
      </c>
      <c r="E178" s="104">
        <v>0</v>
      </c>
      <c r="F178" s="95" t="b">
        <v>0</v>
      </c>
      <c r="G178" s="95" t="b">
        <v>0</v>
      </c>
      <c r="H178" s="95" t="b">
        <v>0</v>
      </c>
      <c r="I178" s="95" t="b">
        <v>0</v>
      </c>
      <c r="J178" s="98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1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21.5" x14ac:dyDescent="0.9">
      <c r="A179" s="103">
        <f>'PLANTILLA V6'!A179</f>
        <v>0</v>
      </c>
      <c r="B179" s="103">
        <f>'PLANTILLA V6'!B179</f>
        <v>0</v>
      </c>
      <c r="C179" s="104">
        <f>'PLANTILLA V6'!C179</f>
        <v>1</v>
      </c>
      <c r="D179" s="95" t="str">
        <f>'PLANTILLA V6'!D179</f>
        <v>pza</v>
      </c>
      <c r="E179" s="104">
        <v>0</v>
      </c>
      <c r="F179" s="95" t="b">
        <v>0</v>
      </c>
      <c r="G179" s="95" t="b">
        <v>0</v>
      </c>
      <c r="H179" s="95" t="b">
        <v>0</v>
      </c>
      <c r="I179" s="95" t="b">
        <v>0</v>
      </c>
      <c r="J179" s="98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1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21.5" x14ac:dyDescent="0.9">
      <c r="A180" s="103">
        <f>'PLANTILLA V6'!A180</f>
        <v>0</v>
      </c>
      <c r="B180" s="103">
        <f>'PLANTILLA V6'!B180</f>
        <v>0</v>
      </c>
      <c r="C180" s="104">
        <f>'PLANTILLA V6'!C180</f>
        <v>1</v>
      </c>
      <c r="D180" s="95" t="str">
        <f>'PLANTILLA V6'!D180</f>
        <v>pza</v>
      </c>
      <c r="E180" s="104">
        <v>0</v>
      </c>
      <c r="F180" s="95" t="b">
        <v>0</v>
      </c>
      <c r="G180" s="95" t="b">
        <v>0</v>
      </c>
      <c r="H180" s="95" t="b">
        <v>0</v>
      </c>
      <c r="I180" s="95" t="b">
        <v>0</v>
      </c>
      <c r="J180" s="98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1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21.5" x14ac:dyDescent="0.9">
      <c r="A181" s="103">
        <f>'PLANTILLA V6'!A181</f>
        <v>0</v>
      </c>
      <c r="B181" s="103">
        <f>'PLANTILLA V6'!B181</f>
        <v>0</v>
      </c>
      <c r="C181" s="104">
        <f>'PLANTILLA V6'!C181</f>
        <v>1</v>
      </c>
      <c r="D181" s="95" t="str">
        <f>'PLANTILLA V6'!D181</f>
        <v>pza</v>
      </c>
      <c r="E181" s="104">
        <v>0</v>
      </c>
      <c r="F181" s="95" t="b">
        <v>0</v>
      </c>
      <c r="G181" s="95" t="b">
        <v>0</v>
      </c>
      <c r="H181" s="95" t="b">
        <v>0</v>
      </c>
      <c r="I181" s="95" t="b">
        <v>0</v>
      </c>
      <c r="J181" s="98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1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21.5" x14ac:dyDescent="0.9">
      <c r="A182" s="103">
        <f>'PLANTILLA V6'!A182</f>
        <v>0</v>
      </c>
      <c r="B182" s="103">
        <f>'PLANTILLA V6'!B182</f>
        <v>0</v>
      </c>
      <c r="C182" s="104">
        <f>'PLANTILLA V6'!C182</f>
        <v>1</v>
      </c>
      <c r="D182" s="95" t="str">
        <f>'PLANTILLA V6'!D182</f>
        <v>pza</v>
      </c>
      <c r="E182" s="104">
        <v>0</v>
      </c>
      <c r="F182" s="95" t="b">
        <v>0</v>
      </c>
      <c r="G182" s="95" t="b">
        <v>0</v>
      </c>
      <c r="H182" s="95" t="b">
        <v>0</v>
      </c>
      <c r="I182" s="95" t="b">
        <v>0</v>
      </c>
      <c r="J182" s="98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1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21.5" x14ac:dyDescent="0.9">
      <c r="A183" s="91">
        <f>'PLANTILLA V6'!A183</f>
        <v>0</v>
      </c>
      <c r="B183" s="103">
        <f>'PLANTILLA V6'!B183</f>
        <v>0</v>
      </c>
      <c r="C183" s="104">
        <f>'PLANTILLA V6'!C183</f>
        <v>1</v>
      </c>
      <c r="D183" s="95" t="str">
        <f>'PLANTILLA V6'!D183</f>
        <v>pza</v>
      </c>
      <c r="E183" s="104">
        <v>0</v>
      </c>
      <c r="F183" s="95" t="b">
        <v>0</v>
      </c>
      <c r="G183" s="95" t="b">
        <v>0</v>
      </c>
      <c r="H183" s="95" t="b">
        <v>0</v>
      </c>
      <c r="I183" s="95" t="b">
        <v>0</v>
      </c>
      <c r="J183" s="98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1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21.5" x14ac:dyDescent="0.9">
      <c r="A184" s="91">
        <f>'PLANTILLA V6'!A184</f>
        <v>0</v>
      </c>
      <c r="B184" s="103">
        <f>'PLANTILLA V6'!B184</f>
        <v>0</v>
      </c>
      <c r="C184" s="104">
        <f>'PLANTILLA V6'!C184</f>
        <v>1</v>
      </c>
      <c r="D184" s="95" t="str">
        <f>'PLANTILLA V6'!D184</f>
        <v>pza</v>
      </c>
      <c r="E184" s="104">
        <v>0</v>
      </c>
      <c r="F184" s="95" t="b">
        <v>0</v>
      </c>
      <c r="G184" s="95" t="b">
        <v>0</v>
      </c>
      <c r="H184" s="95" t="b">
        <v>0</v>
      </c>
      <c r="I184" s="95" t="b">
        <v>0</v>
      </c>
      <c r="J184" s="98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1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21.5" x14ac:dyDescent="0.9">
      <c r="A185" s="195" t="str">
        <f>'PLANTILLA V6'!A185</f>
        <v>Materiales Consumibles</v>
      </c>
      <c r="B185" s="167"/>
      <c r="C185" s="104">
        <f>'PLANTILLA V6'!C185</f>
        <v>0</v>
      </c>
      <c r="D185" s="95"/>
      <c r="E185" s="104"/>
      <c r="F185" s="95"/>
      <c r="G185" s="95"/>
      <c r="H185" s="95"/>
      <c r="I185" s="95"/>
      <c r="J185" s="102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1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21.5" x14ac:dyDescent="0.9">
      <c r="A186" s="103" t="str">
        <f>'PLANTILLA V6'!A186</f>
        <v>Co</v>
      </c>
      <c r="B186" s="103" t="str">
        <f>'PLANTILLA V6'!B186</f>
        <v>MDF 3 mm de espesor de 30 x 30 cm</v>
      </c>
      <c r="C186" s="104">
        <f>'PLANTILLA V6'!C186</f>
        <v>1</v>
      </c>
      <c r="D186" s="95" t="str">
        <f>'PLANTILLA V6'!D186</f>
        <v>pza</v>
      </c>
      <c r="E186" s="104">
        <v>0</v>
      </c>
      <c r="F186" s="95" t="b">
        <v>0</v>
      </c>
      <c r="G186" s="95" t="b">
        <v>0</v>
      </c>
      <c r="H186" s="95" t="b">
        <v>0</v>
      </c>
      <c r="I186" s="95" t="b">
        <v>0</v>
      </c>
      <c r="J186" s="98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21.5" x14ac:dyDescent="0.9">
      <c r="A187" s="103" t="str">
        <f>'PLANTILLA V6'!A187</f>
        <v>Co</v>
      </c>
      <c r="B187" s="103" t="str">
        <f>'PLANTILLA V6'!B187</f>
        <v>Cartulina blanca</v>
      </c>
      <c r="C187" s="104">
        <f>'PLANTILLA V6'!C187</f>
        <v>1</v>
      </c>
      <c r="D187" s="95" t="str">
        <f>'PLANTILLA V6'!D187</f>
        <v>pza</v>
      </c>
      <c r="E187" s="104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98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21.5" x14ac:dyDescent="0.9">
      <c r="A188" s="103" t="str">
        <f>'PLANTILLA V6'!A188</f>
        <v>Co</v>
      </c>
      <c r="B188" s="103" t="str">
        <f>'PLANTILLA V6'!B188</f>
        <v>Hojas blancas tamaño carta</v>
      </c>
      <c r="C188" s="104">
        <f>'PLANTILLA V6'!C188</f>
        <v>1</v>
      </c>
      <c r="D188" s="95" t="str">
        <f>'PLANTILLA V6'!D188</f>
        <v>hoja</v>
      </c>
      <c r="E188" s="104">
        <v>0</v>
      </c>
      <c r="F188" s="95" t="b">
        <v>0</v>
      </c>
      <c r="G188" s="95" t="b">
        <v>0</v>
      </c>
      <c r="H188" s="95" t="b">
        <v>0</v>
      </c>
      <c r="I188" s="95" t="b">
        <v>0</v>
      </c>
      <c r="J188" s="98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21.5" x14ac:dyDescent="0.9">
      <c r="A189" s="103" t="str">
        <f>'PLANTILLA V6'!A189</f>
        <v>Co</v>
      </c>
      <c r="B189" s="103" t="str">
        <f>'PLANTILLA V6'!B189</f>
        <v>Hojas de colores (varios) tamaño carta</v>
      </c>
      <c r="C189" s="104">
        <f>'PLANTILLA V6'!C189</f>
        <v>1</v>
      </c>
      <c r="D189" s="95" t="str">
        <f>'PLANTILLA V6'!D189</f>
        <v>hoja</v>
      </c>
      <c r="E189" s="104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98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21.5" x14ac:dyDescent="0.9">
      <c r="A190" s="103" t="str">
        <f>'PLANTILLA V6'!A190</f>
        <v>Co</v>
      </c>
      <c r="B190" s="103" t="str">
        <f>'PLANTILLA V6'!B190</f>
        <v>Post-it</v>
      </c>
      <c r="C190" s="104">
        <f>'PLANTILLA V6'!C190</f>
        <v>1</v>
      </c>
      <c r="D190" s="95" t="str">
        <f>'PLANTILLA V6'!D190</f>
        <v>bloc de 100 hojas</v>
      </c>
      <c r="E190" s="104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98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21.5" x14ac:dyDescent="0.9">
      <c r="A191" s="103" t="str">
        <f>'PLANTILLA V6'!A191</f>
        <v>Co</v>
      </c>
      <c r="B191" s="103" t="str">
        <f>'PLANTILLA V6'!B191</f>
        <v>Fomi tamaño carta</v>
      </c>
      <c r="C191" s="104">
        <f>'PLANTILLA V6'!C191</f>
        <v>1</v>
      </c>
      <c r="D191" s="95" t="str">
        <f>'PLANTILLA V6'!D191</f>
        <v>hoja</v>
      </c>
      <c r="E191" s="104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98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21.5" x14ac:dyDescent="0.9">
      <c r="A192" s="103" t="str">
        <f>'PLANTILLA V6'!A192</f>
        <v>Co</v>
      </c>
      <c r="B192" s="103" t="str">
        <f>'PLANTILLA V6'!B192</f>
        <v>Papel aluminio</v>
      </c>
      <c r="C192" s="104">
        <f>'PLANTILLA V6'!C192</f>
        <v>1</v>
      </c>
      <c r="D192" s="95" t="str">
        <f>'PLANTILLA V6'!D192</f>
        <v>rollo</v>
      </c>
      <c r="E192" s="104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98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21.5" x14ac:dyDescent="0.9">
      <c r="A193" s="103" t="str">
        <f>'PLANTILLA V6'!A193</f>
        <v>Co</v>
      </c>
      <c r="B193" s="103" t="str">
        <f>'PLANTILLA V6'!B193</f>
        <v>Abatelenguas (palitos planos) 15 cm largo x 18 mm ancho</v>
      </c>
      <c r="C193" s="104">
        <f>'PLANTILLA V6'!C193</f>
        <v>1</v>
      </c>
      <c r="D193" s="95" t="str">
        <f>'PLANTILLA V6'!D193</f>
        <v>pza</v>
      </c>
      <c r="E193" s="104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98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21.5" x14ac:dyDescent="0.9">
      <c r="A194" s="103" t="str">
        <f>'PLANTILLA V6'!A194</f>
        <v>Co</v>
      </c>
      <c r="B194" s="103" t="str">
        <f>'PLANTILLA V6'!B194</f>
        <v xml:space="preserve">Palito de madera redondo 60 largo x 1 cm de diámetro </v>
      </c>
      <c r="C194" s="104">
        <f>'PLANTILLA V6'!C194</f>
        <v>1</v>
      </c>
      <c r="D194" s="95" t="str">
        <f>'PLANTILLA V6'!D194</f>
        <v>pza</v>
      </c>
      <c r="E194" s="104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98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21.5" x14ac:dyDescent="0.9">
      <c r="A195" s="103" t="str">
        <f>'PLANTILLA V6'!A195</f>
        <v>Co</v>
      </c>
      <c r="B195" s="103" t="str">
        <f>'PLANTILLA V6'!B195</f>
        <v xml:space="preserve">Palito de madera redondo 30 largo x 1 cm de diámetro  </v>
      </c>
      <c r="C195" s="104">
        <f>'PLANTILLA V6'!C195</f>
        <v>1</v>
      </c>
      <c r="D195" s="95" t="str">
        <f>'PLANTILLA V6'!D195</f>
        <v>pza</v>
      </c>
      <c r="E195" s="104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98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21.5" x14ac:dyDescent="0.9">
      <c r="A196" s="103" t="str">
        <f>'PLANTILLA V6'!A196</f>
        <v>Co</v>
      </c>
      <c r="B196" s="107" t="str">
        <f>'PLANTILLA V6'!B196</f>
        <v>Cuerda</v>
      </c>
      <c r="C196" s="104">
        <f>'PLANTILLA V6'!C196</f>
        <v>1</v>
      </c>
      <c r="D196" s="95" t="str">
        <f>'PLANTILLA V6'!D196</f>
        <v>metro</v>
      </c>
      <c r="E196" s="104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98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21.5" x14ac:dyDescent="0.9">
      <c r="A197" s="103" t="str">
        <f>'PLANTILLA V6'!A197</f>
        <v>Co</v>
      </c>
      <c r="B197" s="107" t="str">
        <f>'PLANTILLA V6'!B197</f>
        <v>Hilo de coser</v>
      </c>
      <c r="C197" s="104">
        <f>'PLANTILLA V6'!C197</f>
        <v>1</v>
      </c>
      <c r="D197" s="95" t="str">
        <f>'PLANTILLA V6'!D197</f>
        <v>carrete</v>
      </c>
      <c r="E197" s="104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98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21.5" x14ac:dyDescent="0.9">
      <c r="A198" s="103" t="str">
        <f>'PLANTILLA V6'!A198</f>
        <v>Co</v>
      </c>
      <c r="B198" s="107" t="str">
        <f>'PLANTILLA V6'!B198</f>
        <v>Estambre</v>
      </c>
      <c r="C198" s="104">
        <f>'PLANTILLA V6'!C198</f>
        <v>1</v>
      </c>
      <c r="D198" s="95" t="str">
        <f>'PLANTILLA V6'!D198</f>
        <v>metro</v>
      </c>
      <c r="E198" s="104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98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21.5" x14ac:dyDescent="0.9">
      <c r="A199" s="103" t="str">
        <f>'PLANTILLA V6'!A199</f>
        <v>Co</v>
      </c>
      <c r="B199" s="103" t="str">
        <f>'PLANTILLA V6'!B199</f>
        <v>Globos de tamaño # 9</v>
      </c>
      <c r="C199" s="104">
        <f>'PLANTILLA V6'!C199</f>
        <v>1</v>
      </c>
      <c r="D199" s="95" t="str">
        <f>'PLANTILLA V6'!D199</f>
        <v>pza</v>
      </c>
      <c r="E199" s="104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98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21.5" x14ac:dyDescent="0.9">
      <c r="A200" s="103" t="str">
        <f>'PLANTILLA V6'!A200</f>
        <v>Co</v>
      </c>
      <c r="B200" s="103" t="str">
        <f>'PLANTILLA V6'!B200</f>
        <v>Limpiapipas</v>
      </c>
      <c r="C200" s="104">
        <f>'PLANTILLA V6'!C200</f>
        <v>1</v>
      </c>
      <c r="D200" s="95" t="str">
        <f>'PLANTILLA V6'!D200</f>
        <v>pza</v>
      </c>
      <c r="E200" s="104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98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21.5" x14ac:dyDescent="0.9">
      <c r="A201" s="103" t="str">
        <f>'PLANTILLA V6'!A201</f>
        <v>Co</v>
      </c>
      <c r="B201" s="103" t="str">
        <f>'PLANTILLA V6'!B201</f>
        <v>Barra de plastilina 180 g</v>
      </c>
      <c r="C201" s="104">
        <f>'PLANTILLA V6'!C201</f>
        <v>1</v>
      </c>
      <c r="D201" s="95" t="str">
        <f>'PLANTILLA V6'!D201</f>
        <v>pza</v>
      </c>
      <c r="E201" s="104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98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21.5" x14ac:dyDescent="0.9">
      <c r="A202" s="103" t="str">
        <f>'PLANTILLA V6'!A202</f>
        <v>Co</v>
      </c>
      <c r="B202" s="103" t="str">
        <f>'PLANTILLA V6'!B202</f>
        <v>Paquete de 10 barritas de plastilina de colores</v>
      </c>
      <c r="C202" s="104">
        <f>'PLANTILLA V6'!C202</f>
        <v>1</v>
      </c>
      <c r="D202" s="95" t="str">
        <f>'PLANTILLA V6'!D202</f>
        <v>pza</v>
      </c>
      <c r="E202" s="104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98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21.5" x14ac:dyDescent="0.9">
      <c r="A203" s="103" t="str">
        <f>'PLANTILLA V6'!A203</f>
        <v>Co</v>
      </c>
      <c r="B203" s="103" t="str">
        <f>'PLANTILLA V6'!B203</f>
        <v>Fomi moldeable</v>
      </c>
      <c r="C203" s="104">
        <f>'PLANTILLA V6'!C203</f>
        <v>1</v>
      </c>
      <c r="D203" s="95" t="str">
        <f>'PLANTILLA V6'!D203</f>
        <v>bolsa</v>
      </c>
      <c r="E203" s="104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98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21.5" x14ac:dyDescent="0.9">
      <c r="A204" s="103" t="str">
        <f>'PLANTILLA V6'!A204</f>
        <v>Co</v>
      </c>
      <c r="B204" s="106" t="str">
        <f>'PLANTILLA V6'!B204</f>
        <v>Pasta para modelar</v>
      </c>
      <c r="C204" s="104">
        <f>'PLANTILLA V6'!C204</f>
        <v>1</v>
      </c>
      <c r="D204" s="95" t="str">
        <f>'PLANTILLA V6'!D204</f>
        <v>pza</v>
      </c>
      <c r="E204" s="104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98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21.5" x14ac:dyDescent="0.9">
      <c r="A205" s="103" t="str">
        <f>'PLANTILLA V6'!A205</f>
        <v>Co</v>
      </c>
      <c r="B205" s="103" t="str">
        <f>'PLANTILLA V6'!B205</f>
        <v>Silicón frío (bote de 250 ml)</v>
      </c>
      <c r="C205" s="104">
        <f>'PLANTILLA V6'!C205</f>
        <v>1</v>
      </c>
      <c r="D205" s="95" t="str">
        <f>'PLANTILLA V6'!D205</f>
        <v>pza</v>
      </c>
      <c r="E205" s="104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98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21.5" x14ac:dyDescent="0.9">
      <c r="A206" s="103" t="str">
        <f>'PLANTILLA V6'!A206</f>
        <v>Co</v>
      </c>
      <c r="B206" s="103" t="str">
        <f>'PLANTILLA V6'!B206</f>
        <v>Barra de silicón (tubito del diámetro de la pistola de silicón)</v>
      </c>
      <c r="C206" s="104">
        <f>'PLANTILLA V6'!C206</f>
        <v>1</v>
      </c>
      <c r="D206" s="95" t="str">
        <f>'PLANTILLA V6'!D206</f>
        <v>pza</v>
      </c>
      <c r="E206" s="104">
        <v>0</v>
      </c>
      <c r="F206" s="95" t="b">
        <v>0</v>
      </c>
      <c r="G206" s="95" t="b">
        <v>0</v>
      </c>
      <c r="H206" s="95" t="b">
        <v>0</v>
      </c>
      <c r="I206" s="95" t="b">
        <v>0</v>
      </c>
      <c r="J206" s="98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21.5" x14ac:dyDescent="0.9">
      <c r="A207" s="103" t="str">
        <f>'PLANTILLA V6'!A207</f>
        <v>Co</v>
      </c>
      <c r="B207" s="103" t="str">
        <f>'PLANTILLA V6'!B207</f>
        <v>Pegamento blanco (Resistol) bote de 250 ml</v>
      </c>
      <c r="C207" s="104">
        <f>'PLANTILLA V6'!C207</f>
        <v>1</v>
      </c>
      <c r="D207" s="95" t="str">
        <f>'PLANTILLA V6'!D207</f>
        <v>pza</v>
      </c>
      <c r="E207" s="104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98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21.5" x14ac:dyDescent="0.9">
      <c r="A208" s="103" t="str">
        <f>'PLANTILLA V6'!A208</f>
        <v>Co</v>
      </c>
      <c r="B208" s="103" t="str">
        <f>'PLANTILLA V6'!B208</f>
        <v>Cinta adhesiva (masking tape 110 o cinta azul de pintor) 12 mm ancho x 50 m o similar</v>
      </c>
      <c r="C208" s="104">
        <f>'PLANTILLA V6'!C208</f>
        <v>1</v>
      </c>
      <c r="D208" s="95" t="str">
        <f>'PLANTILLA V6'!D208</f>
        <v>pza</v>
      </c>
      <c r="E208" s="104">
        <v>0</v>
      </c>
      <c r="F208" s="95" t="b">
        <v>0</v>
      </c>
      <c r="G208" s="95" t="b">
        <v>0</v>
      </c>
      <c r="H208" s="95" t="b">
        <v>0</v>
      </c>
      <c r="I208" s="95" t="b">
        <v>0</v>
      </c>
      <c r="J208" s="98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21.5" x14ac:dyDescent="0.9">
      <c r="A209" s="103" t="str">
        <f>'PLANTILLA V6'!A209</f>
        <v>Co</v>
      </c>
      <c r="B209" s="103" t="str">
        <f>'PLANTILLA V6'!B209</f>
        <v>Cinta adhesiva transparente (diurex) 18 mm ancho x 33 m o similar</v>
      </c>
      <c r="C209" s="104">
        <f>'PLANTILLA V6'!C209</f>
        <v>1</v>
      </c>
      <c r="D209" s="95" t="str">
        <f>'PLANTILLA V6'!D209</f>
        <v>pza</v>
      </c>
      <c r="E209" s="104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98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21.5" x14ac:dyDescent="0.9">
      <c r="A210" s="103" t="str">
        <f>'PLANTILLA V6'!A210</f>
        <v>Co</v>
      </c>
      <c r="B210" s="103" t="str">
        <f>'PLANTILLA V6'!B210</f>
        <v>Liga grande #18 (8 cm largo aproximadamente)</v>
      </c>
      <c r="C210" s="104">
        <f>'PLANTILLA V6'!C210</f>
        <v>1</v>
      </c>
      <c r="D210" s="95" t="str">
        <f>'PLANTILLA V6'!D210</f>
        <v>pza</v>
      </c>
      <c r="E210" s="104">
        <v>0</v>
      </c>
      <c r="F210" s="95" t="b">
        <v>0</v>
      </c>
      <c r="G210" s="95" t="b">
        <v>0</v>
      </c>
      <c r="H210" s="95" t="b">
        <v>0</v>
      </c>
      <c r="I210" s="95" t="b">
        <v>0</v>
      </c>
      <c r="J210" s="98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21.5" x14ac:dyDescent="0.9">
      <c r="A211" s="103" t="str">
        <f>'PLANTILLA V6'!A211</f>
        <v>Co</v>
      </c>
      <c r="B211" s="103" t="str">
        <f>'PLANTILLA V6'!B211</f>
        <v>Caja de 100 clips</v>
      </c>
      <c r="C211" s="104">
        <f>'PLANTILLA V6'!C211</f>
        <v>1</v>
      </c>
      <c r="D211" s="95" t="str">
        <f>'PLANTILLA V6'!D211</f>
        <v>pza</v>
      </c>
      <c r="E211" s="104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98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21.5" x14ac:dyDescent="0.9">
      <c r="A212" s="103" t="str">
        <f>'PLANTILLA V6'!A212</f>
        <v>Co</v>
      </c>
      <c r="B212" s="103" t="str">
        <f>'PLANTILLA V6'!B212</f>
        <v>Caja de 100 chinchetas</v>
      </c>
      <c r="C212" s="104">
        <f>'PLANTILLA V6'!C212</f>
        <v>1</v>
      </c>
      <c r="D212" s="95" t="str">
        <f>'PLANTILLA V6'!D212</f>
        <v>pza</v>
      </c>
      <c r="E212" s="104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98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21.5" x14ac:dyDescent="0.9">
      <c r="A213" s="103" t="str">
        <f>'PLANTILLA V6'!A213</f>
        <v>Co</v>
      </c>
      <c r="B213" s="103" t="str">
        <f>'PLANTILLA V6'!B213</f>
        <v>Caja de 12 crayolas de diferentes colores</v>
      </c>
      <c r="C213" s="104">
        <f>'PLANTILLA V6'!C213</f>
        <v>1</v>
      </c>
      <c r="D213" s="95" t="str">
        <f>'PLANTILLA V6'!D213</f>
        <v>pza</v>
      </c>
      <c r="E213" s="104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98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21.5" x14ac:dyDescent="0.9">
      <c r="A214" s="103" t="str">
        <f>'PLANTILLA V6'!A214</f>
        <v>Co</v>
      </c>
      <c r="B214" s="103" t="str">
        <f>'PLANTILLA V6'!B214</f>
        <v>Paquete de pinturas acrílicas 20 ml (blanco, negro, rojo, azul, amarillo)</v>
      </c>
      <c r="C214" s="104">
        <f>'PLANTILLA V6'!C214</f>
        <v>1</v>
      </c>
      <c r="D214" s="95" t="str">
        <f>'PLANTILLA V6'!D214</f>
        <v>pza</v>
      </c>
      <c r="E214" s="104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98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21.5" x14ac:dyDescent="0.9">
      <c r="A215" s="103" t="str">
        <f>'PLANTILLA V6'!A215</f>
        <v>Co</v>
      </c>
      <c r="B215" s="103" t="str">
        <f>'PLANTILLA V6'!B215</f>
        <v xml:space="preserve">1 paquete de 100 mondadientes </v>
      </c>
      <c r="C215" s="104">
        <f>'PLANTILLA V6'!C215</f>
        <v>1</v>
      </c>
      <c r="D215" s="95" t="str">
        <f>'PLANTILLA V6'!D215</f>
        <v>pza</v>
      </c>
      <c r="E215" s="104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98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21.5" x14ac:dyDescent="0.9">
      <c r="A216" s="103" t="str">
        <f>'PLANTILLA V6'!A216</f>
        <v>Co</v>
      </c>
      <c r="B216" s="103" t="str">
        <f>'PLANTILLA V6'!B216</f>
        <v>Sal de mesa</v>
      </c>
      <c r="C216" s="104">
        <f>'PLANTILLA V6'!C216</f>
        <v>1</v>
      </c>
      <c r="D216" s="95" t="str">
        <f>'PLANTILLA V6'!D216</f>
        <v>bolsita</v>
      </c>
      <c r="E216" s="104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98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21.5" x14ac:dyDescent="0.9">
      <c r="A217" s="103" t="str">
        <f>'PLANTILLA V6'!A217</f>
        <v>Co</v>
      </c>
      <c r="B217" s="103" t="str">
        <f>'PLANTILLA V6'!B217</f>
        <v>Hojas tamaño carta cuadriculadas</v>
      </c>
      <c r="C217" s="104">
        <f>'PLANTILLA V6'!C217</f>
        <v>1</v>
      </c>
      <c r="D217" s="95" t="str">
        <f>'PLANTILLA V6'!D217</f>
        <v>pza</v>
      </c>
      <c r="E217" s="104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98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21.5" x14ac:dyDescent="0.9">
      <c r="A218" s="103" t="str">
        <f>'PLANTILLA V6'!A218</f>
        <v>Co</v>
      </c>
      <c r="B218" s="95" t="str">
        <f>'PLANTILLA V6'!B218</f>
        <v>Tabla de madera de 3" de espesor de 30 cm x 30 cm (tabla de sacrificio)</v>
      </c>
      <c r="C218" s="104">
        <f>'PLANTILLA V6'!C218</f>
        <v>1</v>
      </c>
      <c r="D218" s="95" t="str">
        <f>'PLANTILLA V6'!D218</f>
        <v>pza</v>
      </c>
      <c r="E218" s="104">
        <v>0</v>
      </c>
      <c r="F218" s="95" t="b">
        <v>0</v>
      </c>
      <c r="G218" s="95" t="b">
        <v>0</v>
      </c>
      <c r="H218" s="95" t="b">
        <v>0</v>
      </c>
      <c r="I218" s="95" t="b">
        <v>0</v>
      </c>
      <c r="J218" s="98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21.5" x14ac:dyDescent="0.9">
      <c r="A219" s="103" t="str">
        <f>'PLANTILLA V6'!A219</f>
        <v>Co</v>
      </c>
      <c r="B219" s="95" t="str">
        <f>'PLANTILLA V6'!B219</f>
        <v>Tabla salvacortes de 45 x 30 cm (recomendado opcional)</v>
      </c>
      <c r="C219" s="104">
        <f>'PLANTILLA V6'!C219</f>
        <v>1</v>
      </c>
      <c r="D219" s="95" t="str">
        <f>'PLANTILLA V6'!D219</f>
        <v>pza</v>
      </c>
      <c r="E219" s="104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98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21.5" x14ac:dyDescent="0.9">
      <c r="A220" s="103" t="str">
        <f>'PLANTILLA V6'!A220</f>
        <v>Co</v>
      </c>
      <c r="B220" s="95" t="str">
        <f>'PLANTILLA V6'!B220</f>
        <v>Cronómetro</v>
      </c>
      <c r="C220" s="104">
        <f>'PLANTILLA V6'!C220</f>
        <v>1</v>
      </c>
      <c r="D220" s="95" t="str">
        <f>'PLANTILLA V6'!D220</f>
        <v>pza</v>
      </c>
      <c r="E220" s="104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98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21.5" x14ac:dyDescent="0.9">
      <c r="A221" s="103" t="str">
        <f>'PLANTILLA V6'!A221</f>
        <v>Co</v>
      </c>
      <c r="B221" s="95" t="str">
        <f>'PLANTILLA V6'!B221</f>
        <v>Pliego de papel bond</v>
      </c>
      <c r="C221" s="104">
        <f>'PLANTILLA V6'!C221</f>
        <v>1</v>
      </c>
      <c r="D221" s="95" t="str">
        <f>'PLANTILLA V6'!D221</f>
        <v>pza</v>
      </c>
      <c r="E221" s="104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98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21.5" x14ac:dyDescent="0.9">
      <c r="A222" s="103" t="str">
        <f>'PLANTILLA V6'!A222</f>
        <v>Co</v>
      </c>
      <c r="B222" s="95" t="str">
        <f>'PLANTILLA V6'!B222</f>
        <v>Dado</v>
      </c>
      <c r="C222" s="104">
        <f>'PLANTILLA V6'!C222</f>
        <v>1</v>
      </c>
      <c r="D222" s="95" t="str">
        <f>'PLANTILLA V6'!D222</f>
        <v>pza</v>
      </c>
      <c r="E222" s="104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98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21.5" x14ac:dyDescent="0.9">
      <c r="A223" s="103" t="str">
        <f>'PLANTILLA V6'!A223</f>
        <v>Co</v>
      </c>
      <c r="B223" s="95" t="str">
        <f>'PLANTILLA V6'!B223</f>
        <v>Coples de cobre de 1/2" de diámetro y 3 o 4 cm de altura</v>
      </c>
      <c r="C223" s="104">
        <f>'PLANTILLA V6'!C223</f>
        <v>1</v>
      </c>
      <c r="D223" s="95" t="str">
        <f>'PLANTILLA V6'!D223</f>
        <v>pza</v>
      </c>
      <c r="E223" s="104">
        <v>0</v>
      </c>
      <c r="F223" s="95" t="b">
        <v>0</v>
      </c>
      <c r="G223" s="95" t="b">
        <v>0</v>
      </c>
      <c r="H223" s="95" t="b">
        <v>0</v>
      </c>
      <c r="I223" s="95" t="b">
        <v>0</v>
      </c>
      <c r="J223" s="98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1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21.5" x14ac:dyDescent="0.9">
      <c r="A224" s="103" t="str">
        <f>'PLANTILLA V6'!A224</f>
        <v>Co</v>
      </c>
      <c r="B224" s="95" t="str">
        <f>'PLANTILLA V6'!B224</f>
        <v>Alambre galvanizado</v>
      </c>
      <c r="C224" s="104">
        <f>'PLANTILLA V6'!C224</f>
        <v>1</v>
      </c>
      <c r="D224" s="95" t="str">
        <f>'PLANTILLA V6'!D224</f>
        <v>metro</v>
      </c>
      <c r="E224" s="104">
        <v>0</v>
      </c>
      <c r="F224" s="95" t="b">
        <v>0</v>
      </c>
      <c r="G224" s="95" t="b">
        <v>0</v>
      </c>
      <c r="H224" s="95" t="b">
        <v>0</v>
      </c>
      <c r="I224" s="95" t="b">
        <v>0</v>
      </c>
      <c r="J224" s="98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1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21.5" x14ac:dyDescent="0.9">
      <c r="A225" s="103" t="str">
        <f>'PLANTILLA V6'!A225</f>
        <v>Co</v>
      </c>
      <c r="B225" s="95" t="str">
        <f>'PLANTILLA V6'!B225</f>
        <v>Toallitas humedas (tipo desmaquillantes o para bebe)</v>
      </c>
      <c r="C225" s="104">
        <f>'PLANTILLA V6'!C225</f>
        <v>1</v>
      </c>
      <c r="D225" s="95" t="str">
        <f>'PLANTILLA V6'!D225</f>
        <v>paquete</v>
      </c>
      <c r="E225" s="104">
        <v>0</v>
      </c>
      <c r="F225" s="95" t="b">
        <v>0</v>
      </c>
      <c r="G225" s="95" t="b">
        <v>0</v>
      </c>
      <c r="H225" s="95" t="b">
        <v>0</v>
      </c>
      <c r="I225" s="95" t="b">
        <v>0</v>
      </c>
      <c r="J225" s="98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1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21.5" x14ac:dyDescent="0.9">
      <c r="A226" s="103" t="str">
        <f>'PLANTILLA V6'!A226</f>
        <v>Co</v>
      </c>
      <c r="B226" s="95" t="str">
        <f>'PLANTILLA V6'!B226</f>
        <v>Bote de vinagre blanco de 500 ml.</v>
      </c>
      <c r="C226" s="104">
        <f>'PLANTILLA V6'!C226</f>
        <v>1</v>
      </c>
      <c r="D226" s="95" t="str">
        <f>'PLANTILLA V6'!D226</f>
        <v>pza</v>
      </c>
      <c r="E226" s="104">
        <v>0</v>
      </c>
      <c r="F226" s="95" t="b">
        <v>0</v>
      </c>
      <c r="G226" s="95" t="b">
        <v>0</v>
      </c>
      <c r="H226" s="95" t="b">
        <v>0</v>
      </c>
      <c r="I226" s="95" t="b">
        <v>0</v>
      </c>
      <c r="J226" s="98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1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21.5" x14ac:dyDescent="0.9">
      <c r="A227" s="103" t="s">
        <v>198</v>
      </c>
      <c r="B227" s="95" t="str">
        <f>'PLANTILLA V6'!B227</f>
        <v>Cinta adhesiva doble cara delgada de 12mm X 50m</v>
      </c>
      <c r="C227" s="104">
        <f>'PLANTILLA V6'!C227</f>
        <v>1</v>
      </c>
      <c r="D227" s="95" t="str">
        <f>'PLANTILLA V6'!D227</f>
        <v>rollo</v>
      </c>
      <c r="E227" s="104">
        <v>0</v>
      </c>
      <c r="F227" s="95" t="b">
        <v>0</v>
      </c>
      <c r="G227" s="95" t="b">
        <v>0</v>
      </c>
      <c r="H227" s="95" t="b">
        <v>0</v>
      </c>
      <c r="I227" s="95" t="b">
        <v>0</v>
      </c>
      <c r="J227" s="98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1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21.5" x14ac:dyDescent="0.9">
      <c r="A228" s="103" t="str">
        <f>'PLANTILLA V6'!A228</f>
        <v>Co</v>
      </c>
      <c r="B228" s="95" t="str">
        <f>'PLANTILLA V6'!B228</f>
        <v>Tornillo y tuerca de 1/8"</v>
      </c>
      <c r="C228" s="104">
        <f>'PLANTILLA V6'!C228</f>
        <v>1</v>
      </c>
      <c r="D228" s="95" t="str">
        <f>'PLANTILLA V6'!D228</f>
        <v>pza</v>
      </c>
      <c r="E228" s="104">
        <v>0</v>
      </c>
      <c r="F228" s="95" t="b">
        <v>0</v>
      </c>
      <c r="G228" s="95" t="b">
        <v>0</v>
      </c>
      <c r="H228" s="95" t="b">
        <v>0</v>
      </c>
      <c r="I228" s="95" t="b">
        <v>0</v>
      </c>
      <c r="J228" s="98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1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21.5" x14ac:dyDescent="0.9">
      <c r="A229" s="103" t="str">
        <f>'PLANTILLA V6'!A229</f>
        <v>Co</v>
      </c>
      <c r="B229" s="95" t="str">
        <f>'PLANTILLA V6'!B229</f>
        <v>Tornillo y tuerca de 3/16"</v>
      </c>
      <c r="C229" s="104">
        <f>'PLANTILLA V6'!C229</f>
        <v>1</v>
      </c>
      <c r="D229" s="95" t="str">
        <f>'PLANTILLA V6'!D229</f>
        <v>pza</v>
      </c>
      <c r="E229" s="104">
        <v>0</v>
      </c>
      <c r="F229" s="95" t="b">
        <v>0</v>
      </c>
      <c r="G229" s="95" t="b">
        <v>0</v>
      </c>
      <c r="H229" s="95" t="b">
        <v>0</v>
      </c>
      <c r="I229" s="95" t="b">
        <v>0</v>
      </c>
      <c r="J229" s="98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1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21.5" x14ac:dyDescent="0.9">
      <c r="A230" s="103" t="str">
        <f>'PLANTILLA V6'!A230</f>
        <v>Co</v>
      </c>
      <c r="B230" s="95" t="str">
        <f>'PLANTILLA V6'!B230</f>
        <v>Tornillo y tuerca de 1/4"</v>
      </c>
      <c r="C230" s="104">
        <f>'PLANTILLA V6'!C230</f>
        <v>1</v>
      </c>
      <c r="D230" s="95" t="str">
        <f>'PLANTILLA V6'!D230</f>
        <v>pza</v>
      </c>
      <c r="E230" s="104">
        <v>0</v>
      </c>
      <c r="F230" s="95" t="b">
        <v>0</v>
      </c>
      <c r="G230" s="95" t="b">
        <v>0</v>
      </c>
      <c r="H230" s="95" t="b">
        <v>0</v>
      </c>
      <c r="I230" s="95" t="b">
        <v>0</v>
      </c>
      <c r="J230" s="98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1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21.5" x14ac:dyDescent="0.9">
      <c r="A231" s="103" t="str">
        <f>'PLANTILLA V6'!A231</f>
        <v>Co</v>
      </c>
      <c r="B231" s="95" t="str">
        <f>'PLANTILLA V6'!B231</f>
        <v>Paquete de 1 Kg de semillas(arroz, frijol, lentejas o similar)</v>
      </c>
      <c r="C231" s="104">
        <f>'PLANTILLA V6'!C231</f>
        <v>1</v>
      </c>
      <c r="D231" s="95" t="str">
        <f>'PLANTILLA V6'!D231</f>
        <v>pza</v>
      </c>
      <c r="E231" s="104">
        <v>0</v>
      </c>
      <c r="F231" s="95" t="b">
        <v>0</v>
      </c>
      <c r="G231" s="95" t="b">
        <v>0</v>
      </c>
      <c r="H231" s="95" t="b">
        <v>0</v>
      </c>
      <c r="I231" s="95" t="b">
        <v>0</v>
      </c>
      <c r="J231" s="98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1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21.5" x14ac:dyDescent="0.9">
      <c r="A232" s="103" t="str">
        <f>'PLANTILLA V6'!A232</f>
        <v>Co</v>
      </c>
      <c r="B232" s="95" t="str">
        <f>'PLANTILLA V6'!B232</f>
        <v>Contenedor de agua grande tipo palangana (50 cm de diametro aprox)</v>
      </c>
      <c r="C232" s="104">
        <f>'PLANTILLA V6'!C232</f>
        <v>1</v>
      </c>
      <c r="D232" s="95" t="str">
        <f>'PLANTILLA V6'!D232</f>
        <v>pza</v>
      </c>
      <c r="E232" s="104">
        <v>0</v>
      </c>
      <c r="F232" s="95" t="b">
        <v>0</v>
      </c>
      <c r="G232" s="95" t="b">
        <v>0</v>
      </c>
      <c r="H232" s="95" t="b">
        <v>0</v>
      </c>
      <c r="I232" s="95" t="b">
        <v>0</v>
      </c>
      <c r="J232" s="98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1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21.5" x14ac:dyDescent="0.9">
      <c r="A233" s="103" t="str">
        <f>'PLANTILLA V6'!A233</f>
        <v>Co</v>
      </c>
      <c r="B233" s="95" t="str">
        <f>'PLANTILLA V6'!B233</f>
        <v>Hoja tamaño carta de foami o hule eva color liso</v>
      </c>
      <c r="C233" s="104">
        <f>'PLANTILLA V6'!C233</f>
        <v>1</v>
      </c>
      <c r="D233" s="95" t="str">
        <f>'PLANTILLA V6'!D233</f>
        <v>pza</v>
      </c>
      <c r="E233" s="104">
        <v>0</v>
      </c>
      <c r="F233" s="95" t="b">
        <v>0</v>
      </c>
      <c r="G233" s="95" t="b">
        <v>0</v>
      </c>
      <c r="H233" s="95" t="b">
        <v>0</v>
      </c>
      <c r="I233" s="95" t="b">
        <v>0</v>
      </c>
      <c r="J233" s="98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1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21.5" x14ac:dyDescent="0.9">
      <c r="A234" s="103" t="str">
        <f>'PLANTILLA V6'!A234</f>
        <v>Co</v>
      </c>
      <c r="B234" s="95" t="str">
        <f>'PLANTILLA V6'!B234</f>
        <v>Hoja tamaño carta de foami o hule eva con brillantina</v>
      </c>
      <c r="C234" s="104">
        <f>'PLANTILLA V6'!C234</f>
        <v>1</v>
      </c>
      <c r="D234" s="95" t="str">
        <f>'PLANTILLA V6'!D234</f>
        <v>pza</v>
      </c>
      <c r="E234" s="104">
        <v>0</v>
      </c>
      <c r="F234" s="95" t="b">
        <v>0</v>
      </c>
      <c r="G234" s="95" t="b">
        <v>0</v>
      </c>
      <c r="H234" s="95" t="b">
        <v>0</v>
      </c>
      <c r="I234" s="95" t="b">
        <v>0</v>
      </c>
      <c r="J234" s="98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1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21.5" x14ac:dyDescent="0.9">
      <c r="A235" s="103">
        <f>'PLANTILLA V6'!A235</f>
        <v>0</v>
      </c>
      <c r="B235" s="95">
        <f>'PLANTILLA V6'!B235</f>
        <v>0</v>
      </c>
      <c r="C235" s="104">
        <f>'PLANTILLA V6'!C235</f>
        <v>1</v>
      </c>
      <c r="D235" s="95" t="str">
        <f>'PLANTILLA V6'!D235</f>
        <v>pza</v>
      </c>
      <c r="E235" s="104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98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1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21.5" x14ac:dyDescent="0.9">
      <c r="A236" s="103">
        <f>'PLANTILLA V6'!A236</f>
        <v>0</v>
      </c>
      <c r="B236" s="95">
        <f>'PLANTILLA V6'!B236</f>
        <v>0</v>
      </c>
      <c r="C236" s="104">
        <f>'PLANTILLA V6'!C236</f>
        <v>1</v>
      </c>
      <c r="D236" s="95" t="str">
        <f>'PLANTILLA V6'!D236</f>
        <v>pza</v>
      </c>
      <c r="E236" s="104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98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1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21.5" x14ac:dyDescent="0.9">
      <c r="A237" s="103">
        <f>'PLANTILLA V6'!A237</f>
        <v>0</v>
      </c>
      <c r="B237" s="95">
        <f>'PLANTILLA V6'!B237</f>
        <v>0</v>
      </c>
      <c r="C237" s="104">
        <f>'PLANTILLA V6'!C237</f>
        <v>1</v>
      </c>
      <c r="D237" s="95" t="str">
        <f>'PLANTILLA V6'!D237</f>
        <v>pza</v>
      </c>
      <c r="E237" s="104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98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1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21.5" x14ac:dyDescent="0.9">
      <c r="A238" s="103">
        <f>'PLANTILLA V6'!A238</f>
        <v>0</v>
      </c>
      <c r="B238" s="95">
        <f>'PLANTILLA V6'!B238</f>
        <v>0</v>
      </c>
      <c r="C238" s="104">
        <f>'PLANTILLA V6'!C238</f>
        <v>1</v>
      </c>
      <c r="D238" s="95" t="str">
        <f>'PLANTILLA V6'!D238</f>
        <v>pza</v>
      </c>
      <c r="E238" s="104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98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1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21.5" x14ac:dyDescent="0.9">
      <c r="A239" s="103">
        <f>'PLANTILLA V6'!A239</f>
        <v>0</v>
      </c>
      <c r="B239" s="95">
        <f>'PLANTILLA V6'!B239</f>
        <v>0</v>
      </c>
      <c r="C239" s="104">
        <f>'PLANTILLA V6'!C239</f>
        <v>1</v>
      </c>
      <c r="D239" s="95" t="str">
        <f>'PLANTILLA V6'!D239</f>
        <v>pza</v>
      </c>
      <c r="E239" s="104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98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1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21.5" x14ac:dyDescent="0.9">
      <c r="A240" s="103">
        <f>'PLANTILLA V6'!A240</f>
        <v>0</v>
      </c>
      <c r="B240" s="95">
        <f>'PLANTILLA V6'!B240</f>
        <v>0</v>
      </c>
      <c r="C240" s="104">
        <f>'PLANTILLA V6'!C240</f>
        <v>1</v>
      </c>
      <c r="D240" s="95" t="str">
        <f>'PLANTILLA V6'!D240</f>
        <v>pza</v>
      </c>
      <c r="E240" s="104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98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1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21.5" x14ac:dyDescent="0.9">
      <c r="A241" s="103">
        <f>'PLANTILLA V6'!A241</f>
        <v>0</v>
      </c>
      <c r="B241" s="95">
        <f>'PLANTILLA V6'!B241</f>
        <v>0</v>
      </c>
      <c r="C241" s="104">
        <f>'PLANTILLA V6'!C241</f>
        <v>1</v>
      </c>
      <c r="D241" s="95" t="str">
        <f>'PLANTILLA V6'!D241</f>
        <v>pza</v>
      </c>
      <c r="E241" s="104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98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1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21.5" x14ac:dyDescent="0.9">
      <c r="A242" s="91">
        <f>'PLANTILLA V6'!A242</f>
        <v>0</v>
      </c>
      <c r="B242" s="91">
        <f>'PLANTILLA V6'!B242</f>
        <v>0</v>
      </c>
      <c r="C242" s="104">
        <f>'PLANTILLA V6'!C242</f>
        <v>1</v>
      </c>
      <c r="D242" s="95" t="str">
        <f>'PLANTILLA V6'!D242</f>
        <v>pza</v>
      </c>
      <c r="E242" s="104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98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1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21.5" x14ac:dyDescent="0.9">
      <c r="A243" s="91">
        <f>'PLANTILLA V6'!A243</f>
        <v>0</v>
      </c>
      <c r="B243" s="91">
        <f>'PLANTILLA V6'!B243</f>
        <v>0</v>
      </c>
      <c r="C243" s="104">
        <f>'PLANTILLA V6'!C243</f>
        <v>1</v>
      </c>
      <c r="D243" s="95" t="str">
        <f>'PLANTILLA V6'!D243</f>
        <v>pza</v>
      </c>
      <c r="E243" s="104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98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1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21.5" x14ac:dyDescent="0.9">
      <c r="A244" s="91">
        <f>'PLANTILLA V6'!A244</f>
        <v>0</v>
      </c>
      <c r="B244" s="91">
        <f>'PLANTILLA V6'!B244</f>
        <v>0</v>
      </c>
      <c r="C244" s="104">
        <f>'PLANTILLA V6'!C244</f>
        <v>1</v>
      </c>
      <c r="D244" s="95" t="str">
        <f>'PLANTILLA V6'!D244</f>
        <v>pza</v>
      </c>
      <c r="E244" s="104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98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1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21.5" x14ac:dyDescent="0.9">
      <c r="A245" s="91">
        <f>'PLANTILLA V6'!A245</f>
        <v>0</v>
      </c>
      <c r="B245" s="91">
        <f>'PLANTILLA V6'!B245</f>
        <v>0</v>
      </c>
      <c r="C245" s="104">
        <f>'PLANTILLA V6'!C245</f>
        <v>1</v>
      </c>
      <c r="D245" s="95" t="str">
        <f>'PLANTILLA V6'!D245</f>
        <v>pza</v>
      </c>
      <c r="E245" s="104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98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1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21.5" x14ac:dyDescent="0.9">
      <c r="A246" s="91">
        <f>'PLANTILLA V6'!A246</f>
        <v>0</v>
      </c>
      <c r="B246" s="91">
        <f>'PLANTILLA V6'!B246</f>
        <v>0</v>
      </c>
      <c r="C246" s="104">
        <f>'PLANTILLA V6'!C246</f>
        <v>1</v>
      </c>
      <c r="D246" s="95" t="str">
        <f>'PLANTILLA V6'!D246</f>
        <v>pza</v>
      </c>
      <c r="E246" s="104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98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1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21.5" x14ac:dyDescent="0.9">
      <c r="A247" s="91">
        <f>'PLANTILLA V6'!A247</f>
        <v>0</v>
      </c>
      <c r="B247" s="91">
        <f>'PLANTILLA V6'!B247</f>
        <v>0</v>
      </c>
      <c r="C247" s="104">
        <f>'PLANTILLA V6'!C247</f>
        <v>1</v>
      </c>
      <c r="D247" s="95" t="str">
        <f>'PLANTILLA V6'!D247</f>
        <v>pza</v>
      </c>
      <c r="E247" s="104">
        <v>0</v>
      </c>
      <c r="F247" s="95" t="b">
        <v>0</v>
      </c>
      <c r="G247" s="95" t="b">
        <v>0</v>
      </c>
      <c r="H247" s="95" t="b">
        <v>0</v>
      </c>
      <c r="I247" s="95" t="b">
        <v>0</v>
      </c>
      <c r="J247" s="98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1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21.5" x14ac:dyDescent="0.9">
      <c r="A248" s="91">
        <f>'PLANTILLA V6'!A248</f>
        <v>0</v>
      </c>
      <c r="B248" s="91">
        <f>'PLANTILLA V6'!B248</f>
        <v>0</v>
      </c>
      <c r="C248" s="104">
        <f>'PLANTILLA V6'!C248</f>
        <v>1</v>
      </c>
      <c r="D248" s="95" t="str">
        <f>'PLANTILLA V6'!D248</f>
        <v>pza</v>
      </c>
      <c r="E248" s="104">
        <v>0</v>
      </c>
      <c r="F248" s="95" t="b">
        <v>0</v>
      </c>
      <c r="G248" s="95" t="b">
        <v>0</v>
      </c>
      <c r="H248" s="95" t="b">
        <v>0</v>
      </c>
      <c r="I248" s="95" t="b">
        <v>0</v>
      </c>
      <c r="J248" s="98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1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21.5" x14ac:dyDescent="0.9">
      <c r="A249" s="91">
        <f>'PLANTILLA V6'!A249</f>
        <v>0</v>
      </c>
      <c r="B249" s="91">
        <f>'PLANTILLA V6'!B249</f>
        <v>0</v>
      </c>
      <c r="C249" s="104">
        <f>'PLANTILLA V6'!C249</f>
        <v>1</v>
      </c>
      <c r="D249" s="95" t="str">
        <f>'PLANTILLA V6'!D249</f>
        <v>pza</v>
      </c>
      <c r="E249" s="104">
        <v>0</v>
      </c>
      <c r="F249" s="95" t="b">
        <v>0</v>
      </c>
      <c r="G249" s="95" t="b">
        <v>0</v>
      </c>
      <c r="H249" s="95" t="b">
        <v>0</v>
      </c>
      <c r="I249" s="95" t="b">
        <v>0</v>
      </c>
      <c r="J249" s="98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1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21.5" x14ac:dyDescent="0.9">
      <c r="A250" s="91">
        <f>'PLANTILLA V6'!A250</f>
        <v>0</v>
      </c>
      <c r="B250" s="91">
        <f>'PLANTILLA V6'!B250</f>
        <v>0</v>
      </c>
      <c r="C250" s="104">
        <f>'PLANTILLA V6'!C250</f>
        <v>1</v>
      </c>
      <c r="D250" s="95" t="str">
        <f>'PLANTILLA V6'!D250</f>
        <v>pza</v>
      </c>
      <c r="E250" s="104">
        <v>0</v>
      </c>
      <c r="F250" s="95" t="b">
        <v>0</v>
      </c>
      <c r="G250" s="95" t="b">
        <v>0</v>
      </c>
      <c r="H250" s="95" t="b">
        <v>0</v>
      </c>
      <c r="I250" s="95" t="b">
        <v>0</v>
      </c>
      <c r="J250" s="98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1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21.5" x14ac:dyDescent="0.9">
      <c r="A251" s="91">
        <f>'PLANTILLA V6'!A251</f>
        <v>0</v>
      </c>
      <c r="B251" s="91">
        <f>'PLANTILLA V6'!B251</f>
        <v>0</v>
      </c>
      <c r="C251" s="104">
        <f>'PLANTILLA V6'!C251</f>
        <v>1</v>
      </c>
      <c r="D251" s="95" t="str">
        <f>'PLANTILLA V6'!D251</f>
        <v>pza</v>
      </c>
      <c r="E251" s="104">
        <v>0</v>
      </c>
      <c r="F251" s="95" t="b">
        <v>0</v>
      </c>
      <c r="G251" s="95" t="b">
        <v>0</v>
      </c>
      <c r="H251" s="95" t="b">
        <v>0</v>
      </c>
      <c r="I251" s="95" t="b">
        <v>0</v>
      </c>
      <c r="J251" s="98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1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21.5" x14ac:dyDescent="0.9">
      <c r="A252" s="91">
        <f>'PLANTILLA V6'!A252</f>
        <v>0</v>
      </c>
      <c r="B252" s="91">
        <f>'PLANTILLA V6'!B252</f>
        <v>0</v>
      </c>
      <c r="C252" s="104">
        <f>'PLANTILLA V6'!C252</f>
        <v>1</v>
      </c>
      <c r="D252" s="95" t="str">
        <f>'PLANTILLA V6'!D252</f>
        <v>pza</v>
      </c>
      <c r="E252" s="104">
        <v>0</v>
      </c>
      <c r="F252" s="95" t="b">
        <v>0</v>
      </c>
      <c r="G252" s="95" t="b">
        <v>0</v>
      </c>
      <c r="H252" s="95" t="b">
        <v>0</v>
      </c>
      <c r="I252" s="95" t="b">
        <v>0</v>
      </c>
      <c r="J252" s="98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1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21.5" x14ac:dyDescent="0.9">
      <c r="A253" s="91">
        <f>'PLANTILLA V6'!A253</f>
        <v>0</v>
      </c>
      <c r="B253" s="91">
        <f>'PLANTILLA V6'!B253</f>
        <v>0</v>
      </c>
      <c r="C253" s="104">
        <f>'PLANTILLA V6'!C253</f>
        <v>1</v>
      </c>
      <c r="D253" s="95" t="str">
        <f>'PLANTILLA V6'!D253</f>
        <v>pza</v>
      </c>
      <c r="E253" s="104">
        <v>0</v>
      </c>
      <c r="F253" s="95" t="b">
        <v>0</v>
      </c>
      <c r="G253" s="95" t="b">
        <v>0</v>
      </c>
      <c r="H253" s="95" t="b">
        <v>0</v>
      </c>
      <c r="I253" s="95" t="b">
        <v>0</v>
      </c>
      <c r="J253" s="98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1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21.5" x14ac:dyDescent="0.9">
      <c r="A254" s="91">
        <f>'PLANTILLA V6'!A254</f>
        <v>0</v>
      </c>
      <c r="B254" s="91">
        <f>'PLANTILLA V6'!B254</f>
        <v>0</v>
      </c>
      <c r="C254" s="104">
        <f>'PLANTILLA V6'!C254</f>
        <v>1</v>
      </c>
      <c r="D254" s="95" t="str">
        <f>'PLANTILLA V6'!D254</f>
        <v>pza</v>
      </c>
      <c r="E254" s="104">
        <v>0</v>
      </c>
      <c r="F254" s="95" t="b">
        <v>0</v>
      </c>
      <c r="G254" s="95" t="b">
        <v>0</v>
      </c>
      <c r="H254" s="95" t="b">
        <v>0</v>
      </c>
      <c r="I254" s="95" t="b">
        <v>0</v>
      </c>
      <c r="J254" s="98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1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21.5" x14ac:dyDescent="0.9">
      <c r="A255" s="91">
        <f>'PLANTILLA V6'!A255</f>
        <v>0</v>
      </c>
      <c r="B255" s="91">
        <f>'PLANTILLA V6'!B255</f>
        <v>0</v>
      </c>
      <c r="C255" s="104">
        <f>'PLANTILLA V6'!C255</f>
        <v>1</v>
      </c>
      <c r="D255" s="95" t="str">
        <f>'PLANTILLA V6'!D255</f>
        <v>pza</v>
      </c>
      <c r="E255" s="104">
        <v>0</v>
      </c>
      <c r="F255" s="95" t="b">
        <v>0</v>
      </c>
      <c r="G255" s="95" t="b">
        <v>0</v>
      </c>
      <c r="H255" s="95" t="b">
        <v>0</v>
      </c>
      <c r="I255" s="95" t="b">
        <v>0</v>
      </c>
      <c r="J255" s="98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1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21.5" x14ac:dyDescent="0.9">
      <c r="A256" s="91">
        <f>'PLANTILLA V6'!A256</f>
        <v>0</v>
      </c>
      <c r="B256" s="91">
        <f>'PLANTILLA V6'!B256</f>
        <v>0</v>
      </c>
      <c r="C256" s="104">
        <f>'PLANTILLA V6'!C256</f>
        <v>1</v>
      </c>
      <c r="D256" s="95" t="str">
        <f>'PLANTILLA V6'!D256</f>
        <v>pza</v>
      </c>
      <c r="E256" s="104">
        <v>0</v>
      </c>
      <c r="F256" s="95" t="b">
        <v>0</v>
      </c>
      <c r="G256" s="95" t="b">
        <v>0</v>
      </c>
      <c r="H256" s="95" t="b">
        <v>0</v>
      </c>
      <c r="I256" s="95" t="b">
        <v>0</v>
      </c>
      <c r="J256" s="98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1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21.5" x14ac:dyDescent="0.9">
      <c r="A257" s="91">
        <f>'PLANTILLA V6'!A257</f>
        <v>0</v>
      </c>
      <c r="B257" s="91">
        <f>'PLANTILLA V6'!B257</f>
        <v>0</v>
      </c>
      <c r="C257" s="104">
        <f>'PLANTILLA V6'!C257</f>
        <v>1</v>
      </c>
      <c r="D257" s="95" t="str">
        <f>'PLANTILLA V6'!D257</f>
        <v>pza</v>
      </c>
      <c r="E257" s="104">
        <v>0</v>
      </c>
      <c r="F257" s="95" t="b">
        <v>0</v>
      </c>
      <c r="G257" s="95" t="b">
        <v>0</v>
      </c>
      <c r="H257" s="95" t="b">
        <v>0</v>
      </c>
      <c r="I257" s="95" t="b">
        <v>0</v>
      </c>
      <c r="J257" s="98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1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21.5" x14ac:dyDescent="0.9">
      <c r="A258" s="91">
        <f>'PLANTILLA V6'!A258</f>
        <v>0</v>
      </c>
      <c r="B258" s="91">
        <f>'PLANTILLA V6'!B258</f>
        <v>0</v>
      </c>
      <c r="C258" s="104">
        <f>'PLANTILLA V6'!C258</f>
        <v>1</v>
      </c>
      <c r="D258" s="95" t="str">
        <f>'PLANTILLA V6'!D258</f>
        <v>pza</v>
      </c>
      <c r="E258" s="104">
        <v>0</v>
      </c>
      <c r="F258" s="95" t="b">
        <v>0</v>
      </c>
      <c r="G258" s="95" t="b">
        <v>0</v>
      </c>
      <c r="H258" s="95" t="b">
        <v>0</v>
      </c>
      <c r="I258" s="95" t="b">
        <v>0</v>
      </c>
      <c r="J258" s="98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1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21.5" x14ac:dyDescent="0.9">
      <c r="A259" s="91">
        <f>'PLANTILLA V6'!A259</f>
        <v>0</v>
      </c>
      <c r="B259" s="91">
        <f>'PLANTILLA V6'!B259</f>
        <v>0</v>
      </c>
      <c r="C259" s="104">
        <f>'PLANTILLA V6'!C259</f>
        <v>1</v>
      </c>
      <c r="D259" s="95" t="str">
        <f>'PLANTILLA V6'!D259</f>
        <v>pza</v>
      </c>
      <c r="E259" s="104">
        <v>0</v>
      </c>
      <c r="F259" s="95" t="b">
        <v>0</v>
      </c>
      <c r="G259" s="95" t="b">
        <v>0</v>
      </c>
      <c r="H259" s="95" t="b">
        <v>0</v>
      </c>
      <c r="I259" s="95" t="b">
        <v>0</v>
      </c>
      <c r="J259" s="98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1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21.5" x14ac:dyDescent="0.9">
      <c r="A260" s="91">
        <f>'PLANTILLA V6'!A260</f>
        <v>0</v>
      </c>
      <c r="B260" s="91">
        <f>'PLANTILLA V6'!B260</f>
        <v>0</v>
      </c>
      <c r="C260" s="104">
        <f>'PLANTILLA V6'!C260</f>
        <v>1</v>
      </c>
      <c r="D260" s="95" t="str">
        <f>'PLANTILLA V6'!D260</f>
        <v>pza</v>
      </c>
      <c r="E260" s="104">
        <v>0</v>
      </c>
      <c r="F260" s="95" t="b">
        <v>0</v>
      </c>
      <c r="G260" s="95" t="b">
        <v>0</v>
      </c>
      <c r="H260" s="95" t="b">
        <v>0</v>
      </c>
      <c r="I260" s="95" t="b">
        <v>0</v>
      </c>
      <c r="J260" s="98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1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21.5" x14ac:dyDescent="0.9">
      <c r="A261" s="91">
        <f>'PLANTILLA V6'!A261</f>
        <v>0</v>
      </c>
      <c r="B261" s="91">
        <f>'PLANTILLA V6'!B261</f>
        <v>0</v>
      </c>
      <c r="C261" s="104">
        <f>'PLANTILLA V6'!C261</f>
        <v>1</v>
      </c>
      <c r="D261" s="95" t="str">
        <f>'PLANTILLA V6'!D261</f>
        <v>pza</v>
      </c>
      <c r="E261" s="104">
        <v>0</v>
      </c>
      <c r="F261" s="95" t="b">
        <v>0</v>
      </c>
      <c r="G261" s="95" t="b">
        <v>0</v>
      </c>
      <c r="H261" s="95" t="b">
        <v>0</v>
      </c>
      <c r="I261" s="95" t="b">
        <v>0</v>
      </c>
      <c r="J261" s="98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1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21.5" x14ac:dyDescent="0.9">
      <c r="A262" s="91">
        <f>'PLANTILLA V6'!A262</f>
        <v>0</v>
      </c>
      <c r="B262" s="91">
        <f>'PLANTILLA V6'!B262</f>
        <v>0</v>
      </c>
      <c r="C262" s="104">
        <f>'PLANTILLA V6'!C262</f>
        <v>1</v>
      </c>
      <c r="D262" s="95" t="str">
        <f>'PLANTILLA V6'!D262</f>
        <v>pza</v>
      </c>
      <c r="E262" s="104">
        <v>0</v>
      </c>
      <c r="F262" s="95" t="b">
        <v>0</v>
      </c>
      <c r="G262" s="95" t="b">
        <v>0</v>
      </c>
      <c r="H262" s="95" t="b">
        <v>0</v>
      </c>
      <c r="I262" s="95" t="b">
        <v>0</v>
      </c>
      <c r="J262" s="98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1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21.5" x14ac:dyDescent="0.9">
      <c r="A263" s="91">
        <f>'PLANTILLA V6'!A263</f>
        <v>0</v>
      </c>
      <c r="B263" s="91">
        <f>'PLANTILLA V6'!B263</f>
        <v>0</v>
      </c>
      <c r="C263" s="104">
        <f>'PLANTILLA V6'!C263</f>
        <v>1</v>
      </c>
      <c r="D263" s="95" t="str">
        <f>'PLANTILLA V6'!D263</f>
        <v>pza</v>
      </c>
      <c r="E263" s="104">
        <v>0</v>
      </c>
      <c r="F263" s="95" t="b">
        <v>0</v>
      </c>
      <c r="G263" s="95" t="b">
        <v>0</v>
      </c>
      <c r="H263" s="95" t="b">
        <v>0</v>
      </c>
      <c r="I263" s="95" t="b">
        <v>0</v>
      </c>
      <c r="J263" s="98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1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21.5" x14ac:dyDescent="0.9">
      <c r="A264" s="91">
        <f>'PLANTILLA V6'!A264</f>
        <v>0</v>
      </c>
      <c r="B264" s="91">
        <f>'PLANTILLA V6'!B264</f>
        <v>0</v>
      </c>
      <c r="C264" s="104">
        <f>'PLANTILLA V6'!C264</f>
        <v>1</v>
      </c>
      <c r="D264" s="95" t="str">
        <f>'PLANTILLA V6'!D264</f>
        <v>pza</v>
      </c>
      <c r="E264" s="104">
        <v>0</v>
      </c>
      <c r="F264" s="95" t="b">
        <v>0</v>
      </c>
      <c r="G264" s="95" t="b">
        <v>0</v>
      </c>
      <c r="H264" s="95" t="b">
        <v>0</v>
      </c>
      <c r="I264" s="95" t="b">
        <v>0</v>
      </c>
      <c r="J264" s="98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1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21.5" x14ac:dyDescent="0.9">
      <c r="A265" s="91">
        <f>'PLANTILLA V6'!A265</f>
        <v>0</v>
      </c>
      <c r="B265" s="91">
        <f>'PLANTILLA V6'!B265</f>
        <v>0</v>
      </c>
      <c r="C265" s="104">
        <f>'PLANTILLA V6'!C265</f>
        <v>1</v>
      </c>
      <c r="D265" s="95" t="str">
        <f>'PLANTILLA V6'!D265</f>
        <v>pza</v>
      </c>
      <c r="E265" s="104">
        <v>0</v>
      </c>
      <c r="F265" s="95" t="b">
        <v>0</v>
      </c>
      <c r="G265" s="95" t="b">
        <v>0</v>
      </c>
      <c r="H265" s="95" t="b">
        <v>0</v>
      </c>
      <c r="I265" s="95" t="b">
        <v>0</v>
      </c>
      <c r="J265" s="98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1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21.5" x14ac:dyDescent="0.9">
      <c r="A266" s="91">
        <f>'PLANTILLA V6'!A266</f>
        <v>0</v>
      </c>
      <c r="B266" s="91">
        <f>'PLANTILLA V6'!B266</f>
        <v>0</v>
      </c>
      <c r="C266" s="104">
        <f>'PLANTILLA V6'!C266</f>
        <v>1</v>
      </c>
      <c r="D266" s="95" t="str">
        <f>'PLANTILLA V6'!D266</f>
        <v>pza</v>
      </c>
      <c r="E266" s="104">
        <v>0</v>
      </c>
      <c r="F266" s="95" t="b">
        <v>0</v>
      </c>
      <c r="G266" s="95" t="b">
        <v>0</v>
      </c>
      <c r="H266" s="95" t="b">
        <v>0</v>
      </c>
      <c r="I266" s="95" t="b">
        <v>0</v>
      </c>
      <c r="J266" s="98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1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21.5" x14ac:dyDescent="0.9">
      <c r="A267" s="91">
        <f>'PLANTILLA V6'!A267</f>
        <v>0</v>
      </c>
      <c r="B267" s="91">
        <f>'PLANTILLA V6'!B267</f>
        <v>0</v>
      </c>
      <c r="C267" s="104">
        <f>'PLANTILLA V6'!C267</f>
        <v>1</v>
      </c>
      <c r="D267" s="95" t="str">
        <f>'PLANTILLA V6'!D267</f>
        <v>pza</v>
      </c>
      <c r="E267" s="104">
        <v>0</v>
      </c>
      <c r="F267" s="95" t="b">
        <v>0</v>
      </c>
      <c r="G267" s="95" t="b">
        <v>0</v>
      </c>
      <c r="H267" s="95" t="b">
        <v>0</v>
      </c>
      <c r="I267" s="95" t="b">
        <v>0</v>
      </c>
      <c r="J267" s="98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1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21.5" x14ac:dyDescent="0.9">
      <c r="A268" s="91">
        <f>'PLANTILLA V6'!A268</f>
        <v>0</v>
      </c>
      <c r="B268" s="91">
        <f>'PLANTILLA V6'!B268</f>
        <v>0</v>
      </c>
      <c r="C268" s="104">
        <f>'PLANTILLA V6'!C268</f>
        <v>1</v>
      </c>
      <c r="D268" s="95" t="str">
        <f>'PLANTILLA V6'!D268</f>
        <v>pza</v>
      </c>
      <c r="E268" s="104">
        <v>0</v>
      </c>
      <c r="F268" s="95" t="b">
        <v>0</v>
      </c>
      <c r="G268" s="95" t="b">
        <v>0</v>
      </c>
      <c r="H268" s="95" t="b">
        <v>0</v>
      </c>
      <c r="I268" s="95" t="b">
        <v>0</v>
      </c>
      <c r="J268" s="98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1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21.5" x14ac:dyDescent="0.9">
      <c r="A269" s="91">
        <f>'PLANTILLA V6'!A269</f>
        <v>0</v>
      </c>
      <c r="B269" s="91">
        <f>'PLANTILLA V6'!B269</f>
        <v>0</v>
      </c>
      <c r="C269" s="104">
        <f>'PLANTILLA V6'!C269</f>
        <v>1</v>
      </c>
      <c r="D269" s="95" t="str">
        <f>'PLANTILLA V6'!D269</f>
        <v>pza</v>
      </c>
      <c r="E269" s="104">
        <v>0</v>
      </c>
      <c r="F269" s="95" t="b">
        <v>0</v>
      </c>
      <c r="G269" s="95" t="b">
        <v>0</v>
      </c>
      <c r="H269" s="95" t="b">
        <v>0</v>
      </c>
      <c r="I269" s="95" t="b">
        <v>0</v>
      </c>
      <c r="J269" s="98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1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21.5" x14ac:dyDescent="0.9">
      <c r="A270" s="195" t="str">
        <f>'PLANTILLA V6'!A270</f>
        <v>Materiales de Reuso</v>
      </c>
      <c r="B270" s="167"/>
      <c r="C270" s="104">
        <f>'PLANTILLA V6'!C270</f>
        <v>1</v>
      </c>
      <c r="D270" s="95" t="str">
        <f>'PLANTILLA V6'!D270</f>
        <v>pza</v>
      </c>
      <c r="E270" s="104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02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1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21.5" x14ac:dyDescent="0.9">
      <c r="A271" s="103" t="str">
        <f>'PLANTILLA V6'!A271</f>
        <v>Re</v>
      </c>
      <c r="B271" s="103" t="str">
        <f>'PLANTILLA V6'!B271</f>
        <v>Cartón de 3 mm de espesor de 30 x 30 cm</v>
      </c>
      <c r="C271" s="104">
        <f>'PLANTILLA V6'!C271</f>
        <v>1</v>
      </c>
      <c r="D271" s="95" t="str">
        <f>'PLANTILLA V6'!D271</f>
        <v>pza</v>
      </c>
      <c r="E271" s="104">
        <v>0</v>
      </c>
      <c r="F271" s="95" t="b">
        <v>0</v>
      </c>
      <c r="G271" s="95" t="b">
        <v>0</v>
      </c>
      <c r="H271" s="95" t="b">
        <v>0</v>
      </c>
      <c r="I271" s="95" t="b">
        <v>0</v>
      </c>
      <c r="J271" s="98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21.5" x14ac:dyDescent="0.9">
      <c r="A272" s="103" t="str">
        <f>'PLANTILLA V6'!A272</f>
        <v>Re</v>
      </c>
      <c r="B272" s="103" t="str">
        <f>'PLANTILLA V6'!B272</f>
        <v>Hojas de papel tamaño carta con un lado limpio</v>
      </c>
      <c r="C272" s="104">
        <f>'PLANTILLA V6'!C272</f>
        <v>1</v>
      </c>
      <c r="D272" s="95" t="str">
        <f>'PLANTILLA V6'!D272</f>
        <v>pza</v>
      </c>
      <c r="E272" s="104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98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21.5" x14ac:dyDescent="0.9">
      <c r="A273" s="103" t="str">
        <f>'PLANTILLA V6'!A273</f>
        <v>Re</v>
      </c>
      <c r="B273" s="103" t="str">
        <f>'PLANTILLA V6'!B273</f>
        <v>Bolsa de plástico oscura</v>
      </c>
      <c r="C273" s="104">
        <f>'PLANTILLA V6'!C273</f>
        <v>1</v>
      </c>
      <c r="D273" s="95" t="str">
        <f>'PLANTILLA V6'!D273</f>
        <v>pza</v>
      </c>
      <c r="E273" s="104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98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21.5" x14ac:dyDescent="0.9">
      <c r="A274" s="103" t="str">
        <f>'PLANTILLA V6'!A274</f>
        <v>Re</v>
      </c>
      <c r="B274" s="103" t="str">
        <f>'PLANTILLA V6'!B274</f>
        <v>Botella de PET de 250 ml</v>
      </c>
      <c r="C274" s="104">
        <f>'PLANTILLA V6'!C274</f>
        <v>1</v>
      </c>
      <c r="D274" s="95" t="str">
        <f>'PLANTILLA V6'!D274</f>
        <v>pza</v>
      </c>
      <c r="E274" s="104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98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21.5" x14ac:dyDescent="0.9">
      <c r="A275" s="103" t="str">
        <f>'PLANTILLA V6'!A275</f>
        <v>Re</v>
      </c>
      <c r="B275" s="103" t="str">
        <f>'PLANTILLA V6'!B275</f>
        <v>Botella de PET de 600 ml</v>
      </c>
      <c r="C275" s="104">
        <f>'PLANTILLA V6'!C275</f>
        <v>1</v>
      </c>
      <c r="D275" s="95" t="str">
        <f>'PLANTILLA V6'!D275</f>
        <v>pza</v>
      </c>
      <c r="E275" s="104">
        <v>0</v>
      </c>
      <c r="F275" s="95" t="b">
        <v>0</v>
      </c>
      <c r="G275" s="95" t="b">
        <v>0</v>
      </c>
      <c r="H275" s="95" t="b">
        <v>0</v>
      </c>
      <c r="I275" s="95" t="b">
        <v>0</v>
      </c>
      <c r="J275" s="98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21.5" x14ac:dyDescent="0.9">
      <c r="A276" s="103" t="str">
        <f>'PLANTILLA V6'!A276</f>
        <v>Re</v>
      </c>
      <c r="B276" s="103" t="str">
        <f>'PLANTILLA V6'!B276</f>
        <v>Botella de PET de 1 l</v>
      </c>
      <c r="C276" s="104">
        <f>'PLANTILLA V6'!C276</f>
        <v>1</v>
      </c>
      <c r="D276" s="95" t="str">
        <f>'PLANTILLA V6'!D276</f>
        <v>pza</v>
      </c>
      <c r="E276" s="104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98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21.5" x14ac:dyDescent="0.9">
      <c r="A277" s="103" t="str">
        <f>'PLANTILLA V6'!A277</f>
        <v>Re</v>
      </c>
      <c r="B277" s="108" t="str">
        <f>'PLANTILLA V6'!B277</f>
        <v>Vaso de plástico desechable (250 ml)</v>
      </c>
      <c r="C277" s="104">
        <f>'PLANTILLA V6'!C277</f>
        <v>1</v>
      </c>
      <c r="D277" s="95" t="str">
        <f>'PLANTILLA V6'!D277</f>
        <v>pza</v>
      </c>
      <c r="E277" s="104">
        <v>0</v>
      </c>
      <c r="F277" s="95" t="b">
        <v>0</v>
      </c>
      <c r="G277" s="95" t="b">
        <v>0</v>
      </c>
      <c r="H277" s="95" t="b">
        <v>0</v>
      </c>
      <c r="I277" s="95" t="b">
        <v>0</v>
      </c>
      <c r="J277" s="98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21.5" x14ac:dyDescent="0.9">
      <c r="A278" s="103" t="str">
        <f>'PLANTILLA V6'!A278</f>
        <v>Re</v>
      </c>
      <c r="B278" s="103" t="str">
        <f>'PLANTILLA V6'!B278</f>
        <v>Tetrapack de 250 ml</v>
      </c>
      <c r="C278" s="104">
        <f>'PLANTILLA V6'!C278</f>
        <v>1</v>
      </c>
      <c r="D278" s="95" t="str">
        <f>'PLANTILLA V6'!D278</f>
        <v>pza</v>
      </c>
      <c r="E278" s="104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98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21.5" x14ac:dyDescent="0.9">
      <c r="A279" s="103" t="str">
        <f>'PLANTILLA V6'!A279</f>
        <v>Re</v>
      </c>
      <c r="B279" s="103" t="str">
        <f>'PLANTILLA V6'!B279</f>
        <v>Tetrapack de 500 ml</v>
      </c>
      <c r="C279" s="104">
        <f>'PLANTILLA V6'!C279</f>
        <v>1</v>
      </c>
      <c r="D279" s="95" t="str">
        <f>'PLANTILLA V6'!D279</f>
        <v>pza</v>
      </c>
      <c r="E279" s="104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98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21.5" x14ac:dyDescent="0.9">
      <c r="A280" s="103" t="str">
        <f>'PLANTILLA V6'!A280</f>
        <v>Re</v>
      </c>
      <c r="B280" s="103" t="str">
        <f>'PLANTILLA V6'!B280</f>
        <v>Tetrapack de 1 l</v>
      </c>
      <c r="C280" s="104">
        <f>'PLANTILLA V6'!C280</f>
        <v>1</v>
      </c>
      <c r="D280" s="95" t="str">
        <f>'PLANTILLA V6'!D280</f>
        <v>pza</v>
      </c>
      <c r="E280" s="104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98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21.5" x14ac:dyDescent="0.9">
      <c r="A281" s="103" t="str">
        <f>'PLANTILLA V6'!A281</f>
        <v>Re</v>
      </c>
      <c r="B281" s="103" t="str">
        <f>'PLANTILLA V6'!B281</f>
        <v>Tubo de cartón de papel de baño</v>
      </c>
      <c r="C281" s="104">
        <f>'PLANTILLA V6'!C281</f>
        <v>1</v>
      </c>
      <c r="D281" s="95" t="str">
        <f>'PLANTILLA V6'!D281</f>
        <v>pza</v>
      </c>
      <c r="E281" s="104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98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21.5" x14ac:dyDescent="0.9">
      <c r="A282" s="103" t="str">
        <f>'PLANTILLA V6'!A282</f>
        <v>Re</v>
      </c>
      <c r="B282" s="103" t="str">
        <f>'PLANTILLA V6'!B282</f>
        <v>Periódico</v>
      </c>
      <c r="C282" s="104">
        <f>'PLANTILLA V6'!C282</f>
        <v>1</v>
      </c>
      <c r="D282" s="95" t="str">
        <f>'PLANTILLA V6'!D282</f>
        <v>pza</v>
      </c>
      <c r="E282" s="104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98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21.5" x14ac:dyDescent="0.9">
      <c r="A283" s="103" t="str">
        <f>'PLANTILLA V6'!A283</f>
        <v>Re</v>
      </c>
      <c r="B283" s="103" t="str">
        <f>'PLANTILLA V6'!B283</f>
        <v>Tela de reúso (tamaño de 1 playera aproximadamente)</v>
      </c>
      <c r="C283" s="104">
        <f>'PLANTILLA V6'!C283</f>
        <v>1</v>
      </c>
      <c r="D283" s="95" t="str">
        <f>'PLANTILLA V6'!D283</f>
        <v>pza</v>
      </c>
      <c r="E283" s="104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98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21.5" x14ac:dyDescent="0.9">
      <c r="A284" s="103" t="str">
        <f>'PLANTILLA V6'!A284</f>
        <v>Re</v>
      </c>
      <c r="B284" s="103" t="str">
        <f>'PLANTILLA V6'!B284</f>
        <v>Caja de cereal o cartón delgado (caja de 300 g) aproximadamente</v>
      </c>
      <c r="C284" s="104">
        <f>'PLANTILLA V6'!C284</f>
        <v>1</v>
      </c>
      <c r="D284" s="95" t="str">
        <f>'PLANTILLA V6'!D284</f>
        <v>pza</v>
      </c>
      <c r="E284" s="104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98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21.5" x14ac:dyDescent="0.9">
      <c r="A285" s="103" t="str">
        <f>'PLANTILLA V6'!A285</f>
        <v>Re</v>
      </c>
      <c r="B285" s="103" t="str">
        <f>'PLANTILLA V6'!B285</f>
        <v xml:space="preserve">Taparrosca de botella de PET 3 cm de diámetro </v>
      </c>
      <c r="C285" s="104">
        <f>'PLANTILLA V6'!C285</f>
        <v>1</v>
      </c>
      <c r="D285" s="95" t="str">
        <f>'PLANTILLA V6'!D285</f>
        <v>pza</v>
      </c>
      <c r="E285" s="104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98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21.5" x14ac:dyDescent="0.9">
      <c r="A286" s="103" t="str">
        <f>'PLANTILLA V6'!A286</f>
        <v>Re</v>
      </c>
      <c r="B286" s="103" t="str">
        <f>'PLANTILLA V6'!B286</f>
        <v>Taparrosca de 5 cm de diámetro aproximadamente</v>
      </c>
      <c r="C286" s="104">
        <f>'PLANTILLA V6'!C286</f>
        <v>1</v>
      </c>
      <c r="D286" s="95" t="str">
        <f>'PLANTILLA V6'!D286</f>
        <v>pza</v>
      </c>
      <c r="E286" s="104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98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21.5" x14ac:dyDescent="0.9">
      <c r="A287" s="103" t="str">
        <f>'PLANTILLA V6'!A287</f>
        <v>Re</v>
      </c>
      <c r="B287" s="103" t="str">
        <f>'PLANTILLA V6'!B287</f>
        <v>Tapa de 10 cm de diámetro  aproximadamente</v>
      </c>
      <c r="C287" s="104">
        <f>'PLANTILLA V6'!C287</f>
        <v>1</v>
      </c>
      <c r="D287" s="95" t="str">
        <f>'PLANTILLA V6'!D287</f>
        <v>pza</v>
      </c>
      <c r="E287" s="104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98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21.5" x14ac:dyDescent="0.9">
      <c r="A288" s="103" t="str">
        <f>'PLANTILLA V6'!A288</f>
        <v>Re</v>
      </c>
      <c r="B288" s="103" t="str">
        <f>'PLANTILLA V6'!B288</f>
        <v>Lija para madera grado 60</v>
      </c>
      <c r="C288" s="104">
        <f>'PLANTILLA V6'!C288</f>
        <v>1</v>
      </c>
      <c r="D288" s="95" t="str">
        <f>'PLANTILLA V6'!D288</f>
        <v>pza</v>
      </c>
      <c r="E288" s="104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98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21.5" x14ac:dyDescent="0.9">
      <c r="A289" s="103" t="str">
        <f>'PLANTILLA V6'!A289</f>
        <v>Re</v>
      </c>
      <c r="B289" s="103" t="str">
        <f>'PLANTILLA V6'!B289</f>
        <v>Pieza de tela reciclado (Pieza de ropa en desuso)</v>
      </c>
      <c r="C289" s="104">
        <f>'PLANTILLA V6'!C289</f>
        <v>1</v>
      </c>
      <c r="D289" s="95" t="str">
        <f>'PLANTILLA V6'!D289</f>
        <v>pza</v>
      </c>
      <c r="E289" s="104">
        <v>0</v>
      </c>
      <c r="F289" s="95" t="b">
        <v>0</v>
      </c>
      <c r="G289" s="95" t="b">
        <v>0</v>
      </c>
      <c r="H289" s="95" t="b">
        <v>0</v>
      </c>
      <c r="I289" s="95" t="b">
        <v>0</v>
      </c>
      <c r="J289" s="98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01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</row>
    <row r="290" spans="1:26" ht="21.5" x14ac:dyDescent="0.9">
      <c r="A290" s="51" t="str">
        <f>'PLANTILLA V6'!A290</f>
        <v>Re</v>
      </c>
      <c r="B290" s="51" t="str">
        <f>'PLANTILLA V6'!B290</f>
        <v>Planta o cultivo pequeño</v>
      </c>
      <c r="C290" s="22">
        <f>'PLANTILLA V6'!C290</f>
        <v>1</v>
      </c>
      <c r="D290" s="54" t="str">
        <f>'PLANTILLA V6'!D290</f>
        <v>pza</v>
      </c>
      <c r="E290" s="22">
        <v>1</v>
      </c>
      <c r="F290" s="54" t="b">
        <v>0</v>
      </c>
      <c r="G290" s="54" t="b">
        <v>0</v>
      </c>
      <c r="H290" s="54" t="b">
        <v>1</v>
      </c>
      <c r="I290" s="54" t="b">
        <v>0</v>
      </c>
      <c r="J290" s="98" cm="1">
        <f t="array" ref="J290">_xlfn.IFS(LEN(A290)&gt;2,A291,SUM(E290:I290)=0,0,F290,$F$7*F290*E290,G290,$G$7*G290*E290,AND(H290,A290="Co"),$H$7*H290*E290,AND(H290,A290="Re"),$H$7*H290*E290,H290,$J$7*H290*E290,I290,$I$7*I290*E290)</f>
        <v>12.5</v>
      </c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spans="1:26" ht="21.5" x14ac:dyDescent="0.9">
      <c r="A291" s="103" t="str">
        <f>'PLANTILLA V6'!A291</f>
        <v>Re</v>
      </c>
      <c r="B291" s="103">
        <f>'PLANTILLA V6'!B291</f>
        <v>0</v>
      </c>
      <c r="C291" s="104">
        <f>'PLANTILLA V6'!C291</f>
        <v>1</v>
      </c>
      <c r="D291" s="95" t="str">
        <f>'PLANTILLA V6'!D291</f>
        <v>pza</v>
      </c>
      <c r="E291" s="104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98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21.5" x14ac:dyDescent="0.9">
      <c r="A292" s="103">
        <f>'PLANTILLA V6'!A292</f>
        <v>0</v>
      </c>
      <c r="B292" s="103">
        <f>'PLANTILLA V6'!B292</f>
        <v>0</v>
      </c>
      <c r="C292" s="104">
        <f>'PLANTILLA V6'!C292</f>
        <v>1</v>
      </c>
      <c r="D292" s="95" t="str">
        <f>'PLANTILLA V6'!D292</f>
        <v>pza</v>
      </c>
      <c r="E292" s="104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98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21.5" x14ac:dyDescent="0.9">
      <c r="A293" s="103">
        <f>'PLANTILLA V6'!A293</f>
        <v>0</v>
      </c>
      <c r="B293" s="103">
        <f>'PLANTILLA V6'!B293</f>
        <v>0</v>
      </c>
      <c r="C293" s="104">
        <f>'PLANTILLA V6'!C293</f>
        <v>1</v>
      </c>
      <c r="D293" s="95" t="str">
        <f>'PLANTILLA V6'!D293</f>
        <v>pza</v>
      </c>
      <c r="E293" s="104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98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21.5" x14ac:dyDescent="0.9">
      <c r="A294" s="103">
        <f>'PLANTILLA V6'!A294</f>
        <v>0</v>
      </c>
      <c r="B294" s="103">
        <f>'PLANTILLA V6'!B294</f>
        <v>0</v>
      </c>
      <c r="C294" s="104">
        <f>'PLANTILLA V6'!C294</f>
        <v>1</v>
      </c>
      <c r="D294" s="95" t="str">
        <f>'PLANTILLA V6'!D294</f>
        <v>pza</v>
      </c>
      <c r="E294" s="104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98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21.5" x14ac:dyDescent="0.9">
      <c r="A295" s="103">
        <f>'PLANTILLA V6'!A295</f>
        <v>0</v>
      </c>
      <c r="B295" s="103">
        <f>'PLANTILLA V6'!B295</f>
        <v>0</v>
      </c>
      <c r="C295" s="104">
        <f>'PLANTILLA V6'!C295</f>
        <v>1</v>
      </c>
      <c r="D295" s="95" t="str">
        <f>'PLANTILLA V6'!D295</f>
        <v>pza</v>
      </c>
      <c r="E295" s="104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98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21.5" x14ac:dyDescent="0.9">
      <c r="A296" s="103">
        <f>'PLANTILLA V6'!A296</f>
        <v>0</v>
      </c>
      <c r="B296" s="103">
        <f>'PLANTILLA V6'!B296</f>
        <v>0</v>
      </c>
      <c r="C296" s="104">
        <f>'PLANTILLA V6'!C296</f>
        <v>1</v>
      </c>
      <c r="D296" s="95" t="str">
        <f>'PLANTILLA V6'!D296</f>
        <v>pza</v>
      </c>
      <c r="E296" s="104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98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21.5" x14ac:dyDescent="0.9">
      <c r="A297" s="103">
        <f>'PLANTILLA V6'!A297</f>
        <v>0</v>
      </c>
      <c r="B297" s="103">
        <f>'PLANTILLA V6'!B297</f>
        <v>0</v>
      </c>
      <c r="C297" s="104">
        <f>'PLANTILLA V6'!C297</f>
        <v>1</v>
      </c>
      <c r="D297" s="95" t="str">
        <f>'PLANTILLA V6'!D297</f>
        <v>pza</v>
      </c>
      <c r="E297" s="104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98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21.5" x14ac:dyDescent="0.9">
      <c r="A298" s="103">
        <f>'PLANTILLA V6'!A298</f>
        <v>0</v>
      </c>
      <c r="B298" s="103">
        <f>'PLANTILLA V6'!B298</f>
        <v>0</v>
      </c>
      <c r="C298" s="104">
        <f>'PLANTILLA V6'!C298</f>
        <v>1</v>
      </c>
      <c r="D298" s="95" t="str">
        <f>'PLANTILLA V6'!D298</f>
        <v>pza</v>
      </c>
      <c r="E298" s="104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98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21.5" x14ac:dyDescent="0.9">
      <c r="A299" s="103">
        <f>'PLANTILLA V6'!A299</f>
        <v>0</v>
      </c>
      <c r="B299" s="103">
        <f>'PLANTILLA V6'!B299</f>
        <v>0</v>
      </c>
      <c r="C299" s="104">
        <f>'PLANTILLA V6'!C299</f>
        <v>1</v>
      </c>
      <c r="D299" s="95" t="str">
        <f>'PLANTILLA V6'!D299</f>
        <v>pza</v>
      </c>
      <c r="E299" s="104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98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21.5" x14ac:dyDescent="0.9">
      <c r="A300" s="103">
        <f>'PLANTILLA V6'!A300</f>
        <v>0</v>
      </c>
      <c r="B300" s="103">
        <f>'PLANTILLA V6'!B300</f>
        <v>0</v>
      </c>
      <c r="C300" s="104">
        <f>'PLANTILLA V6'!C300</f>
        <v>1</v>
      </c>
      <c r="D300" s="95" t="str">
        <f>'PLANTILLA V6'!D300</f>
        <v>pza</v>
      </c>
      <c r="E300" s="104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98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1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21.5" x14ac:dyDescent="0.9">
      <c r="A301" s="91">
        <f>'PLANTILLA V6'!A301</f>
        <v>0</v>
      </c>
      <c r="B301" s="91">
        <f>'PLANTILLA V6'!B301</f>
        <v>0</v>
      </c>
      <c r="C301" s="104">
        <f>'PLANTILLA V6'!C301</f>
        <v>1</v>
      </c>
      <c r="D301" s="95" t="str">
        <f>'PLANTILLA V6'!D301</f>
        <v>pza</v>
      </c>
      <c r="E301" s="104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98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1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21.5" x14ac:dyDescent="0.9">
      <c r="A302" s="95">
        <f>'PLANTILLA V6'!A302</f>
        <v>0</v>
      </c>
      <c r="B302" s="95">
        <f>'PLANTILLA V6'!B302</f>
        <v>0</v>
      </c>
      <c r="C302" s="104">
        <f>'PLANTILLA V6'!C302</f>
        <v>1</v>
      </c>
      <c r="D302" s="95" t="str">
        <f>'PLANTILLA V6'!D302</f>
        <v>pza</v>
      </c>
      <c r="E302" s="104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98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21.5" x14ac:dyDescent="0.9">
      <c r="A303" s="95">
        <f>'PLANTILLA V6'!A303</f>
        <v>0</v>
      </c>
      <c r="B303" s="95">
        <f>'PLANTILLA V6'!B303</f>
        <v>0</v>
      </c>
      <c r="C303" s="104">
        <f>'PLANTILLA V6'!C303</f>
        <v>1</v>
      </c>
      <c r="D303" s="95" t="str">
        <f>'PLANTILLA V6'!D303</f>
        <v>pza</v>
      </c>
      <c r="E303" s="104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98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21.5" x14ac:dyDescent="0.9">
      <c r="A304" s="95">
        <f>'PLANTILLA V6'!A304</f>
        <v>0</v>
      </c>
      <c r="B304" s="95">
        <f>'PLANTILLA V6'!B304</f>
        <v>0</v>
      </c>
      <c r="C304" s="104">
        <f>'PLANTILLA V6'!C304</f>
        <v>1</v>
      </c>
      <c r="D304" s="95" t="str">
        <f>'PLANTILLA V6'!D304</f>
        <v>pza</v>
      </c>
      <c r="E304" s="104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98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21.5" x14ac:dyDescent="0.9">
      <c r="A305" s="95">
        <f>'PLANTILLA V6'!A305</f>
        <v>0</v>
      </c>
      <c r="B305" s="95">
        <f>'PLANTILLA V6'!B305</f>
        <v>0</v>
      </c>
      <c r="C305" s="104">
        <f>'PLANTILLA V6'!C305</f>
        <v>1</v>
      </c>
      <c r="D305" s="95" t="str">
        <f>'PLANTILLA V6'!D305</f>
        <v>pza</v>
      </c>
      <c r="E305" s="104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98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21.5" x14ac:dyDescent="0.9">
      <c r="A306" s="95">
        <f>'PLANTILLA V6'!A306</f>
        <v>0</v>
      </c>
      <c r="B306" s="95">
        <f>'PLANTILLA V6'!B306</f>
        <v>0</v>
      </c>
      <c r="C306" s="104">
        <f>'PLANTILLA V6'!C306</f>
        <v>1</v>
      </c>
      <c r="D306" s="95" t="str">
        <f>'PLANTILLA V6'!D306</f>
        <v>pza</v>
      </c>
      <c r="E306" s="104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98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21.5" x14ac:dyDescent="0.9">
      <c r="A307" s="95">
        <f>'PLANTILLA V6'!A307</f>
        <v>0</v>
      </c>
      <c r="B307" s="95">
        <f>'PLANTILLA V6'!B307</f>
        <v>0</v>
      </c>
      <c r="C307" s="104">
        <f>'PLANTILLA V6'!C307</f>
        <v>1</v>
      </c>
      <c r="D307" s="95" t="str">
        <f>'PLANTILLA V6'!D307</f>
        <v>pza</v>
      </c>
      <c r="E307" s="104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98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21.5" x14ac:dyDescent="0.9">
      <c r="A308" s="95">
        <f>'PLANTILLA V6'!A308</f>
        <v>0</v>
      </c>
      <c r="B308" s="95">
        <f>'PLANTILLA V6'!B308</f>
        <v>0</v>
      </c>
      <c r="C308" s="104">
        <f>'PLANTILLA V6'!C308</f>
        <v>1</v>
      </c>
      <c r="D308" s="95" t="str">
        <f>'PLANTILLA V6'!D308</f>
        <v>pza</v>
      </c>
      <c r="E308" s="104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98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21.5" x14ac:dyDescent="0.9">
      <c r="A309" s="95">
        <f>'PLANTILLA V6'!A309</f>
        <v>0</v>
      </c>
      <c r="B309" s="95">
        <f>'PLANTILLA V6'!B309</f>
        <v>0</v>
      </c>
      <c r="C309" s="104">
        <f>'PLANTILLA V6'!C309</f>
        <v>1</v>
      </c>
      <c r="D309" s="95" t="str">
        <f>'PLANTILLA V6'!D309</f>
        <v>pza</v>
      </c>
      <c r="E309" s="104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98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21.5" x14ac:dyDescent="0.9">
      <c r="A310" s="103">
        <f>'PLANTILLA V6'!A310</f>
        <v>0</v>
      </c>
      <c r="B310" s="95">
        <f>'PLANTILLA V6'!B310</f>
        <v>0</v>
      </c>
      <c r="C310" s="104">
        <f>'PLANTILLA V6'!C310</f>
        <v>1</v>
      </c>
      <c r="D310" s="95" t="str">
        <f>'PLANTILLA V6'!D310</f>
        <v>pza</v>
      </c>
      <c r="E310" s="104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98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21.5" x14ac:dyDescent="0.9">
      <c r="A311" s="95">
        <f>'PLANTILLA V6'!A311</f>
        <v>0</v>
      </c>
      <c r="B311" s="95">
        <f>'PLANTILLA V6'!B311</f>
        <v>0</v>
      </c>
      <c r="C311" s="104">
        <f>'PLANTILLA V6'!C311</f>
        <v>1</v>
      </c>
      <c r="D311" s="95" t="str">
        <f>'PLANTILLA V6'!D311</f>
        <v>pza</v>
      </c>
      <c r="E311" s="104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98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21.5" x14ac:dyDescent="0.9">
      <c r="A312" s="95">
        <f>'PLANTILLA V6'!A312</f>
        <v>0</v>
      </c>
      <c r="B312" s="95">
        <f>'PLANTILLA V6'!B312</f>
        <v>0</v>
      </c>
      <c r="C312" s="104">
        <f>'PLANTILLA V6'!C312</f>
        <v>1</v>
      </c>
      <c r="D312" s="95" t="str">
        <f>'PLANTILLA V6'!D312</f>
        <v>pza</v>
      </c>
      <c r="E312" s="104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98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21.5" x14ac:dyDescent="0.9">
      <c r="A313" s="95">
        <f>'PLANTILLA V6'!A313</f>
        <v>0</v>
      </c>
      <c r="B313" s="95">
        <f>'PLANTILLA V6'!B313</f>
        <v>0</v>
      </c>
      <c r="C313" s="104">
        <f>'PLANTILLA V6'!C313</f>
        <v>1</v>
      </c>
      <c r="D313" s="95" t="str">
        <f>'PLANTILLA V6'!D313</f>
        <v>pza</v>
      </c>
      <c r="E313" s="104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98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21.5" x14ac:dyDescent="0.9">
      <c r="A314" s="95">
        <f>'PLANTILLA V6'!A314</f>
        <v>0</v>
      </c>
      <c r="B314" s="95">
        <f>'PLANTILLA V6'!B314</f>
        <v>0</v>
      </c>
      <c r="C314" s="104">
        <f>'PLANTILLA V6'!C314</f>
        <v>1</v>
      </c>
      <c r="D314" s="95" t="str">
        <f>'PLANTILLA V6'!D314</f>
        <v>pza</v>
      </c>
      <c r="E314" s="104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98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21.5" x14ac:dyDescent="0.9">
      <c r="A315" s="95">
        <f>'PLANTILLA V6'!A315</f>
        <v>0</v>
      </c>
      <c r="B315" s="95">
        <f>'PLANTILLA V6'!B315</f>
        <v>0</v>
      </c>
      <c r="C315" s="104">
        <f>'PLANTILLA V6'!C315</f>
        <v>1</v>
      </c>
      <c r="D315" s="95" t="str">
        <f>'PLANTILLA V6'!D315</f>
        <v>pza</v>
      </c>
      <c r="E315" s="104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98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21.5" x14ac:dyDescent="0.9">
      <c r="A316" s="95">
        <f>'PLANTILLA V6'!A316</f>
        <v>0</v>
      </c>
      <c r="B316" s="95">
        <f>'PLANTILLA V6'!B316</f>
        <v>0</v>
      </c>
      <c r="C316" s="104">
        <f>'PLANTILLA V6'!C316</f>
        <v>1</v>
      </c>
      <c r="D316" s="95" t="str">
        <f>'PLANTILLA V6'!D316</f>
        <v>pza</v>
      </c>
      <c r="E316" s="104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98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21.5" x14ac:dyDescent="0.9">
      <c r="A317" s="95">
        <f>'PLANTILLA V6'!A317</f>
        <v>0</v>
      </c>
      <c r="B317" s="95">
        <f>'PLANTILLA V6'!B317</f>
        <v>0</v>
      </c>
      <c r="C317" s="104">
        <f>'PLANTILLA V6'!C317</f>
        <v>1</v>
      </c>
      <c r="D317" s="95" t="str">
        <f>'PLANTILLA V6'!D317</f>
        <v>pza</v>
      </c>
      <c r="E317" s="104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98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21.5" x14ac:dyDescent="0.9">
      <c r="A318" s="95">
        <f>'PLANTILLA V6'!A318</f>
        <v>0</v>
      </c>
      <c r="B318" s="95">
        <f>'PLANTILLA V6'!B318</f>
        <v>0</v>
      </c>
      <c r="C318" s="104">
        <f>'PLANTILLA V6'!C318</f>
        <v>1</v>
      </c>
      <c r="D318" s="95" t="str">
        <f>'PLANTILLA V6'!D318</f>
        <v>pza</v>
      </c>
      <c r="E318" s="104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98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21.5" x14ac:dyDescent="0.9">
      <c r="A319" s="95">
        <f>'PLANTILLA V6'!A319</f>
        <v>0</v>
      </c>
      <c r="B319" s="95">
        <f>'PLANTILLA V6'!B319</f>
        <v>0</v>
      </c>
      <c r="C319" s="104">
        <f>'PLANTILLA V6'!C319</f>
        <v>1</v>
      </c>
      <c r="D319" s="95" t="str">
        <f>'PLANTILLA V6'!D319</f>
        <v>pza</v>
      </c>
      <c r="E319" s="104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98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21.5" x14ac:dyDescent="0.9">
      <c r="A320" s="95">
        <f>'PLANTILLA V6'!A320</f>
        <v>0</v>
      </c>
      <c r="B320" s="95">
        <f>'PLANTILLA V6'!B320</f>
        <v>0</v>
      </c>
      <c r="C320" s="104">
        <f>'PLANTILLA V6'!C320</f>
        <v>1</v>
      </c>
      <c r="D320" s="95" t="str">
        <f>'PLANTILLA V6'!D320</f>
        <v>pza</v>
      </c>
      <c r="E320" s="104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98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21.5" x14ac:dyDescent="0.9">
      <c r="A321" s="95">
        <f>'PLANTILLA V6'!A321</f>
        <v>0</v>
      </c>
      <c r="B321" s="95">
        <f>'PLANTILLA V6'!B321</f>
        <v>0</v>
      </c>
      <c r="C321" s="104">
        <f>'PLANTILLA V6'!C321</f>
        <v>1</v>
      </c>
      <c r="D321" s="95" t="str">
        <f>'PLANTILLA V6'!D321</f>
        <v>pza</v>
      </c>
      <c r="E321" s="104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98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21.5" x14ac:dyDescent="0.9">
      <c r="A322" s="95">
        <f>'PLANTILLA V6'!A322</f>
        <v>0</v>
      </c>
      <c r="B322" s="95">
        <f>'PLANTILLA V6'!B322</f>
        <v>0</v>
      </c>
      <c r="C322" s="104">
        <f>'PLANTILLA V6'!C322</f>
        <v>1</v>
      </c>
      <c r="D322" s="95" t="str">
        <f>'PLANTILLA V6'!D322</f>
        <v>pza</v>
      </c>
      <c r="E322" s="104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98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21.5" x14ac:dyDescent="0.9">
      <c r="A323" s="95">
        <f>'PLANTILLA V6'!A323</f>
        <v>0</v>
      </c>
      <c r="B323" s="95">
        <f>'PLANTILLA V6'!B323</f>
        <v>0</v>
      </c>
      <c r="C323" s="104">
        <f>'PLANTILLA V6'!C323</f>
        <v>1</v>
      </c>
      <c r="D323" s="95" t="str">
        <f>'PLANTILLA V6'!D323</f>
        <v>pza</v>
      </c>
      <c r="E323" s="104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98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21.5" x14ac:dyDescent="0.9">
      <c r="A324" s="95">
        <f>'PLANTILLA V6'!A324</f>
        <v>0</v>
      </c>
      <c r="B324" s="95">
        <f>'PLANTILLA V6'!B324</f>
        <v>0</v>
      </c>
      <c r="C324" s="104">
        <f>'PLANTILLA V6'!C324</f>
        <v>1</v>
      </c>
      <c r="D324" s="95" t="str">
        <f>'PLANTILLA V6'!D324</f>
        <v>pza</v>
      </c>
      <c r="E324" s="104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98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21.5" x14ac:dyDescent="0.9">
      <c r="A325" s="95">
        <f>'PLANTILLA V6'!A325</f>
        <v>0</v>
      </c>
      <c r="B325" s="95">
        <f>'PLANTILLA V6'!B325</f>
        <v>0</v>
      </c>
      <c r="C325" s="104">
        <f>'PLANTILLA V6'!C325</f>
        <v>1</v>
      </c>
      <c r="D325" s="95" t="str">
        <f>'PLANTILLA V6'!D325</f>
        <v>pza</v>
      </c>
      <c r="E325" s="104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98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21.5" x14ac:dyDescent="0.9">
      <c r="A326" s="95">
        <f>'PLANTILLA V6'!A326</f>
        <v>0</v>
      </c>
      <c r="B326" s="95">
        <f>'PLANTILLA V6'!B326</f>
        <v>0</v>
      </c>
      <c r="C326" s="104">
        <f>'PLANTILLA V6'!C326</f>
        <v>1</v>
      </c>
      <c r="D326" s="95" t="str">
        <f>'PLANTILLA V6'!D326</f>
        <v>pza</v>
      </c>
      <c r="E326" s="104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98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21.5" x14ac:dyDescent="0.9">
      <c r="A327" s="95">
        <f>'PLANTILLA V6'!A327</f>
        <v>0</v>
      </c>
      <c r="B327" s="95">
        <f>'PLANTILLA V6'!B327</f>
        <v>0</v>
      </c>
      <c r="C327" s="104">
        <f>'PLANTILLA V6'!C327</f>
        <v>1</v>
      </c>
      <c r="D327" s="95" t="str">
        <f>'PLANTILLA V6'!D327</f>
        <v>pza</v>
      </c>
      <c r="E327" s="104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98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21.5" x14ac:dyDescent="0.9">
      <c r="A328" s="95">
        <f>'PLANTILLA V6'!A328</f>
        <v>0</v>
      </c>
      <c r="B328" s="95">
        <f>'PLANTILLA V6'!B328</f>
        <v>0</v>
      </c>
      <c r="C328" s="104">
        <f>'PLANTILLA V6'!C328</f>
        <v>1</v>
      </c>
      <c r="D328" s="95" t="str">
        <f>'PLANTILLA V6'!D328</f>
        <v>pza</v>
      </c>
      <c r="E328" s="104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98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21.5" x14ac:dyDescent="0.9">
      <c r="A329" s="95">
        <f>'PLANTILLA V6'!A329</f>
        <v>0</v>
      </c>
      <c r="B329" s="95">
        <f>'PLANTILLA V6'!B329</f>
        <v>0</v>
      </c>
      <c r="C329" s="104">
        <f>'PLANTILLA V6'!C329</f>
        <v>1</v>
      </c>
      <c r="D329" s="95" t="str">
        <f>'PLANTILLA V6'!D329</f>
        <v>pza</v>
      </c>
      <c r="E329" s="104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98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21.5" x14ac:dyDescent="0.9">
      <c r="A330" s="95">
        <f>'PLANTILLA V6'!A330</f>
        <v>0</v>
      </c>
      <c r="B330" s="95">
        <f>'PLANTILLA V6'!B330</f>
        <v>0</v>
      </c>
      <c r="C330" s="104">
        <f>'PLANTILLA V6'!C330</f>
        <v>1</v>
      </c>
      <c r="D330" s="95" t="str">
        <f>'PLANTILLA V6'!D330</f>
        <v>pza</v>
      </c>
      <c r="E330" s="104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98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21.5" x14ac:dyDescent="0.9">
      <c r="A331" s="95">
        <f>'PLANTILLA V6'!A331</f>
        <v>0</v>
      </c>
      <c r="B331" s="95">
        <f>'PLANTILLA V6'!B331</f>
        <v>0</v>
      </c>
      <c r="C331" s="104">
        <f>'PLANTILLA V6'!C331</f>
        <v>1</v>
      </c>
      <c r="D331" s="95" t="str">
        <f>'PLANTILLA V6'!D331</f>
        <v>pza</v>
      </c>
      <c r="E331" s="104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98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21.5" x14ac:dyDescent="0.9">
      <c r="A332" s="95">
        <f>'PLANTILLA V6'!A332</f>
        <v>0</v>
      </c>
      <c r="B332" s="95">
        <f>'PLANTILLA V6'!B332</f>
        <v>0</v>
      </c>
      <c r="C332" s="104">
        <f>'PLANTILLA V6'!C332</f>
        <v>1</v>
      </c>
      <c r="D332" s="95" t="str">
        <f>'PLANTILLA V6'!D332</f>
        <v>pza</v>
      </c>
      <c r="E332" s="104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98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21.5" x14ac:dyDescent="0.9">
      <c r="A333" s="95">
        <f>'PLANTILLA V6'!A333</f>
        <v>0</v>
      </c>
      <c r="B333" s="95">
        <f>'PLANTILLA V6'!B333</f>
        <v>0</v>
      </c>
      <c r="C333" s="104">
        <f>'PLANTILLA V6'!C333</f>
        <v>1</v>
      </c>
      <c r="D333" s="95" t="str">
        <f>'PLANTILLA V6'!D333</f>
        <v>pza</v>
      </c>
      <c r="E333" s="104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98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21.5" x14ac:dyDescent="0.9">
      <c r="A334" s="95">
        <f>'PLANTILLA V6'!A334</f>
        <v>0</v>
      </c>
      <c r="B334" s="95">
        <f>'PLANTILLA V6'!B334</f>
        <v>0</v>
      </c>
      <c r="C334" s="104">
        <f>'PLANTILLA V6'!C334</f>
        <v>1</v>
      </c>
      <c r="D334" s="95" t="str">
        <f>'PLANTILLA V6'!D334</f>
        <v>pza</v>
      </c>
      <c r="E334" s="104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98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21.5" x14ac:dyDescent="0.9">
      <c r="A335" s="95">
        <f>'PLANTILLA V6'!A335</f>
        <v>0</v>
      </c>
      <c r="B335" s="95">
        <f>'PLANTILLA V6'!B335</f>
        <v>0</v>
      </c>
      <c r="C335" s="104">
        <f>'PLANTILLA V6'!C335</f>
        <v>1</v>
      </c>
      <c r="D335" s="95" t="str">
        <f>'PLANTILLA V6'!D335</f>
        <v>pza</v>
      </c>
      <c r="E335" s="104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98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21.5" x14ac:dyDescent="0.9">
      <c r="A336" s="95">
        <f>'PLANTILLA V6'!A336</f>
        <v>0</v>
      </c>
      <c r="B336" s="95">
        <f>'PLANTILLA V6'!B336</f>
        <v>0</v>
      </c>
      <c r="C336" s="104">
        <f>'PLANTILLA V6'!C336</f>
        <v>1</v>
      </c>
      <c r="D336" s="95" t="str">
        <f>'PLANTILLA V6'!D336</f>
        <v>pza</v>
      </c>
      <c r="E336" s="104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98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21.5" x14ac:dyDescent="0.9">
      <c r="A337" s="95">
        <f>'PLANTILLA V6'!A337</f>
        <v>0</v>
      </c>
      <c r="B337" s="95">
        <f>'PLANTILLA V6'!B337</f>
        <v>0</v>
      </c>
      <c r="C337" s="104">
        <f>'PLANTILLA V6'!C337</f>
        <v>1</v>
      </c>
      <c r="D337" s="95" t="str">
        <f>'PLANTILLA V6'!D337</f>
        <v>pza</v>
      </c>
      <c r="E337" s="104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98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21.5" x14ac:dyDescent="0.9">
      <c r="A338" s="95">
        <f>'PLANTILLA V6'!A338</f>
        <v>0</v>
      </c>
      <c r="B338" s="95">
        <f>'PLANTILLA V6'!B338</f>
        <v>0</v>
      </c>
      <c r="C338" s="104">
        <f>'PLANTILLA V6'!C338</f>
        <v>1</v>
      </c>
      <c r="D338" s="95" t="str">
        <f>'PLANTILLA V6'!D338</f>
        <v>pza</v>
      </c>
      <c r="E338" s="104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98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21.5" x14ac:dyDescent="0.9">
      <c r="A339" s="95">
        <f>'PLANTILLA V6'!A339</f>
        <v>0</v>
      </c>
      <c r="B339" s="95">
        <f>'PLANTILLA V6'!B339</f>
        <v>0</v>
      </c>
      <c r="C339" s="95">
        <f>'PLANTILLA V6'!C339</f>
        <v>0</v>
      </c>
      <c r="D339" s="95">
        <f>'PLANTILLA V6'!D339</f>
        <v>0</v>
      </c>
      <c r="E339" s="104"/>
      <c r="F339" s="95"/>
      <c r="G339" s="95"/>
      <c r="H339" s="95"/>
      <c r="I339" s="95"/>
      <c r="J339" s="98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21.5" x14ac:dyDescent="0.9">
      <c r="A340" s="95">
        <f>'PLANTILLA V6'!A340</f>
        <v>0</v>
      </c>
      <c r="B340" s="95">
        <f>'PLANTILLA V6'!B340</f>
        <v>0</v>
      </c>
      <c r="C340" s="95">
        <f>'PLANTILLA V6'!C340</f>
        <v>0</v>
      </c>
      <c r="D340" s="95">
        <f>'PLANTILLA V6'!D340</f>
        <v>0</v>
      </c>
      <c r="E340" s="104"/>
      <c r="F340" s="95"/>
      <c r="G340" s="95"/>
      <c r="H340" s="95"/>
      <c r="I340" s="95"/>
      <c r="J340" s="98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21.5" x14ac:dyDescent="0.9">
      <c r="A341" s="95">
        <f>'PLANTILLA V6'!A341</f>
        <v>0</v>
      </c>
      <c r="B341" s="95">
        <f>'PLANTILLA V6'!B341</f>
        <v>0</v>
      </c>
      <c r="C341" s="95">
        <f>'PLANTILLA V6'!C341</f>
        <v>0</v>
      </c>
      <c r="D341" s="95">
        <f>'PLANTILLA V6'!D341</f>
        <v>0</v>
      </c>
      <c r="E341" s="104"/>
      <c r="F341" s="95"/>
      <c r="G341" s="95"/>
      <c r="H341" s="95"/>
      <c r="I341" s="95"/>
      <c r="J341" s="98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21.5" x14ac:dyDescent="0.9">
      <c r="A342" s="95">
        <f>'PLANTILLA V6'!A342</f>
        <v>0</v>
      </c>
      <c r="B342" s="95">
        <f>'PLANTILLA V6'!B342</f>
        <v>0</v>
      </c>
      <c r="C342" s="95">
        <f>'PLANTILLA V6'!C342</f>
        <v>0</v>
      </c>
      <c r="D342" s="95">
        <f>'PLANTILLA V6'!D342</f>
        <v>0</v>
      </c>
      <c r="E342" s="104"/>
      <c r="F342" s="95"/>
      <c r="G342" s="95"/>
      <c r="H342" s="95"/>
      <c r="I342" s="95"/>
      <c r="J342" s="98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21.5" x14ac:dyDescent="0.9">
      <c r="A343" s="95">
        <f>'PLANTILLA V6'!A343</f>
        <v>0</v>
      </c>
      <c r="B343" s="95">
        <f>'PLANTILLA V6'!B343</f>
        <v>0</v>
      </c>
      <c r="C343" s="95">
        <f>'PLANTILLA V6'!C343</f>
        <v>0</v>
      </c>
      <c r="D343" s="95">
        <f>'PLANTILLA V6'!D343</f>
        <v>0</v>
      </c>
      <c r="E343" s="104"/>
      <c r="F343" s="95"/>
      <c r="G343" s="95"/>
      <c r="H343" s="95"/>
      <c r="I343" s="95"/>
      <c r="J343" s="98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21.5" x14ac:dyDescent="0.9">
      <c r="A344" s="95">
        <f>'PLANTILLA V6'!A344</f>
        <v>0</v>
      </c>
      <c r="B344" s="95">
        <f>'PLANTILLA V6'!B344</f>
        <v>0</v>
      </c>
      <c r="C344" s="95">
        <f>'PLANTILLA V6'!C344</f>
        <v>0</v>
      </c>
      <c r="D344" s="95">
        <f>'PLANTILLA V6'!D344</f>
        <v>0</v>
      </c>
      <c r="E344" s="104"/>
      <c r="F344" s="95"/>
      <c r="G344" s="95"/>
      <c r="H344" s="95"/>
      <c r="I344" s="95"/>
      <c r="J344" s="98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21.5" x14ac:dyDescent="0.9">
      <c r="A345" s="95">
        <f>'PLANTILLA V6'!A345</f>
        <v>0</v>
      </c>
      <c r="B345" s="95">
        <f>'PLANTILLA V6'!B345</f>
        <v>0</v>
      </c>
      <c r="C345" s="95">
        <f>'PLANTILLA V6'!C345</f>
        <v>0</v>
      </c>
      <c r="D345" s="95">
        <f>'PLANTILLA V6'!D345</f>
        <v>0</v>
      </c>
      <c r="E345" s="104"/>
      <c r="F345" s="95"/>
      <c r="G345" s="95"/>
      <c r="H345" s="95"/>
      <c r="I345" s="95"/>
      <c r="J345" s="98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21.5" x14ac:dyDescent="0.9">
      <c r="A346" s="95">
        <f>'PLANTILLA V6'!A346</f>
        <v>0</v>
      </c>
      <c r="B346" s="95">
        <f>'PLANTILLA V6'!B346</f>
        <v>0</v>
      </c>
      <c r="C346" s="95">
        <f>'PLANTILLA V6'!C346</f>
        <v>0</v>
      </c>
      <c r="D346" s="95">
        <f>'PLANTILLA V6'!D346</f>
        <v>0</v>
      </c>
      <c r="E346" s="104"/>
      <c r="F346" s="95"/>
      <c r="G346" s="95"/>
      <c r="H346" s="95"/>
      <c r="I346" s="95"/>
      <c r="J346" s="98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21.5" x14ac:dyDescent="0.9">
      <c r="A347" s="95">
        <f>'PLANTILLA V6'!A347</f>
        <v>0</v>
      </c>
      <c r="B347" s="95">
        <f>'PLANTILLA V6'!B347</f>
        <v>0</v>
      </c>
      <c r="C347" s="95">
        <f>'PLANTILLA V6'!C347</f>
        <v>0</v>
      </c>
      <c r="D347" s="95">
        <f>'PLANTILLA V6'!D347</f>
        <v>0</v>
      </c>
      <c r="E347" s="104"/>
      <c r="F347" s="95"/>
      <c r="G347" s="95"/>
      <c r="H347" s="95"/>
      <c r="I347" s="95"/>
      <c r="J347" s="98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21.5" x14ac:dyDescent="0.9">
      <c r="A348" s="95">
        <f>'PLANTILLA V6'!A348</f>
        <v>0</v>
      </c>
      <c r="B348" s="95">
        <f>'PLANTILLA V6'!B348</f>
        <v>0</v>
      </c>
      <c r="C348" s="95">
        <f>'PLANTILLA V6'!C348</f>
        <v>0</v>
      </c>
      <c r="D348" s="95">
        <f>'PLANTILLA V6'!D348</f>
        <v>0</v>
      </c>
      <c r="E348" s="104"/>
      <c r="F348" s="95"/>
      <c r="G348" s="95"/>
      <c r="H348" s="95"/>
      <c r="I348" s="95"/>
      <c r="J348" s="98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21.5" x14ac:dyDescent="0.9">
      <c r="A349" s="95">
        <f>'PLANTILLA V6'!A349</f>
        <v>0</v>
      </c>
      <c r="B349" s="95">
        <f>'PLANTILLA V6'!B349</f>
        <v>0</v>
      </c>
      <c r="C349" s="95">
        <f>'PLANTILLA V6'!C349</f>
        <v>0</v>
      </c>
      <c r="D349" s="95">
        <f>'PLANTILLA V6'!D349</f>
        <v>0</v>
      </c>
      <c r="E349" s="104"/>
      <c r="F349" s="95"/>
      <c r="G349" s="95"/>
      <c r="H349" s="95"/>
      <c r="I349" s="95"/>
      <c r="J349" s="98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21.5" x14ac:dyDescent="0.9">
      <c r="A350" s="95">
        <f>'PLANTILLA V6'!A350</f>
        <v>0</v>
      </c>
      <c r="B350" s="95">
        <f>'PLANTILLA V6'!B350</f>
        <v>0</v>
      </c>
      <c r="C350" s="95">
        <f>'PLANTILLA V6'!C350</f>
        <v>0</v>
      </c>
      <c r="D350" s="95">
        <f>'PLANTILLA V6'!D350</f>
        <v>0</v>
      </c>
      <c r="E350" s="104"/>
      <c r="F350" s="95"/>
      <c r="G350" s="95"/>
      <c r="H350" s="95"/>
      <c r="I350" s="95"/>
      <c r="J350" s="98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350"/>
  <sheetViews>
    <sheetView workbookViewId="0">
      <pane xSplit="2" ySplit="7" topLeftCell="D179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90625" customWidth="1"/>
    <col min="7" max="7" width="10.90625" customWidth="1"/>
    <col min="8" max="8" width="13.26953125" customWidth="1"/>
    <col min="9" max="9" width="11" customWidth="1"/>
    <col min="10" max="10" width="10.90625" customWidth="1"/>
    <col min="11" max="11" width="12" customWidth="1"/>
  </cols>
  <sheetData>
    <row r="1" spans="1:26" ht="27.75" customHeight="1" x14ac:dyDescent="0.45">
      <c r="A1" s="184">
        <f>'PLANTILLA V6'!A1</f>
        <v>0</v>
      </c>
      <c r="B1" s="51">
        <f>'PLANTILLA V6'!B1</f>
        <v>0</v>
      </c>
      <c r="C1" s="85" t="str">
        <f>'PLANTILLA V6'!C1</f>
        <v>Tipo:</v>
      </c>
      <c r="D1" s="188" t="str">
        <f>'PLANTILLA V6'!D1</f>
        <v>Proyecto</v>
      </c>
      <c r="E1" s="189"/>
      <c r="F1" s="191" t="str">
        <f>'PLANTILLA V6'!F1</f>
        <v>Total de alumnos:</v>
      </c>
      <c r="G1" s="192"/>
      <c r="H1" s="192"/>
      <c r="I1" s="189"/>
      <c r="J1" s="90">
        <f>'2.SELECCIÓN'!K14</f>
        <v>50</v>
      </c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21.75" customHeight="1" x14ac:dyDescent="0.45">
      <c r="A2" s="167"/>
      <c r="B2" s="51">
        <f>'PLANTILLA V6'!B2</f>
        <v>0</v>
      </c>
      <c r="C2" s="85" t="str">
        <f>'PLANTILLA V6'!C2</f>
        <v>Especialidad:</v>
      </c>
      <c r="D2" s="188" t="str">
        <f>'PLANTILLA V6'!D2</f>
        <v>Maker</v>
      </c>
      <c r="E2" s="189"/>
      <c r="F2" s="191" t="s">
        <v>341</v>
      </c>
      <c r="G2" s="192"/>
      <c r="H2" s="192"/>
      <c r="I2" s="189"/>
      <c r="J2" s="86">
        <f>'2.SELECCIÓN'!J14</f>
        <v>20</v>
      </c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36" customHeight="1" x14ac:dyDescent="0.45">
      <c r="A3" s="57">
        <f>'PLANTILLA V6'!A3</f>
        <v>0</v>
      </c>
      <c r="B3" s="57">
        <f>'PLANTILLA V6'!B3</f>
        <v>0</v>
      </c>
      <c r="C3" s="87" t="str">
        <f>'PLANTILLA V6'!C3</f>
        <v xml:space="preserve">Nombre de proyecto:
</v>
      </c>
      <c r="D3" s="193" t="s">
        <v>342</v>
      </c>
      <c r="E3" s="194"/>
      <c r="F3" s="52">
        <f>'PLANTILLA V6'!F3</f>
        <v>0</v>
      </c>
      <c r="G3" s="59">
        <f>'PLANTILLA V6'!G3</f>
        <v>0</v>
      </c>
      <c r="H3" s="59">
        <f>'PLANTILLA V6'!H3</f>
        <v>0</v>
      </c>
      <c r="I3" s="59">
        <f>'PLANTILLA V6'!I3</f>
        <v>0</v>
      </c>
      <c r="J3" s="60">
        <f>'PLANTILLA V6'!J3</f>
        <v>0</v>
      </c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6.5" x14ac:dyDescent="0.45">
      <c r="A4" s="54">
        <f>'PLANTILLA V6'!A4</f>
        <v>0</v>
      </c>
      <c r="B4" s="54">
        <f>'PLANTILLA V6'!B4</f>
        <v>0</v>
      </c>
      <c r="C4" s="88">
        <f>'PLANTILLA V6'!C4</f>
        <v>0</v>
      </c>
      <c r="D4" s="88">
        <f>'PLANTILLA V6'!D4</f>
        <v>0</v>
      </c>
      <c r="E4" s="88">
        <f>'PLANTILLA V6'!E4</f>
        <v>0</v>
      </c>
      <c r="F4" s="52">
        <f>'PLANTILLA V6'!F4</f>
        <v>0</v>
      </c>
      <c r="G4" s="55">
        <f>'PLANTILLA V6'!G4</f>
        <v>0</v>
      </c>
      <c r="H4" s="55">
        <f>'PLANTILLA V6'!H4</f>
        <v>0</v>
      </c>
      <c r="I4" s="55">
        <f>'PLANTILLA V6'!I4</f>
        <v>0</v>
      </c>
      <c r="J4" s="56">
        <f>'PLANTILLA V6'!J4</f>
        <v>0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44.25" customHeight="1" x14ac:dyDescent="0.45">
      <c r="A5" s="54">
        <f>'PLANTILLA V6'!A5</f>
        <v>0</v>
      </c>
      <c r="B5" s="54">
        <f>'PLANTILLA V6'!B5</f>
        <v>0</v>
      </c>
      <c r="C5" s="61" t="str">
        <f>'PLANTILLA V6'!C5</f>
        <v>Cantidad</v>
      </c>
      <c r="D5" s="61" t="str">
        <f>'PLANTILLA V6'!D5</f>
        <v>Unidad</v>
      </c>
      <c r="E5" s="18" t="str">
        <f>'PLANTILLA V6'!E5</f>
        <v>Cantidad necesaria por 1 prototipo</v>
      </c>
      <c r="F5" s="186" t="str">
        <f>'PLANTILLA V6'!F5</f>
        <v>Modalidad de uso</v>
      </c>
      <c r="G5" s="167"/>
      <c r="H5" s="167"/>
      <c r="I5" s="167"/>
      <c r="J5" s="62">
        <f>'PLANTILLA V6'!J5</f>
        <v>0</v>
      </c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41.25" customHeight="1" x14ac:dyDescent="0.45">
      <c r="A6" s="63">
        <f>'PLANTILLA V6'!A6</f>
        <v>0</v>
      </c>
      <c r="B6" s="64" t="str">
        <f>'PLANTILLA V6'!B6</f>
        <v>HERRAMIENTAS Y MATERIALES DEL MAKERSPACE</v>
      </c>
      <c r="C6" s="65">
        <f>'PLANTILLA V6'!C6</f>
        <v>0</v>
      </c>
      <c r="D6" s="65">
        <f>'PLANTILLA V6'!D6</f>
        <v>0</v>
      </c>
      <c r="E6" s="22">
        <f>'PLANTILLA V6'!E6</f>
        <v>0</v>
      </c>
      <c r="F6" s="66" t="str">
        <f>'PLANTILLA V6'!F6</f>
        <v>Individual</v>
      </c>
      <c r="G6" s="67" t="str">
        <f>'PLANTILLA V6'!G6</f>
        <v>Parejas</v>
      </c>
      <c r="H6" s="66" t="str">
        <f>'PLANTILLA V6'!H6</f>
        <v>Equipos de 4 personas</v>
      </c>
      <c r="I6" s="67" t="str">
        <f>'PLANTILLA V6'!I6</f>
        <v>Grupal</v>
      </c>
      <c r="J6" s="68" t="str">
        <f>'PLANTILLA V6'!J6</f>
        <v>Total</v>
      </c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.75" customHeight="1" x14ac:dyDescent="0.9">
      <c r="A7" s="91">
        <f>'PLANTILLA V6'!A7</f>
        <v>0</v>
      </c>
      <c r="B7" s="91">
        <f>'PLANTILLA V6'!B7</f>
        <v>0</v>
      </c>
      <c r="C7" s="91">
        <f>'PLANTILLA V6'!C7</f>
        <v>0</v>
      </c>
      <c r="D7" s="91">
        <f>'PLANTILLA V6'!D7</f>
        <v>0</v>
      </c>
      <c r="E7" s="92">
        <f>'PLANTILLA V6'!E7</f>
        <v>0</v>
      </c>
      <c r="F7" s="93">
        <f>J1</f>
        <v>50</v>
      </c>
      <c r="G7" s="29">
        <f>F7/2</f>
        <v>25</v>
      </c>
      <c r="H7" s="29">
        <f>F7/4</f>
        <v>12.5</v>
      </c>
      <c r="I7" s="29">
        <f>F7/F7</f>
        <v>1</v>
      </c>
      <c r="J7" s="94">
        <f>J2/4</f>
        <v>5</v>
      </c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21.5" x14ac:dyDescent="0.9">
      <c r="A8" s="91">
        <f>'PLANTILLA V6'!A8</f>
        <v>0</v>
      </c>
      <c r="B8" s="91">
        <f>'PLANTILLA V6'!B8</f>
        <v>0</v>
      </c>
      <c r="C8" s="96">
        <f>'PLANTILLA V6'!C8</f>
        <v>1</v>
      </c>
      <c r="D8" s="97" t="str">
        <f>'PLANTILLA V6'!D8</f>
        <v>pza</v>
      </c>
      <c r="E8" s="96">
        <v>0</v>
      </c>
      <c r="F8" s="97" t="b">
        <v>1</v>
      </c>
      <c r="G8" s="97" t="b">
        <v>0</v>
      </c>
      <c r="H8" s="97" t="b">
        <v>0</v>
      </c>
      <c r="I8" s="97" t="b">
        <v>0</v>
      </c>
      <c r="J8" s="98" cm="1">
        <f t="array" ref="J8">_xlfn.IFS(LEN(A8)&gt;2,A9,SUM(E8:I8)=0,0,F8,$F$7*F8*E8,G8,$G$7*G8*E8,AND(H8,A8="Co"),$H$7*H8*E8,AND(H8,A8="Re"),$H$7*H8*E8,H8,$J$7*H8*E8,I8,$I$7*I8*E8)</f>
        <v>0</v>
      </c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21.5" x14ac:dyDescent="0.9">
      <c r="A9" s="195" t="str">
        <f>'PLANTILLA V6'!A9</f>
        <v>Tecnología educativa</v>
      </c>
      <c r="B9" s="167"/>
      <c r="C9" s="100">
        <f>'PLANTILLA V6'!C9</f>
        <v>1</v>
      </c>
      <c r="D9" s="101" t="str">
        <f>'PLANTILLA V6'!D9</f>
        <v>pza</v>
      </c>
      <c r="E9" s="100"/>
      <c r="F9" s="101" t="b">
        <v>0</v>
      </c>
      <c r="G9" s="101" t="b">
        <v>0</v>
      </c>
      <c r="H9" s="101" t="b">
        <v>0</v>
      </c>
      <c r="I9" s="101" t="b">
        <v>0</v>
      </c>
      <c r="J9" s="102" t="str" cm="1">
        <f t="array" ref="J9">_xlfn.IFS(LEN(A9)&gt;2,A10,SUM(E9:I9)=0,0,F9,$F$7*F9*E9,G9,$G$7*G9*E9,AND(H9,A9="Co"),$H$7*H9*E9,AND(H9,A9="Re"),$H$7*H9*E9,H9,$J$7*H9*E9,I9,$I$7*I9*E9)</f>
        <v>Te</v>
      </c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21.5" x14ac:dyDescent="0.9">
      <c r="A10" s="95" t="str">
        <f>'PLANTILLA V6'!A10</f>
        <v>Te</v>
      </c>
      <c r="B10" s="103" t="str">
        <f>'PLANTILLA V6'!B10</f>
        <v>Codey Rocky</v>
      </c>
      <c r="C10" s="104">
        <f>'PLANTILLA V6'!C10</f>
        <v>1</v>
      </c>
      <c r="D10" s="95" t="str">
        <f>'PLANTILLA V6'!D10</f>
        <v>pza</v>
      </c>
      <c r="E10" s="104">
        <v>0</v>
      </c>
      <c r="F10" s="95" t="b">
        <v>0</v>
      </c>
      <c r="G10" s="95" t="b">
        <v>0</v>
      </c>
      <c r="H10" s="95" t="b">
        <v>1</v>
      </c>
      <c r="I10" s="95" t="b">
        <v>0</v>
      </c>
      <c r="J10" s="98" cm="1">
        <f t="array" ref="J10">_xlfn.IFS(LEN(A10)&gt;2,A11,SUM(E10:I10)=0,0,F10,$F$7*F10*E10,G10,$G$7*G10*E10,AND(H10,A10="Co"),$H$7*H10*E10,AND(H10,A10="Re"),$H$7*H10*E10,H10,$J$7*H10*E10,I10,$I$7*I10*E10)</f>
        <v>0</v>
      </c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21.5" x14ac:dyDescent="0.9">
      <c r="A11" s="95" t="str">
        <f>'PLANTILLA V6'!A11</f>
        <v>Te</v>
      </c>
      <c r="B11" s="103" t="str">
        <f>'PLANTILLA V6'!B11</f>
        <v xml:space="preserve">Lego Spike Prime </v>
      </c>
      <c r="C11" s="104">
        <f>'PLANTILLA V6'!C11</f>
        <v>1</v>
      </c>
      <c r="D11" s="95" t="str">
        <f>'PLANTILLA V6'!D11</f>
        <v>pza</v>
      </c>
      <c r="E11" s="104">
        <v>0</v>
      </c>
      <c r="F11" s="95" t="b">
        <v>0</v>
      </c>
      <c r="G11" s="95" t="b">
        <v>0</v>
      </c>
      <c r="H11" s="95" t="b">
        <v>1</v>
      </c>
      <c r="I11" s="95" t="b">
        <v>0</v>
      </c>
      <c r="J11" s="98" cm="1">
        <f t="array" ref="J11">_xlfn.IFS(LEN(A11)&gt;2,A12,SUM(E11:I11)=0,0,F11,$F$7*F11*E11,G11,$G$7*G11*E11,AND(H11,A11="Co"),$H$7*H11*E11,AND(H11,A11="Re"),$H$7*H11*E11,H11,$J$7*H11*E11,I11,$I$7*I11*E11)</f>
        <v>0</v>
      </c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21.5" x14ac:dyDescent="0.9">
      <c r="A12" s="54" t="str">
        <f>'PLANTILLA V6'!A12</f>
        <v>Te</v>
      </c>
      <c r="B12" s="51" t="str">
        <f>'PLANTILLA V6'!B12</f>
        <v>Kit de Micro:bit V2</v>
      </c>
      <c r="C12" s="22">
        <f>'PLANTILLA V6'!C12</f>
        <v>1</v>
      </c>
      <c r="D12" s="54" t="str">
        <f>'PLANTILLA V6'!D12</f>
        <v>pza</v>
      </c>
      <c r="E12" s="22">
        <v>1</v>
      </c>
      <c r="F12" s="54" t="b">
        <v>0</v>
      </c>
      <c r="G12" s="54" t="b">
        <v>0</v>
      </c>
      <c r="H12" s="54" t="b">
        <v>1</v>
      </c>
      <c r="I12" s="54" t="b">
        <v>0</v>
      </c>
      <c r="J12" s="98" cm="1">
        <f t="array" ref="J12">_xlfn.IFS(LEN(A12)&gt;2,A13,SUM(E12:I12)=0,0,F12,$F$7*F12*E12,G12,$G$7*G12*E12,AND(H12,A12="Co"),$H$7*H12*E12,AND(H12,A12="Re"),$H$7*H12*E12,H12,$J$7*H12*E12,I12,$I$7*I12*E12)</f>
        <v>5</v>
      </c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spans="1:26" ht="21.5" x14ac:dyDescent="0.9">
      <c r="A13" s="95" t="str">
        <f>'PLANTILLA V6'!A13</f>
        <v>Te</v>
      </c>
      <c r="B13" s="103" t="str">
        <f>'PLANTILLA V6'!B13</f>
        <v>Micro:bit Retro Arcade**</v>
      </c>
      <c r="C13" s="104">
        <f>'PLANTILLA V6'!C13</f>
        <v>1</v>
      </c>
      <c r="D13" s="95" t="str">
        <f>'PLANTILLA V6'!D13</f>
        <v>pza</v>
      </c>
      <c r="E13" s="104">
        <v>0</v>
      </c>
      <c r="F13" s="95" t="b">
        <v>0</v>
      </c>
      <c r="G13" s="95" t="b">
        <v>0</v>
      </c>
      <c r="H13" s="95" t="b">
        <v>1</v>
      </c>
      <c r="I13" s="95" t="b">
        <v>0</v>
      </c>
      <c r="J13" s="98" cm="1">
        <f t="array" ref="J13">_xlfn.IFS(LEN(A13)&gt;2,A14,SUM(E13:I13)=0,0,F13,$F$7*F13*E13,G13,$G$7*G13*E13,AND(H13,A13="Co"),$H$7*H13*E13,AND(H13,A13="Re"),$H$7*H13*E13,H13,$J$7*H13*E13,I13,$I$7*I13*E13)</f>
        <v>0</v>
      </c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21.5" x14ac:dyDescent="0.9">
      <c r="A14" s="95" t="str">
        <f>'PLANTILLA V6'!A14</f>
        <v>Te</v>
      </c>
      <c r="B14" s="103" t="str">
        <f>'PLANTILLA V6'!B14</f>
        <v>VEX IQ</v>
      </c>
      <c r="C14" s="104">
        <f>'PLANTILLA V6'!C14</f>
        <v>1</v>
      </c>
      <c r="D14" s="95" t="str">
        <f>'PLANTILLA V6'!D14</f>
        <v>pza</v>
      </c>
      <c r="E14" s="104">
        <v>0</v>
      </c>
      <c r="F14" s="95" t="b">
        <v>0</v>
      </c>
      <c r="G14" s="95" t="b">
        <v>0</v>
      </c>
      <c r="H14" s="95" t="b">
        <v>1</v>
      </c>
      <c r="I14" s="95" t="b">
        <v>0</v>
      </c>
      <c r="J14" s="98" cm="1">
        <f t="array" ref="J14">_xlfn.IFS(LEN(A14)&gt;2,A15,SUM(E14:I14)=0,0,F14,$F$7*F14*E14,G14,$G$7*G14*E14,AND(H14,A14="Co"),$H$7*H14*E14,AND(H14,A14="Re"),$H$7*H14*E14,H14,$J$7*H14*E14,I14,$I$7*I14*E14)</f>
        <v>0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21.5" x14ac:dyDescent="0.9">
      <c r="A15" s="95" t="str">
        <f>'PLANTILLA V6'!A15</f>
        <v>Te</v>
      </c>
      <c r="B15" s="103" t="str">
        <f>'PLANTILLA V6'!B15</f>
        <v>Arduino UNO</v>
      </c>
      <c r="C15" s="104">
        <f>'PLANTILLA V6'!C15</f>
        <v>1</v>
      </c>
      <c r="D15" s="95" t="str">
        <f>'PLANTILLA V6'!D15</f>
        <v>pza</v>
      </c>
      <c r="E15" s="104">
        <v>0</v>
      </c>
      <c r="F15" s="95" t="b">
        <v>0</v>
      </c>
      <c r="G15" s="95" t="b">
        <v>0</v>
      </c>
      <c r="H15" s="95" t="b">
        <v>1</v>
      </c>
      <c r="I15" s="95" t="b">
        <v>0</v>
      </c>
      <c r="J15" s="98" cm="1">
        <f t="array" ref="J15">_xlfn.IFS(LEN(A15)&gt;2,A16,SUM(E15:I15)=0,0,F15,$F$7*F15*E15,G15,$G$7*G15*E15,AND(H15,A15="Co"),$H$7*H15*E15,AND(H15,A15="Re"),$H$7*H15*E15,H15,$J$7*H15*E15,I15,$I$7*I15*E15)</f>
        <v>0</v>
      </c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21.5" x14ac:dyDescent="0.9">
      <c r="A16" s="103" t="str">
        <f>'PLANTILLA V6'!A16</f>
        <v>Te</v>
      </c>
      <c r="B16" s="103" t="str">
        <f>'PLANTILLA V6'!B16</f>
        <v>Impresora 3D</v>
      </c>
      <c r="C16" s="104">
        <f>'PLANTILLA V6'!C16</f>
        <v>1</v>
      </c>
      <c r="D16" s="95" t="str">
        <f>'PLANTILLA V6'!D16</f>
        <v>pza</v>
      </c>
      <c r="E16" s="104">
        <v>0</v>
      </c>
      <c r="F16" s="95" t="b">
        <v>0</v>
      </c>
      <c r="G16" s="95" t="b">
        <v>0</v>
      </c>
      <c r="H16" s="95" t="b">
        <v>0</v>
      </c>
      <c r="I16" s="95" t="b">
        <v>1</v>
      </c>
      <c r="J16" s="98" cm="1">
        <f t="array" ref="J16">_xlfn.IFS(LEN(A16)&gt;2,A17,SUM(E16:I16)=0,0,F16,$F$7*F16*E16,G16,$G$7*G16*E16,AND(H16,A16="Co"),$H$7*H16*E16,AND(H16,A16="Re"),$H$7*H16*E16,H16,$J$7*H16*E16,I16,$I$7*I16*E16)</f>
        <v>0</v>
      </c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21.5" x14ac:dyDescent="0.9">
      <c r="A17" s="103" t="str">
        <f>'PLANTILLA V6'!A17</f>
        <v>Te</v>
      </c>
      <c r="B17" s="103" t="str">
        <f>'PLANTILLA V6'!B17</f>
        <v>Filamento PLA 1 kg diámetro 1.75 mm</v>
      </c>
      <c r="C17" s="104">
        <f>'PLANTILLA V6'!C17</f>
        <v>1</v>
      </c>
      <c r="D17" s="95" t="str">
        <f>'PLANTILLA V6'!D17</f>
        <v>rollo</v>
      </c>
      <c r="E17" s="104">
        <v>0</v>
      </c>
      <c r="F17" s="95" t="b">
        <v>0</v>
      </c>
      <c r="G17" s="95" t="b">
        <v>0</v>
      </c>
      <c r="H17" s="95" t="b">
        <v>0</v>
      </c>
      <c r="I17" s="95" t="b">
        <v>1</v>
      </c>
      <c r="J17" s="98" cm="1">
        <f t="array" ref="J17">_xlfn.IFS(LEN(A17)&gt;2,A18,SUM(E17:I17)=0,0,F17,$F$7*F17*E17,G17,$G$7*G17*E17,AND(H17,A17="Co"),$H$7*H17*E17,AND(H17,A17="Re"),$H$7*H17*E17,H17,$J$7*H17*E17,I17,$I$7*I17*E17)</f>
        <v>0</v>
      </c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21.5" x14ac:dyDescent="0.9">
      <c r="A18" s="20" t="str">
        <f>'PLANTILLA V6'!A18</f>
        <v>Te</v>
      </c>
      <c r="B18" s="20">
        <f>'PLANTILLA V6'!B18</f>
        <v>0</v>
      </c>
      <c r="C18" s="104">
        <f>'PLANTILLA V6'!C18</f>
        <v>1</v>
      </c>
      <c r="D18" s="95" t="str">
        <f>'PLANTILLA V6'!D18</f>
        <v>pza</v>
      </c>
      <c r="E18" s="104">
        <v>0</v>
      </c>
      <c r="F18" s="95" t="b">
        <v>0</v>
      </c>
      <c r="G18" s="95" t="b">
        <v>0</v>
      </c>
      <c r="H18" s="95" t="b">
        <v>0</v>
      </c>
      <c r="I18" s="95" t="b">
        <v>0</v>
      </c>
      <c r="J18" s="98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20">
        <f>'PLANTILLA V6'!A19</f>
        <v>0</v>
      </c>
      <c r="B19" s="20">
        <f>'PLANTILLA V6'!B19</f>
        <v>0</v>
      </c>
      <c r="C19" s="104">
        <f>'PLANTILLA V6'!C19</f>
        <v>1</v>
      </c>
      <c r="D19" s="95" t="str">
        <f>'PLANTILLA V6'!D19</f>
        <v>pza</v>
      </c>
      <c r="E19" s="104">
        <v>0</v>
      </c>
      <c r="F19" s="95" t="b">
        <v>0</v>
      </c>
      <c r="G19" s="95" t="b">
        <v>0</v>
      </c>
      <c r="H19" s="95" t="b">
        <v>0</v>
      </c>
      <c r="I19" s="95" t="b">
        <v>0</v>
      </c>
      <c r="J19" s="98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20">
        <f>'PLANTILLA V6'!A20</f>
        <v>0</v>
      </c>
      <c r="B20" s="20">
        <f>'PLANTILLA V6'!B20</f>
        <v>0</v>
      </c>
      <c r="C20" s="104">
        <f>'PLANTILLA V6'!C20</f>
        <v>1</v>
      </c>
      <c r="D20" s="95" t="str">
        <f>'PLANTILLA V6'!D20</f>
        <v>pza</v>
      </c>
      <c r="E20" s="104">
        <v>0</v>
      </c>
      <c r="F20" s="95" t="b">
        <v>0</v>
      </c>
      <c r="G20" s="95" t="b">
        <v>0</v>
      </c>
      <c r="H20" s="95" t="b">
        <v>0</v>
      </c>
      <c r="I20" s="95" t="b">
        <v>0</v>
      </c>
      <c r="J20" s="98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20">
        <f>'PLANTILLA V6'!A21</f>
        <v>0</v>
      </c>
      <c r="B21" s="20">
        <f>'PLANTILLA V6'!B21</f>
        <v>0</v>
      </c>
      <c r="C21" s="104">
        <f>'PLANTILLA V6'!C21</f>
        <v>1</v>
      </c>
      <c r="D21" s="95" t="str">
        <f>'PLANTILLA V6'!D21</f>
        <v>pza</v>
      </c>
      <c r="E21" s="104">
        <v>0</v>
      </c>
      <c r="F21" s="95" t="b">
        <v>0</v>
      </c>
      <c r="G21" s="95" t="b">
        <v>0</v>
      </c>
      <c r="H21" s="95" t="b">
        <v>0</v>
      </c>
      <c r="I21" s="95" t="b">
        <v>0</v>
      </c>
      <c r="J21" s="98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20">
        <f>'PLANTILLA V6'!A22</f>
        <v>0</v>
      </c>
      <c r="B22" s="20">
        <f>'PLANTILLA V6'!B22</f>
        <v>0</v>
      </c>
      <c r="C22" s="104">
        <f>'PLANTILLA V6'!C22</f>
        <v>1</v>
      </c>
      <c r="D22" s="95" t="str">
        <f>'PLANTILLA V6'!D22</f>
        <v>pza</v>
      </c>
      <c r="E22" s="104">
        <v>0</v>
      </c>
      <c r="F22" s="95" t="b">
        <v>0</v>
      </c>
      <c r="G22" s="95" t="b">
        <v>0</v>
      </c>
      <c r="H22" s="95" t="b">
        <v>0</v>
      </c>
      <c r="I22" s="95" t="b">
        <v>0</v>
      </c>
      <c r="J22" s="98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20">
        <f>'PLANTILLA V6'!A23</f>
        <v>0</v>
      </c>
      <c r="B23" s="20">
        <f>'PLANTILLA V6'!B23</f>
        <v>0</v>
      </c>
      <c r="C23" s="104">
        <f>'PLANTILLA V6'!C23</f>
        <v>1</v>
      </c>
      <c r="D23" s="95" t="str">
        <f>'PLANTILLA V6'!D23</f>
        <v>pza</v>
      </c>
      <c r="E23" s="104">
        <v>0</v>
      </c>
      <c r="F23" s="95" t="b">
        <v>0</v>
      </c>
      <c r="G23" s="95" t="b">
        <v>0</v>
      </c>
      <c r="H23" s="95" t="b">
        <v>0</v>
      </c>
      <c r="I23" s="95" t="b">
        <v>0</v>
      </c>
      <c r="J23" s="98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20">
        <f>'PLANTILLA V6'!A24</f>
        <v>0</v>
      </c>
      <c r="B24" s="20">
        <f>'PLANTILLA V6'!B24</f>
        <v>0</v>
      </c>
      <c r="C24" s="104">
        <f>'PLANTILLA V6'!C24</f>
        <v>1</v>
      </c>
      <c r="D24" s="95" t="str">
        <f>'PLANTILLA V6'!D24</f>
        <v>pza</v>
      </c>
      <c r="E24" s="104">
        <v>0</v>
      </c>
      <c r="F24" s="95" t="b">
        <v>0</v>
      </c>
      <c r="G24" s="95" t="b">
        <v>0</v>
      </c>
      <c r="H24" s="95" t="b">
        <v>0</v>
      </c>
      <c r="I24" s="95" t="b">
        <v>0</v>
      </c>
      <c r="J24" s="98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20">
        <f>'PLANTILLA V6'!A25</f>
        <v>0</v>
      </c>
      <c r="B25" s="20">
        <f>'PLANTILLA V6'!B25</f>
        <v>0</v>
      </c>
      <c r="C25" s="104">
        <f>'PLANTILLA V6'!C25</f>
        <v>1</v>
      </c>
      <c r="D25" s="95" t="str">
        <f>'PLANTILLA V6'!D25</f>
        <v>pza</v>
      </c>
      <c r="E25" s="104">
        <v>0</v>
      </c>
      <c r="F25" s="95" t="b">
        <v>0</v>
      </c>
      <c r="G25" s="95" t="b">
        <v>0</v>
      </c>
      <c r="H25" s="95" t="b">
        <v>0</v>
      </c>
      <c r="I25" s="95" t="b">
        <v>0</v>
      </c>
      <c r="J25" s="98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20">
        <f>'PLANTILLA V6'!A26</f>
        <v>0</v>
      </c>
      <c r="B26" s="20">
        <f>'PLANTILLA V6'!B26</f>
        <v>0</v>
      </c>
      <c r="C26" s="104">
        <f>'PLANTILLA V6'!C26</f>
        <v>1</v>
      </c>
      <c r="D26" s="95" t="str">
        <f>'PLANTILLA V6'!D26</f>
        <v>pza</v>
      </c>
      <c r="E26" s="104">
        <v>0</v>
      </c>
      <c r="F26" s="95" t="b">
        <v>0</v>
      </c>
      <c r="G26" s="95" t="b">
        <v>0</v>
      </c>
      <c r="H26" s="95" t="b">
        <v>0</v>
      </c>
      <c r="I26" s="95" t="b">
        <v>0</v>
      </c>
      <c r="J26" s="98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20">
        <f>'PLANTILLA V6'!A27</f>
        <v>0</v>
      </c>
      <c r="B27" s="20">
        <f>'PLANTILLA V6'!B27</f>
        <v>0</v>
      </c>
      <c r="C27" s="104">
        <f>'PLANTILLA V6'!C27</f>
        <v>1</v>
      </c>
      <c r="D27" s="95" t="str">
        <f>'PLANTILLA V6'!D27</f>
        <v>pza</v>
      </c>
      <c r="E27" s="104">
        <v>0</v>
      </c>
      <c r="F27" s="95" t="b">
        <v>0</v>
      </c>
      <c r="G27" s="95" t="b">
        <v>0</v>
      </c>
      <c r="H27" s="95" t="b">
        <v>0</v>
      </c>
      <c r="I27" s="95" t="b">
        <v>0</v>
      </c>
      <c r="J27" s="98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20">
        <f>'PLANTILLA V6'!A28</f>
        <v>0</v>
      </c>
      <c r="B28" s="20">
        <f>'PLANTILLA V6'!B28</f>
        <v>0</v>
      </c>
      <c r="C28" s="104">
        <f>'PLANTILLA V6'!C28</f>
        <v>1</v>
      </c>
      <c r="D28" s="95" t="str">
        <f>'PLANTILLA V6'!D28</f>
        <v>pza</v>
      </c>
      <c r="E28" s="104">
        <v>0</v>
      </c>
      <c r="F28" s="95" t="b">
        <v>0</v>
      </c>
      <c r="G28" s="95" t="b">
        <v>0</v>
      </c>
      <c r="H28" s="95" t="b">
        <v>0</v>
      </c>
      <c r="I28" s="95" t="b">
        <v>0</v>
      </c>
      <c r="J28" s="98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20">
        <f>'PLANTILLA V6'!A29</f>
        <v>0</v>
      </c>
      <c r="B29" s="20">
        <f>'PLANTILLA V6'!B29</f>
        <v>0</v>
      </c>
      <c r="C29" s="104">
        <f>'PLANTILLA V6'!C29</f>
        <v>1</v>
      </c>
      <c r="D29" s="95" t="str">
        <f>'PLANTILLA V6'!D29</f>
        <v>pza</v>
      </c>
      <c r="E29" s="104">
        <v>0</v>
      </c>
      <c r="F29" s="95" t="b">
        <v>0</v>
      </c>
      <c r="G29" s="95" t="b">
        <v>0</v>
      </c>
      <c r="H29" s="95" t="b">
        <v>0</v>
      </c>
      <c r="I29" s="95" t="b">
        <v>0</v>
      </c>
      <c r="J29" s="98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20">
        <f>'PLANTILLA V6'!A30</f>
        <v>0</v>
      </c>
      <c r="B30" s="20">
        <f>'PLANTILLA V6'!B30</f>
        <v>0</v>
      </c>
      <c r="C30" s="104">
        <f>'PLANTILLA V6'!C30</f>
        <v>1</v>
      </c>
      <c r="D30" s="95" t="str">
        <f>'PLANTILLA V6'!D30</f>
        <v>pza</v>
      </c>
      <c r="E30" s="104">
        <v>0</v>
      </c>
      <c r="F30" s="95" t="b">
        <v>0</v>
      </c>
      <c r="G30" s="95" t="b">
        <v>0</v>
      </c>
      <c r="H30" s="95" t="b">
        <v>0</v>
      </c>
      <c r="I30" s="95" t="b">
        <v>0</v>
      </c>
      <c r="J30" s="98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20">
        <f>'PLANTILLA V6'!A31</f>
        <v>0</v>
      </c>
      <c r="B31" s="20">
        <f>'PLANTILLA V6'!B31</f>
        <v>0</v>
      </c>
      <c r="C31" s="104">
        <f>'PLANTILLA V6'!C31</f>
        <v>1</v>
      </c>
      <c r="D31" s="95" t="str">
        <f>'PLANTILLA V6'!D31</f>
        <v>pza</v>
      </c>
      <c r="E31" s="104">
        <v>0</v>
      </c>
      <c r="F31" s="95" t="b">
        <v>0</v>
      </c>
      <c r="G31" s="95" t="b">
        <v>0</v>
      </c>
      <c r="H31" s="95" t="b">
        <v>0</v>
      </c>
      <c r="I31" s="95" t="b">
        <v>0</v>
      </c>
      <c r="J31" s="98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20">
        <f>'PLANTILLA V6'!A32</f>
        <v>0</v>
      </c>
      <c r="B32" s="20">
        <f>'PLANTILLA V6'!B32</f>
        <v>0</v>
      </c>
      <c r="C32" s="104">
        <f>'PLANTILLA V6'!C32</f>
        <v>1</v>
      </c>
      <c r="D32" s="95" t="str">
        <f>'PLANTILLA V6'!D32</f>
        <v>pza</v>
      </c>
      <c r="E32" s="104">
        <v>0</v>
      </c>
      <c r="F32" s="95" t="b">
        <v>0</v>
      </c>
      <c r="G32" s="95" t="b">
        <v>0</v>
      </c>
      <c r="H32" s="95" t="b">
        <v>0</v>
      </c>
      <c r="I32" s="95" t="b">
        <v>0</v>
      </c>
      <c r="J32" s="98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95" t="str">
        <f>'PLANTILLA V6'!A33</f>
        <v>Maquinaria</v>
      </c>
      <c r="B33" s="167"/>
      <c r="C33" s="104">
        <f>'PLANTILLA V6'!C33</f>
        <v>0</v>
      </c>
      <c r="D33" s="95">
        <f>'PLANTILLA V6'!D33</f>
        <v>0</v>
      </c>
      <c r="E33" s="104">
        <v>0</v>
      </c>
      <c r="F33" s="95" t="b">
        <v>0</v>
      </c>
      <c r="G33" s="95" t="b">
        <v>0</v>
      </c>
      <c r="H33" s="95" t="b">
        <v>0</v>
      </c>
      <c r="I33" s="95" t="b">
        <v>0</v>
      </c>
      <c r="J33" s="102" t="str" cm="1">
        <f t="array" ref="J33">_xlfn.IFS(LEN(A33)&gt;2,A34,SUM(E33:I33)=0,0,F33,$F$7*F33*E33,G33,$G$7*G33*E33,AND(H33,A33="Co"),$H$7*H33*E33,AND(H33,A33="Re"),$H$7*H33*E33,H33,$J$7*H33*E33,I33,$I$7*I33*E33)</f>
        <v>Ma</v>
      </c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21.5" x14ac:dyDescent="0.9">
      <c r="A34" s="103" t="str">
        <f>'PLANTILLA V6'!A34</f>
        <v>Ma</v>
      </c>
      <c r="B34" s="103" t="str">
        <f>'PLANTILLA V6'!B34</f>
        <v>Sierra Moto-Saw</v>
      </c>
      <c r="C34" s="104">
        <f>'PLANTILLA V6'!C34</f>
        <v>1</v>
      </c>
      <c r="D34" s="95" t="str">
        <f>'PLANTILLA V6'!D34</f>
        <v>pza</v>
      </c>
      <c r="E34" s="104">
        <v>0</v>
      </c>
      <c r="F34" s="95" t="b">
        <v>0</v>
      </c>
      <c r="G34" s="95" t="b">
        <v>0</v>
      </c>
      <c r="H34" s="95" t="b">
        <v>0</v>
      </c>
      <c r="I34" s="95" t="b">
        <v>1</v>
      </c>
      <c r="J34" s="98" cm="1">
        <f t="array" ref="J34">_xlfn.IFS(LEN(A34)&gt;2,A35,SUM(E34:I34)=0,0,F34,$F$7*F34*E34,G34,$G$7*G34*E34,AND(H34,A34="Co"),$H$7*H34*E34,AND(H34,A34="Re"),$H$7*H34*E34,H34,$J$7*H34*E34,I34,$I$7*I34*E34)</f>
        <v>0</v>
      </c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21.5" x14ac:dyDescent="0.9">
      <c r="A35" s="103" t="str">
        <f>'PLANTILLA V6'!A35</f>
        <v>Ma</v>
      </c>
      <c r="B35" s="103" t="str">
        <f>'PLANTILLA V6'!B35</f>
        <v>Taladro inalámbrico</v>
      </c>
      <c r="C35" s="104">
        <f>'PLANTILLA V6'!C35</f>
        <v>1</v>
      </c>
      <c r="D35" s="95" t="str">
        <f>'PLANTILLA V6'!D35</f>
        <v>pza</v>
      </c>
      <c r="E35" s="104">
        <v>0</v>
      </c>
      <c r="F35" s="95" t="b">
        <v>0</v>
      </c>
      <c r="G35" s="95" t="b">
        <v>0</v>
      </c>
      <c r="H35" s="95" t="b">
        <v>0</v>
      </c>
      <c r="I35" s="95" t="b">
        <v>1</v>
      </c>
      <c r="J35" s="98" cm="1">
        <f t="array" ref="J35">_xlfn.IFS(LEN(A35)&gt;2,A36,SUM(E35:I35)=0,0,F35,$F$7*F35*E35,G35,$G$7*G35*E35,AND(H35,A35="Co"),$H$7*H35*E35,AND(H35,A35="Re"),$H$7*H35*E35,H35,$J$7*H35*E35,I35,$I$7*I35*E35)</f>
        <v>0</v>
      </c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21.5" x14ac:dyDescent="0.9">
      <c r="A36" s="103" t="str">
        <f>'PLANTILLA V6'!A36</f>
        <v>Ma</v>
      </c>
      <c r="B36" s="103" t="str">
        <f>'PLANTILLA V6'!B36</f>
        <v>Base para taladro</v>
      </c>
      <c r="C36" s="104">
        <f>'PLANTILLA V6'!C36</f>
        <v>1</v>
      </c>
      <c r="D36" s="95" t="str">
        <f>'PLANTILLA V6'!D36</f>
        <v>pza</v>
      </c>
      <c r="E36" s="104">
        <v>0</v>
      </c>
      <c r="F36" s="95" t="b">
        <v>0</v>
      </c>
      <c r="G36" s="95" t="b">
        <v>0</v>
      </c>
      <c r="H36" s="95" t="b">
        <v>0</v>
      </c>
      <c r="I36" s="95" t="b">
        <v>1</v>
      </c>
      <c r="J36" s="98" cm="1">
        <f t="array" ref="J36">_xlfn.IFS(LEN(A36)&gt;2,A37,SUM(E36:I36)=0,0,F36,$F$7*F36*E36,G36,$G$7*G36*E36,AND(H36,A36="Co"),$H$7*H36*E36,AND(H36,A36="Re"),$H$7*H36*E36,H36,$J$7*H36*E36,I36,$I$7*I36*E36)</f>
        <v>0</v>
      </c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21.5" x14ac:dyDescent="0.9">
      <c r="A37" s="103" t="str">
        <f>'PLANTILLA V6'!A37</f>
        <v>Ma</v>
      </c>
      <c r="B37" s="103" t="str">
        <f>'PLANTILLA V6'!B37</f>
        <v>Prensas de ajuste rápido de 6"</v>
      </c>
      <c r="C37" s="104">
        <f>'PLANTILLA V6'!C37</f>
        <v>4</v>
      </c>
      <c r="D37" s="95" t="str">
        <f>'PLANTILLA V6'!D37</f>
        <v>pza</v>
      </c>
      <c r="E37" s="104">
        <v>0</v>
      </c>
      <c r="F37" s="95" t="b">
        <v>0</v>
      </c>
      <c r="G37" s="95" t="b">
        <v>0</v>
      </c>
      <c r="H37" s="95" t="b">
        <v>0</v>
      </c>
      <c r="I37" s="95" t="b">
        <v>1</v>
      </c>
      <c r="J37" s="98" cm="1">
        <f t="array" ref="J37">_xlfn.IFS(LEN(A37)&gt;2,A38,SUM(E37:I37)=0,0,F37,$F$7*F37*E37,G37,$G$7*G37*E37,AND(H37,A37="Co"),$H$7*H37*E37,AND(H37,A37="Re"),$H$7*H37*E37,H37,$J$7*H37*E37,I37,$I$7*I37*E37)</f>
        <v>0</v>
      </c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21.5" x14ac:dyDescent="0.9">
      <c r="A38" s="103" t="str">
        <f>'PLANTILLA V6'!A38</f>
        <v>Ma</v>
      </c>
      <c r="B38" s="103" t="str">
        <f>'PLANTILLA V6'!B38</f>
        <v>Juego de 13 brocas de alta velocidad para madera (medidas: 1/16”, 5/64", 3/32", 7/64", 1/8", 9/64", 5/32", 11/64", 3/16", 13/64", 7/32", 1/4" y 5/16”)</v>
      </c>
      <c r="C38" s="104">
        <f>'PLANTILLA V6'!C38</f>
        <v>1</v>
      </c>
      <c r="D38" s="95" t="str">
        <f>'PLANTILLA V6'!D38</f>
        <v>pza</v>
      </c>
      <c r="E38" s="104">
        <v>0</v>
      </c>
      <c r="F38" s="95" t="b">
        <v>0</v>
      </c>
      <c r="G38" s="95" t="b">
        <v>0</v>
      </c>
      <c r="H38" s="95" t="b">
        <v>0</v>
      </c>
      <c r="I38" s="95" t="b">
        <v>1</v>
      </c>
      <c r="J38" s="98" cm="1">
        <f t="array" ref="J38">_xlfn.IFS(LEN(A38)&gt;2,A39,SUM(E38:I38)=0,0,F38,$F$7*F38*E38,G38,$G$7*G38*E38,AND(H38,A38="Co"),$H$7*H38*E38,AND(H38,A38="Re"),$H$7*H38*E38,H38,$J$7*H38*E38,I38,$I$7*I38*E38)</f>
        <v>0</v>
      </c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21.5" x14ac:dyDescent="0.9">
      <c r="A39" s="103">
        <f>'PLANTILLA V6'!A39</f>
        <v>0</v>
      </c>
      <c r="B39" s="103">
        <f>'PLANTILLA V6'!B39</f>
        <v>0</v>
      </c>
      <c r="C39" s="104">
        <f>'PLANTILLA V6'!C39</f>
        <v>1</v>
      </c>
      <c r="D39" s="95" t="str">
        <f>'PLANTILLA V6'!D39</f>
        <v>pza</v>
      </c>
      <c r="E39" s="104">
        <v>0</v>
      </c>
      <c r="F39" s="95" t="b">
        <v>0</v>
      </c>
      <c r="G39" s="95" t="b">
        <v>0</v>
      </c>
      <c r="H39" s="95" t="b">
        <v>0</v>
      </c>
      <c r="I39" s="95" t="b">
        <v>0</v>
      </c>
      <c r="J39" s="98" cm="1">
        <f t="array" ref="J39">_xlfn.IFS(LEN(A39)&gt;2,A40,SUM(E39:I39)=0,0,F39,$F$7*F39*E39,G39,$G$7*G39*E39,AND(H39,A39="Co"),$H$7*H39*E39,AND(H39,A39="Re"),$H$7*H39*E39,H39,$J$7*H39*E39,I39,$I$7*I39*E39)</f>
        <v>0</v>
      </c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21.5" x14ac:dyDescent="0.9">
      <c r="A40" s="103">
        <f>'PLANTILLA V6'!A40</f>
        <v>0</v>
      </c>
      <c r="B40" s="103">
        <f>'PLANTILLA V6'!B40</f>
        <v>0</v>
      </c>
      <c r="C40" s="104">
        <f>'PLANTILLA V6'!C40</f>
        <v>1</v>
      </c>
      <c r="D40" s="95" t="str">
        <f>'PLANTILLA V6'!D40</f>
        <v>pza</v>
      </c>
      <c r="E40" s="104">
        <v>0</v>
      </c>
      <c r="F40" s="95" t="b">
        <v>0</v>
      </c>
      <c r="G40" s="95" t="b">
        <v>0</v>
      </c>
      <c r="H40" s="95" t="b">
        <v>0</v>
      </c>
      <c r="I40" s="95" t="b">
        <v>0</v>
      </c>
      <c r="J40" s="98" cm="1">
        <f t="array" ref="J40">_xlfn.IFS(LEN(A40)&gt;2,A41,SUM(E40:I40)=0,0,F40,$F$7*F40*E40,G40,$G$7*G40*E40,AND(H40,A40="Co"),$H$7*H40*E40,AND(H40,A40="Re"),$H$7*H40*E40,H40,$J$7*H40*E40,I40,$I$7*I40*E40)</f>
        <v>0</v>
      </c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21.5" x14ac:dyDescent="0.9">
      <c r="A41" s="103">
        <f>'PLANTILLA V6'!A41</f>
        <v>0</v>
      </c>
      <c r="B41" s="103">
        <f>'PLANTILLA V6'!B41</f>
        <v>0</v>
      </c>
      <c r="C41" s="104">
        <f>'PLANTILLA V6'!C41</f>
        <v>1</v>
      </c>
      <c r="D41" s="95" t="str">
        <f>'PLANTILLA V6'!D41</f>
        <v>pza</v>
      </c>
      <c r="E41" s="104">
        <v>0</v>
      </c>
      <c r="F41" s="95" t="b">
        <v>0</v>
      </c>
      <c r="G41" s="95" t="b">
        <v>0</v>
      </c>
      <c r="H41" s="95" t="b">
        <v>0</v>
      </c>
      <c r="I41" s="95" t="b">
        <v>0</v>
      </c>
      <c r="J41" s="98" cm="1">
        <f t="array" ref="J41">_xlfn.IFS(LEN(A41)&gt;2,A42,SUM(E41:I41)=0,0,F41,$F$7*F41*E41,G41,$G$7*G41*E41,AND(H41,A41="Co"),$H$7*H41*E41,AND(H41,A41="Re"),$H$7*H41*E41,H41,$J$7*H41*E41,I41,$I$7*I41*E41)</f>
        <v>0</v>
      </c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21.5" x14ac:dyDescent="0.9">
      <c r="A42" s="103">
        <f>'PLANTILLA V6'!A42</f>
        <v>0</v>
      </c>
      <c r="B42" s="103">
        <f>'PLANTILLA V6'!B42</f>
        <v>0</v>
      </c>
      <c r="C42" s="104">
        <f>'PLANTILLA V6'!C42</f>
        <v>1</v>
      </c>
      <c r="D42" s="95" t="str">
        <f>'PLANTILLA V6'!D42</f>
        <v>pza</v>
      </c>
      <c r="E42" s="104">
        <v>0</v>
      </c>
      <c r="F42" s="95" t="b">
        <v>0</v>
      </c>
      <c r="G42" s="95" t="b">
        <v>0</v>
      </c>
      <c r="H42" s="95" t="b">
        <v>0</v>
      </c>
      <c r="I42" s="95" t="b">
        <v>0</v>
      </c>
      <c r="J42" s="98" cm="1">
        <f t="array" ref="J42">_xlfn.IFS(LEN(A42)&gt;2,A43,SUM(E42:I42)=0,0,F42,$F$7*F42*E42,G42,$G$7*G42*E42,AND(H42,A42="Co"),$H$7*H42*E42,AND(H42,A42="Re"),$H$7*H42*E42,H42,$J$7*H42*E42,I42,$I$7*I42*E42)</f>
        <v>0</v>
      </c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21.5" x14ac:dyDescent="0.9">
      <c r="A43" s="103">
        <f>'PLANTILLA V6'!A43</f>
        <v>0</v>
      </c>
      <c r="B43" s="103">
        <f>'PLANTILLA V6'!B43</f>
        <v>0</v>
      </c>
      <c r="C43" s="104">
        <f>'PLANTILLA V6'!C43</f>
        <v>1</v>
      </c>
      <c r="D43" s="95" t="str">
        <f>'PLANTILLA V6'!D43</f>
        <v>pza</v>
      </c>
      <c r="E43" s="104">
        <v>0</v>
      </c>
      <c r="F43" s="95" t="b">
        <v>0</v>
      </c>
      <c r="G43" s="95" t="b">
        <v>0</v>
      </c>
      <c r="H43" s="95" t="b">
        <v>0</v>
      </c>
      <c r="I43" s="95" t="b">
        <v>0</v>
      </c>
      <c r="J43" s="98" cm="1">
        <f t="array" ref="J43">_xlfn.IFS(LEN(A43)&gt;2,A44,SUM(E43:I43)=0,0,F43,$F$7*F43*E43,G43,$G$7*G43*E43,AND(H43,A43="Co"),$H$7*H43*E43,AND(H43,A43="Re"),$H$7*H43*E43,H43,$J$7*H43*E43,I43,$I$7*I43*E43)</f>
        <v>0</v>
      </c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21.5" x14ac:dyDescent="0.9">
      <c r="A44" s="103">
        <f>'PLANTILLA V6'!A44</f>
        <v>0</v>
      </c>
      <c r="B44" s="103">
        <f>'PLANTILLA V6'!B44</f>
        <v>0</v>
      </c>
      <c r="C44" s="104">
        <f>'PLANTILLA V6'!C44</f>
        <v>1</v>
      </c>
      <c r="D44" s="95" t="str">
        <f>'PLANTILLA V6'!D44</f>
        <v>pza</v>
      </c>
      <c r="E44" s="104">
        <v>0</v>
      </c>
      <c r="F44" s="95" t="b">
        <v>0</v>
      </c>
      <c r="G44" s="95" t="b">
        <v>0</v>
      </c>
      <c r="H44" s="95" t="b">
        <v>0</v>
      </c>
      <c r="I44" s="95" t="b">
        <v>0</v>
      </c>
      <c r="J44" s="98" cm="1">
        <f t="array" ref="J44">_xlfn.IFS(LEN(A44)&gt;2,A45,SUM(E44:I44)=0,0,F44,$F$7*F44*E44,G44,$G$7*G44*E44,AND(H44,A44="Co"),$H$7*H44*E44,AND(H44,A44="Re"),$H$7*H44*E44,H44,$J$7*H44*E44,I44,$I$7*I44*E44)</f>
        <v>0</v>
      </c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21.5" x14ac:dyDescent="0.9">
      <c r="A45" s="103">
        <f>'PLANTILLA V6'!A45</f>
        <v>0</v>
      </c>
      <c r="B45" s="103">
        <f>'PLANTILLA V6'!B45</f>
        <v>0</v>
      </c>
      <c r="C45" s="104">
        <f>'PLANTILLA V6'!C45</f>
        <v>1</v>
      </c>
      <c r="D45" s="95" t="str">
        <f>'PLANTILLA V6'!D45</f>
        <v>pza</v>
      </c>
      <c r="E45" s="104">
        <v>0</v>
      </c>
      <c r="F45" s="95" t="b">
        <v>0</v>
      </c>
      <c r="G45" s="95" t="b">
        <v>0</v>
      </c>
      <c r="H45" s="95" t="b">
        <v>0</v>
      </c>
      <c r="I45" s="95" t="b">
        <v>0</v>
      </c>
      <c r="J45" s="98" cm="1">
        <f t="array" ref="J45">_xlfn.IFS(LEN(A45)&gt;2,A46,SUM(E45:I45)=0,0,F45,$F$7*F45*E45,G45,$G$7*G45*E45,AND(H45,A45="Co"),$H$7*H45*E45,AND(H45,A45="Re"),$H$7*H45*E45,H45,$J$7*H45*E45,I45,$I$7*I45*E45)</f>
        <v>0</v>
      </c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21.5" x14ac:dyDescent="0.9">
      <c r="A46" s="103">
        <f>'PLANTILLA V6'!A46</f>
        <v>0</v>
      </c>
      <c r="B46" s="103">
        <f>'PLANTILLA V6'!B46</f>
        <v>0</v>
      </c>
      <c r="C46" s="104">
        <f>'PLANTILLA V6'!C46</f>
        <v>1</v>
      </c>
      <c r="D46" s="95" t="str">
        <f>'PLANTILLA V6'!D46</f>
        <v>pza</v>
      </c>
      <c r="E46" s="104">
        <v>0</v>
      </c>
      <c r="F46" s="95" t="b">
        <v>0</v>
      </c>
      <c r="G46" s="95" t="b">
        <v>0</v>
      </c>
      <c r="H46" s="95" t="b">
        <v>0</v>
      </c>
      <c r="I46" s="95" t="b">
        <v>0</v>
      </c>
      <c r="J46" s="98" cm="1">
        <f t="array" ref="J46">_xlfn.IFS(LEN(A46)&gt;2,A47,SUM(E46:I46)=0,0,F46,$F$7*F46*E46,G46,$G$7*G46*E46,AND(H46,A46="Co"),$H$7*H46*E46,AND(H46,A46="Re"),$H$7*H46*E46,H46,$J$7*H46*E46,I46,$I$7*I46*E46)</f>
        <v>0</v>
      </c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21.5" x14ac:dyDescent="0.9">
      <c r="A47" s="103">
        <f>'PLANTILLA V6'!A47</f>
        <v>0</v>
      </c>
      <c r="B47" s="103">
        <f>'PLANTILLA V6'!B47</f>
        <v>0</v>
      </c>
      <c r="C47" s="104">
        <f>'PLANTILLA V6'!C47</f>
        <v>1</v>
      </c>
      <c r="D47" s="95" t="str">
        <f>'PLANTILLA V6'!D47</f>
        <v>pza</v>
      </c>
      <c r="E47" s="104">
        <v>0</v>
      </c>
      <c r="F47" s="95" t="b">
        <v>0</v>
      </c>
      <c r="G47" s="95" t="b">
        <v>0</v>
      </c>
      <c r="H47" s="95" t="b">
        <v>0</v>
      </c>
      <c r="I47" s="95" t="b">
        <v>0</v>
      </c>
      <c r="J47" s="98" cm="1">
        <f t="array" ref="J47">_xlfn.IFS(LEN(A47)&gt;2,A48,SUM(E47:I47)=0,0,F47,$F$7*F47*E47,G47,$G$7*G47*E47,AND(H47,A47="Co"),$H$7*H47*E47,AND(H47,A47="Re"),$H$7*H47*E47,H47,$J$7*H47*E47,I47,$I$7*I47*E47)</f>
        <v>0</v>
      </c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21.5" x14ac:dyDescent="0.9">
      <c r="A48" s="103">
        <f>'PLANTILLA V6'!A48</f>
        <v>0</v>
      </c>
      <c r="B48" s="103">
        <f>'PLANTILLA V6'!B48</f>
        <v>0</v>
      </c>
      <c r="C48" s="104">
        <f>'PLANTILLA V6'!C48</f>
        <v>1</v>
      </c>
      <c r="D48" s="95" t="str">
        <f>'PLANTILLA V6'!D48</f>
        <v>pza</v>
      </c>
      <c r="E48" s="104">
        <v>0</v>
      </c>
      <c r="F48" s="95" t="b">
        <v>0</v>
      </c>
      <c r="G48" s="95" t="b">
        <v>0</v>
      </c>
      <c r="H48" s="95" t="b">
        <v>0</v>
      </c>
      <c r="I48" s="95" t="b">
        <v>0</v>
      </c>
      <c r="J48" s="98" cm="1">
        <f t="array" ref="J48">_xlfn.IFS(LEN(A48)&gt;2,A49,SUM(E48:I48)=0,0,F48,$F$7*F48*E48,G48,$G$7*G48*E48,AND(H48,A48="Co"),$H$7*H48*E48,AND(H48,A48="Re"),$H$7*H48*E48,H48,$J$7*H48*E48,I48,$I$7*I48*E48)</f>
        <v>0</v>
      </c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21.5" x14ac:dyDescent="0.9">
      <c r="A49" s="103">
        <f>'PLANTILLA V6'!A49</f>
        <v>0</v>
      </c>
      <c r="B49" s="103">
        <f>'PLANTILLA V6'!B49</f>
        <v>0</v>
      </c>
      <c r="C49" s="104">
        <f>'PLANTILLA V6'!C49</f>
        <v>1</v>
      </c>
      <c r="D49" s="95" t="str">
        <f>'PLANTILLA V6'!D49</f>
        <v>pza</v>
      </c>
      <c r="E49" s="104">
        <v>0</v>
      </c>
      <c r="F49" s="95" t="b">
        <v>0</v>
      </c>
      <c r="G49" s="95" t="b">
        <v>0</v>
      </c>
      <c r="H49" s="95" t="b">
        <v>0</v>
      </c>
      <c r="I49" s="95" t="b">
        <v>0</v>
      </c>
      <c r="J49" s="98" cm="1">
        <f t="array" ref="J49">_xlfn.IFS(LEN(A49)&gt;2,A50,SUM(E49:I49)=0,0,F49,$F$7*F49*E49,G49,$G$7*G49*E49,AND(H49,A49="Co"),$H$7*H49*E49,AND(H49,A49="Re"),$H$7*H49*E49,H49,$J$7*H49*E49,I49,$I$7*I49*E49)</f>
        <v>0</v>
      </c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21.5" x14ac:dyDescent="0.9">
      <c r="A50" s="103">
        <f>'PLANTILLA V6'!A50</f>
        <v>0</v>
      </c>
      <c r="B50" s="103">
        <f>'PLANTILLA V6'!B50</f>
        <v>0</v>
      </c>
      <c r="C50" s="104">
        <f>'PLANTILLA V6'!C50</f>
        <v>1</v>
      </c>
      <c r="D50" s="95" t="str">
        <f>'PLANTILLA V6'!D50</f>
        <v>pza</v>
      </c>
      <c r="E50" s="104">
        <v>0</v>
      </c>
      <c r="F50" s="95" t="b">
        <v>0</v>
      </c>
      <c r="G50" s="95" t="b">
        <v>0</v>
      </c>
      <c r="H50" s="95" t="b">
        <v>0</v>
      </c>
      <c r="I50" s="95" t="b">
        <v>0</v>
      </c>
      <c r="J50" s="98" cm="1">
        <f t="array" ref="J50">_xlfn.IFS(LEN(A50)&gt;2,A51,SUM(E50:I50)=0,0,F50,$F$7*F50*E50,G50,$G$7*G50*E50,AND(H50,A50="Co"),$H$7*H50*E50,AND(H50,A50="Re"),$H$7*H50*E50,H50,$J$7*H50*E50,I50,$I$7*I50*E50)</f>
        <v>0</v>
      </c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21.5" x14ac:dyDescent="0.9">
      <c r="A51" s="103">
        <f>'PLANTILLA V6'!A51</f>
        <v>0</v>
      </c>
      <c r="B51" s="103">
        <f>'PLANTILLA V6'!B51</f>
        <v>0</v>
      </c>
      <c r="C51" s="104">
        <f>'PLANTILLA V6'!C51</f>
        <v>1</v>
      </c>
      <c r="D51" s="95" t="str">
        <f>'PLANTILLA V6'!D51</f>
        <v>pza</v>
      </c>
      <c r="E51" s="104">
        <v>0</v>
      </c>
      <c r="F51" s="95" t="b">
        <v>0</v>
      </c>
      <c r="G51" s="95" t="b">
        <v>0</v>
      </c>
      <c r="H51" s="95" t="b">
        <v>0</v>
      </c>
      <c r="I51" s="95" t="b">
        <v>0</v>
      </c>
      <c r="J51" s="98" cm="1">
        <f t="array" ref="J51">_xlfn.IFS(LEN(A51)&gt;2,A52,SUM(E51:I51)=0,0,F51,$F$7*F51*E51,G51,$G$7*G51*E51,AND(H51,A51="Co"),$H$7*H51*E51,AND(H51,A51="Re"),$H$7*H51*E51,H51,$J$7*H51*E51,I51,$I$7*I51*E51)</f>
        <v>0</v>
      </c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21.5" x14ac:dyDescent="0.9">
      <c r="A52" s="103">
        <f>'PLANTILLA V6'!A52</f>
        <v>0</v>
      </c>
      <c r="B52" s="103">
        <f>'PLANTILLA V6'!B52</f>
        <v>0</v>
      </c>
      <c r="C52" s="104">
        <f>'PLANTILLA V6'!C52</f>
        <v>1</v>
      </c>
      <c r="D52" s="95" t="str">
        <f>'PLANTILLA V6'!D52</f>
        <v>pza</v>
      </c>
      <c r="E52" s="104">
        <v>0</v>
      </c>
      <c r="F52" s="95" t="b">
        <v>0</v>
      </c>
      <c r="G52" s="95" t="b">
        <v>0</v>
      </c>
      <c r="H52" s="95" t="b">
        <v>0</v>
      </c>
      <c r="I52" s="95" t="b">
        <v>0</v>
      </c>
      <c r="J52" s="98" cm="1">
        <f t="array" ref="J52">_xlfn.IFS(LEN(A52)&gt;2,A53,SUM(E52:I52)=0,0,F52,$F$7*F52*E52,G52,$G$7*G52*E52,AND(H52,A52="Co"),$H$7*H52*E52,AND(H52,A52="Re"),$H$7*H52*E52,H52,$J$7*H52*E52,I52,$I$7*I52*E52)</f>
        <v>0</v>
      </c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21.5" x14ac:dyDescent="0.9">
      <c r="A53" s="196" t="str">
        <f>'PLANTILLA V6'!A53</f>
        <v>Herramientas manuales</v>
      </c>
      <c r="B53" s="167"/>
      <c r="C53" s="104">
        <f>'PLANTILLA V6'!C53</f>
        <v>0</v>
      </c>
      <c r="D53" s="95">
        <f>'PLANTILLA V6'!D53</f>
        <v>0</v>
      </c>
      <c r="E53" s="104">
        <v>0</v>
      </c>
      <c r="F53" s="95" t="b">
        <v>0</v>
      </c>
      <c r="G53" s="95" t="b">
        <v>0</v>
      </c>
      <c r="H53" s="95" t="b">
        <v>0</v>
      </c>
      <c r="I53" s="95" t="b">
        <v>0</v>
      </c>
      <c r="J53" s="102" t="str" cm="1">
        <f t="array" ref="J53">_xlfn.IFS(LEN(A53)&gt;2,A54,SUM(E53:I53)=0,0,F53,$F$7*F53*E53,G53,$G$7*G53*E53,AND(H53,A53="Co"),$H$7*H53*E53,AND(H53,A53="Re"),$H$7*H53*E53,H53,$J$7*H53*E53,I53,$I$7*I53*E53)</f>
        <v>Hm</v>
      </c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21.5" x14ac:dyDescent="0.9">
      <c r="A54" s="103" t="str">
        <f>'PLANTILLA V6'!A54</f>
        <v>Hm</v>
      </c>
      <c r="B54" s="103" t="str">
        <f>'PLANTILLA V6'!B54</f>
        <v>Flexómetro</v>
      </c>
      <c r="C54" s="104">
        <f>'PLANTILLA V6'!C54</f>
        <v>1</v>
      </c>
      <c r="D54" s="95" t="str">
        <f>'PLANTILLA V6'!D54</f>
        <v>pza</v>
      </c>
      <c r="E54" s="104">
        <v>0</v>
      </c>
      <c r="F54" s="95" t="b">
        <v>0</v>
      </c>
      <c r="G54" s="95" t="b">
        <v>0</v>
      </c>
      <c r="H54" s="95" t="b">
        <v>1</v>
      </c>
      <c r="I54" s="95" t="b">
        <v>0</v>
      </c>
      <c r="J54" s="98" cm="1">
        <f t="array" ref="J54">_xlfn.IFS(LEN(A54)&gt;2,A55,SUM(E54:I54)=0,0,F54,$F$7*F54*E54,G54,$G$7*G54*E54,AND(H54,A54="Co"),$H$7*H54*E54,AND(H54,A54="Re"),$H$7*H54*E54,H54,$J$7*H54*E54,I54,$I$7*I54*E54)</f>
        <v>0</v>
      </c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21.5" x14ac:dyDescent="0.9">
      <c r="A55" s="103" t="str">
        <f>'PLANTILLA V6'!A55</f>
        <v>Hm</v>
      </c>
      <c r="B55" s="103" t="str">
        <f>'PLANTILLA V6'!B55</f>
        <v>Cúter</v>
      </c>
      <c r="C55" s="104">
        <f>'PLANTILLA V6'!C55</f>
        <v>1</v>
      </c>
      <c r="D55" s="95" t="str">
        <f>'PLANTILLA V6'!D55</f>
        <v>pza</v>
      </c>
      <c r="E55" s="104">
        <v>0</v>
      </c>
      <c r="F55" s="95" t="b">
        <v>0</v>
      </c>
      <c r="G55" s="95" t="b">
        <v>0</v>
      </c>
      <c r="H55" s="95" t="b">
        <v>1</v>
      </c>
      <c r="I55" s="95" t="b">
        <v>0</v>
      </c>
      <c r="J55" s="98" cm="1">
        <f t="array" ref="J55">_xlfn.IFS(LEN(A55)&gt;2,A56,SUM(E55:I55)=0,0,F55,$F$7*F55*E55,G55,$G$7*G55*E55,AND(H55,A55="Co"),$H$7*H55*E55,AND(H55,A55="Re"),$H$7*H55*E55,H55,$J$7*H55*E55,I55,$I$7*I55*E55)</f>
        <v>0</v>
      </c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21.5" x14ac:dyDescent="0.9">
      <c r="A56" s="103" t="str">
        <f>'PLANTILLA V6'!A56</f>
        <v>Hm</v>
      </c>
      <c r="B56" s="103" t="str">
        <f>'PLANTILLA V6'!B56</f>
        <v>Pistola de silicón</v>
      </c>
      <c r="C56" s="104">
        <f>'PLANTILLA V6'!C56</f>
        <v>1</v>
      </c>
      <c r="D56" s="95" t="str">
        <f>'PLANTILLA V6'!D56</f>
        <v>pza</v>
      </c>
      <c r="E56" s="104">
        <v>0</v>
      </c>
      <c r="F56" s="95" t="b">
        <v>0</v>
      </c>
      <c r="G56" s="95" t="b">
        <v>0</v>
      </c>
      <c r="H56" s="95" t="b">
        <v>1</v>
      </c>
      <c r="I56" s="95" t="b">
        <v>0</v>
      </c>
      <c r="J56" s="98" cm="1">
        <f t="array" ref="J56">_xlfn.IFS(LEN(A56)&gt;2,A57,SUM(E56:I56)=0,0,F56,$F$7*F56*E56,G56,$G$7*G56*E56,AND(H56,A56="Co"),$H$7*H56*E56,AND(H56,A56="Re"),$H$7*H56*E56,H56,$J$7*H56*E56,I56,$I$7*I56*E56)</f>
        <v>0</v>
      </c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21.5" x14ac:dyDescent="0.9">
      <c r="A57" s="103" t="str">
        <f>'PLANTILLA V6'!A57</f>
        <v>Hm</v>
      </c>
      <c r="B57" s="103" t="str">
        <f>'PLANTILLA V6'!B57</f>
        <v>Desarmador plano</v>
      </c>
      <c r="C57" s="104">
        <f>'PLANTILLA V6'!C57</f>
        <v>1</v>
      </c>
      <c r="D57" s="95" t="str">
        <f>'PLANTILLA V6'!D57</f>
        <v>pza</v>
      </c>
      <c r="E57" s="104">
        <v>0</v>
      </c>
      <c r="F57" s="95" t="b">
        <v>0</v>
      </c>
      <c r="G57" s="95" t="b">
        <v>0</v>
      </c>
      <c r="H57" s="95" t="b">
        <v>1</v>
      </c>
      <c r="I57" s="95" t="b">
        <v>0</v>
      </c>
      <c r="J57" s="98" cm="1">
        <f t="array" ref="J57">_xlfn.IFS(LEN(A57)&gt;2,A58,SUM(E57:I57)=0,0,F57,$F$7*F57*E57,G57,$G$7*G57*E57,AND(H57,A57="Co"),$H$7*H57*E57,AND(H57,A57="Re"),$H$7*H57*E57,H57,$J$7*H57*E57,I57,$I$7*I57*E57)</f>
        <v>0</v>
      </c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21.5" x14ac:dyDescent="0.9">
      <c r="A58" s="103" t="str">
        <f>'PLANTILLA V6'!A58</f>
        <v>Hm</v>
      </c>
      <c r="B58" s="106" t="str">
        <f>'PLANTILLA V6'!B58</f>
        <v>Desarmador de cruz</v>
      </c>
      <c r="C58" s="104">
        <f>'PLANTILLA V6'!C58</f>
        <v>1</v>
      </c>
      <c r="D58" s="95" t="str">
        <f>'PLANTILLA V6'!D58</f>
        <v>pza</v>
      </c>
      <c r="E58" s="104">
        <v>0</v>
      </c>
      <c r="F58" s="95" t="b">
        <v>0</v>
      </c>
      <c r="G58" s="95" t="b">
        <v>0</v>
      </c>
      <c r="H58" s="95" t="b">
        <v>1</v>
      </c>
      <c r="I58" s="95" t="b">
        <v>0</v>
      </c>
      <c r="J58" s="98" cm="1">
        <f t="array" ref="J58">_xlfn.IFS(LEN(A58)&gt;2,A59,SUM(E58:I58)=0,0,F58,$F$7*F58*E58,G58,$G$7*G58*E58,AND(H58,A58="Co"),$H$7*H58*E58,AND(H58,A58="Re"),$H$7*H58*E58,H58,$J$7*H58*E58,I58,$I$7*I58*E58)</f>
        <v>0</v>
      </c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21.5" x14ac:dyDescent="0.9">
      <c r="A59" s="103" t="str">
        <f>'PLANTILLA V6'!A59</f>
        <v>Hm</v>
      </c>
      <c r="B59" s="106" t="str">
        <f>'PLANTILLA V6'!B59</f>
        <v>Juego de puntas intercambiables para desarmador</v>
      </c>
      <c r="C59" s="104">
        <f>'PLANTILLA V6'!C59</f>
        <v>1</v>
      </c>
      <c r="D59" s="95" t="str">
        <f>'PLANTILLA V6'!D59</f>
        <v>juego</v>
      </c>
      <c r="E59" s="104">
        <v>0</v>
      </c>
      <c r="F59" s="95" t="b">
        <v>0</v>
      </c>
      <c r="G59" s="95" t="b">
        <v>0</v>
      </c>
      <c r="H59" s="95" t="b">
        <v>1</v>
      </c>
      <c r="I59" s="95" t="b">
        <v>0</v>
      </c>
      <c r="J59" s="98" cm="1">
        <f t="array" ref="J59">_xlfn.IFS(LEN(A59)&gt;2,A60,SUM(E59:I59)=0,0,F59,$F$7*F59*E59,G59,$G$7*G59*E59,AND(H59,A59="Co"),$H$7*H59*E59,AND(H59,A59="Re"),$H$7*H59*E59,H59,$J$7*H59*E59,I59,$I$7*I59*E59)</f>
        <v>0</v>
      </c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21.5" x14ac:dyDescent="0.9">
      <c r="A60" s="103" t="str">
        <f>'PLANTILLA V6'!A60</f>
        <v>Hm</v>
      </c>
      <c r="B60" s="103" t="str">
        <f>'PLANTILLA V6'!B60</f>
        <v>Pinzas de punta</v>
      </c>
      <c r="C60" s="104">
        <f>'PLANTILLA V6'!C60</f>
        <v>1</v>
      </c>
      <c r="D60" s="95" t="str">
        <f>'PLANTILLA V6'!D60</f>
        <v>pza</v>
      </c>
      <c r="E60" s="104">
        <v>0</v>
      </c>
      <c r="F60" s="95" t="b">
        <v>0</v>
      </c>
      <c r="G60" s="95" t="b">
        <v>0</v>
      </c>
      <c r="H60" s="95" t="b">
        <v>1</v>
      </c>
      <c r="I60" s="95" t="b">
        <v>0</v>
      </c>
      <c r="J60" s="98" cm="1">
        <f t="array" ref="J60">_xlfn.IFS(LEN(A60)&gt;2,A61,SUM(E60:I60)=0,0,F60,$F$7*F60*E60,G60,$G$7*G60*E60,AND(H60,A60="Co"),$H$7*H60*E60,AND(H60,A60="Re"),$H$7*H60*E60,H60,$J$7*H60*E60,I60,$I$7*I60*E60)</f>
        <v>0</v>
      </c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21.5" x14ac:dyDescent="0.9">
      <c r="A61" s="103" t="str">
        <f>'PLANTILLA V6'!A61</f>
        <v>Hm</v>
      </c>
      <c r="B61" s="103" t="str">
        <f>'PLANTILLA V6'!B61</f>
        <v>Pinzas de corte</v>
      </c>
      <c r="C61" s="104">
        <f>'PLANTILLA V6'!C61</f>
        <v>1</v>
      </c>
      <c r="D61" s="95" t="str">
        <f>'PLANTILLA V6'!D61</f>
        <v>pza</v>
      </c>
      <c r="E61" s="104">
        <v>0</v>
      </c>
      <c r="F61" s="95" t="b">
        <v>0</v>
      </c>
      <c r="G61" s="95" t="b">
        <v>0</v>
      </c>
      <c r="H61" s="95" t="b">
        <v>1</v>
      </c>
      <c r="I61" s="95" t="b">
        <v>0</v>
      </c>
      <c r="J61" s="98" cm="1">
        <f t="array" ref="J61">_xlfn.IFS(LEN(A61)&gt;2,A62,SUM(E61:I61)=0,0,F61,$F$7*F61*E61,G61,$G$7*G61*E61,AND(H61,A61="Co"),$H$7*H61*E61,AND(H61,A61="Re"),$H$7*H61*E61,H61,$J$7*H61*E61,I61,$I$7*I61*E61)</f>
        <v>0</v>
      </c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21.5" x14ac:dyDescent="0.9">
      <c r="A62" s="103" t="str">
        <f>'PLANTILLA V6'!A62</f>
        <v>Hm</v>
      </c>
      <c r="B62" s="103" t="str">
        <f>'PLANTILLA V6'!B62</f>
        <v>Pinceles (delgado, mediano y grueso)</v>
      </c>
      <c r="C62" s="104">
        <f>'PLANTILLA V6'!C62</f>
        <v>1</v>
      </c>
      <c r="D62" s="95" t="str">
        <f>'PLANTILLA V6'!D62</f>
        <v>juego</v>
      </c>
      <c r="E62" s="104">
        <v>0</v>
      </c>
      <c r="F62" s="95" t="b">
        <v>0</v>
      </c>
      <c r="G62" s="95" t="b">
        <v>0</v>
      </c>
      <c r="H62" s="95" t="b">
        <v>1</v>
      </c>
      <c r="I62" s="95" t="b">
        <v>0</v>
      </c>
      <c r="J62" s="98" cm="1">
        <f t="array" ref="J62">_xlfn.IFS(LEN(A62)&gt;2,A63,SUM(E62:I62)=0,0,F62,$F$7*F62*E62,G62,$G$7*G62*E62,AND(H62,A62="Co"),$H$7*H62*E62,AND(H62,A62="Re"),$H$7*H62*E62,H62,$J$7*H62*E62,I62,$I$7*I62*E62)</f>
        <v>0</v>
      </c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21.5" x14ac:dyDescent="0.9">
      <c r="A63" s="99" t="str">
        <f>'PLANTILLA V6'!A63</f>
        <v>Hm</v>
      </c>
      <c r="B63" s="95" t="str">
        <f>'PLANTILLA V6'!B63</f>
        <v>Multímetro</v>
      </c>
      <c r="C63" s="104">
        <f>'PLANTILLA V6'!C63</f>
        <v>1</v>
      </c>
      <c r="D63" s="95" t="str">
        <f>'PLANTILLA V6'!D63</f>
        <v>pza</v>
      </c>
      <c r="E63" s="104">
        <v>0</v>
      </c>
      <c r="F63" s="95" t="b">
        <v>0</v>
      </c>
      <c r="G63" s="95" t="b">
        <v>0</v>
      </c>
      <c r="H63" s="95" t="b">
        <v>0</v>
      </c>
      <c r="I63" s="95" t="b">
        <v>0</v>
      </c>
      <c r="J63" s="98" cm="1">
        <f t="array" ref="J63">_xlfn.IFS(LEN(A63)&gt;2,A64,SUM(E63:I63)=0,0,F63,$F$7*F63*E63,G63,$G$7*G63*E63,AND(H63,A63="Co"),$H$7*H63*E63,AND(H63,A63="Re"),$H$7*H63*E63,H63,$J$7*H63*E63,I63,$I$7*I63*E63)</f>
        <v>0</v>
      </c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21.5" x14ac:dyDescent="0.9">
      <c r="A64" s="99" t="str">
        <f>'PLANTILLA V6'!A64</f>
        <v>Hm</v>
      </c>
      <c r="B64" s="95" t="str">
        <f>'PLANTILLA V6'!B64</f>
        <v>Báscula</v>
      </c>
      <c r="C64" s="104">
        <f>'PLANTILLA V6'!C64</f>
        <v>1</v>
      </c>
      <c r="D64" s="95" t="str">
        <f>'PLANTILLA V6'!D64</f>
        <v>pza</v>
      </c>
      <c r="E64" s="104">
        <v>0</v>
      </c>
      <c r="F64" s="95" t="b">
        <v>0</v>
      </c>
      <c r="G64" s="95" t="b">
        <v>0</v>
      </c>
      <c r="H64" s="95" t="b">
        <v>0</v>
      </c>
      <c r="I64" s="95" t="b">
        <v>0</v>
      </c>
      <c r="J64" s="98" cm="1">
        <f t="array" ref="J64">_xlfn.IFS(LEN(A64)&gt;2,A65,SUM(E64:I64)=0,0,F64,$F$7*F64*E64,G64,$G$7*G64*E64,AND(H64,A64="Co"),$H$7*H64*E64,AND(H64,A64="Re"),$H$7*H64*E64,H64,$J$7*H64*E64,I64,$I$7*I64*E64)</f>
        <v>0</v>
      </c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21.5" x14ac:dyDescent="0.9">
      <c r="A65" s="99">
        <f>'PLANTILLA V6'!A65</f>
        <v>0</v>
      </c>
      <c r="B65" s="95">
        <f>'PLANTILLA V6'!B65</f>
        <v>0</v>
      </c>
      <c r="C65" s="104">
        <f>'PLANTILLA V6'!C65</f>
        <v>1</v>
      </c>
      <c r="D65" s="95" t="str">
        <f>'PLANTILLA V6'!D65</f>
        <v>pza</v>
      </c>
      <c r="E65" s="104">
        <v>0</v>
      </c>
      <c r="F65" s="95" t="b">
        <v>0</v>
      </c>
      <c r="G65" s="95" t="b">
        <v>0</v>
      </c>
      <c r="H65" s="95" t="b">
        <v>0</v>
      </c>
      <c r="I65" s="95" t="b">
        <v>0</v>
      </c>
      <c r="J65" s="98" cm="1">
        <f t="array" ref="J65">_xlfn.IFS(LEN(A65)&gt;2,A66,SUM(E65:I65)=0,0,F65,$F$7*F65*E65,G65,$G$7*G65*E65,AND(H65,A65="Co"),$H$7*H65*E65,AND(H65,A65="Re"),$H$7*H65*E65,H65,$J$7*H65*E65,I65,$I$7*I65*E65)</f>
        <v>0</v>
      </c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21.5" x14ac:dyDescent="0.9">
      <c r="A66" s="99">
        <f>'PLANTILLA V6'!A66</f>
        <v>0</v>
      </c>
      <c r="B66" s="95">
        <f>'PLANTILLA V6'!B66</f>
        <v>0</v>
      </c>
      <c r="C66" s="104">
        <f>'PLANTILLA V6'!C66</f>
        <v>1</v>
      </c>
      <c r="D66" s="95" t="str">
        <f>'PLANTILLA V6'!D66</f>
        <v>pza</v>
      </c>
      <c r="E66" s="104">
        <v>0</v>
      </c>
      <c r="F66" s="95" t="b">
        <v>0</v>
      </c>
      <c r="G66" s="95" t="b">
        <v>0</v>
      </c>
      <c r="H66" s="95" t="b">
        <v>0</v>
      </c>
      <c r="I66" s="95" t="b">
        <v>0</v>
      </c>
      <c r="J66" s="98" cm="1">
        <f t="array" ref="J66">_xlfn.IFS(LEN(A66)&gt;2,A67,SUM(E66:I66)=0,0,F66,$F$7*F66*E66,G66,$G$7*G66*E66,AND(H66,A66="Co"),$H$7*H66*E66,AND(H66,A66="Re"),$H$7*H66*E66,H66,$J$7*H66*E66,I66,$I$7*I66*E66)</f>
        <v>0</v>
      </c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21.5" x14ac:dyDescent="0.9">
      <c r="A67" s="99">
        <f>'PLANTILLA V6'!A67</f>
        <v>0</v>
      </c>
      <c r="B67" s="95">
        <f>'PLANTILLA V6'!B67</f>
        <v>0</v>
      </c>
      <c r="C67" s="104">
        <f>'PLANTILLA V6'!C67</f>
        <v>1</v>
      </c>
      <c r="D67" s="95" t="str">
        <f>'PLANTILLA V6'!D67</f>
        <v>pza</v>
      </c>
      <c r="E67" s="104">
        <v>0</v>
      </c>
      <c r="F67" s="95" t="b">
        <v>0</v>
      </c>
      <c r="G67" s="95" t="b">
        <v>0</v>
      </c>
      <c r="H67" s="95" t="b">
        <v>0</v>
      </c>
      <c r="I67" s="95" t="b">
        <v>0</v>
      </c>
      <c r="J67" s="98" cm="1">
        <f t="array" ref="J67">_xlfn.IFS(LEN(A67)&gt;2,A68,SUM(E67:I67)=0,0,F67,$F$7*F67*E67,G67,$G$7*G67*E67,AND(H67,A67="Co"),$H$7*H67*E67,AND(H67,A67="Re"),$H$7*H67*E67,H67,$J$7*H67*E67,I67,$I$7*I67*E67)</f>
        <v>0</v>
      </c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21.5" x14ac:dyDescent="0.9">
      <c r="A68" s="99">
        <f>'PLANTILLA V6'!A68</f>
        <v>0</v>
      </c>
      <c r="B68" s="95">
        <f>'PLANTILLA V6'!B68</f>
        <v>0</v>
      </c>
      <c r="C68" s="104">
        <f>'PLANTILLA V6'!C68</f>
        <v>1</v>
      </c>
      <c r="D68" s="95" t="str">
        <f>'PLANTILLA V6'!D68</f>
        <v>pza</v>
      </c>
      <c r="E68" s="104">
        <v>0</v>
      </c>
      <c r="F68" s="95" t="b">
        <v>0</v>
      </c>
      <c r="G68" s="95" t="b">
        <v>0</v>
      </c>
      <c r="H68" s="95" t="b">
        <v>0</v>
      </c>
      <c r="I68" s="95" t="b">
        <v>0</v>
      </c>
      <c r="J68" s="98" cm="1">
        <f t="array" ref="J68">_xlfn.IFS(LEN(A68)&gt;2,A69,SUM(E68:I68)=0,0,F68,$F$7*F68*E68,G68,$G$7*G68*E68,AND(H68,A68="Co"),$H$7*H68*E68,AND(H68,A68="Re"),$H$7*H68*E68,H68,$J$7*H68*E68,I68,$I$7*I68*E68)</f>
        <v>0</v>
      </c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21.5" x14ac:dyDescent="0.9">
      <c r="A69" s="99">
        <f>'PLANTILLA V6'!A69</f>
        <v>0</v>
      </c>
      <c r="B69" s="95">
        <f>'PLANTILLA V6'!B69</f>
        <v>0</v>
      </c>
      <c r="C69" s="104">
        <f>'PLANTILLA V6'!C69</f>
        <v>1</v>
      </c>
      <c r="D69" s="95" t="str">
        <f>'PLANTILLA V6'!D69</f>
        <v>pza</v>
      </c>
      <c r="E69" s="104">
        <v>0</v>
      </c>
      <c r="F69" s="95" t="b">
        <v>0</v>
      </c>
      <c r="G69" s="95" t="b">
        <v>0</v>
      </c>
      <c r="H69" s="95" t="b">
        <v>0</v>
      </c>
      <c r="I69" s="95" t="b">
        <v>0</v>
      </c>
      <c r="J69" s="98" cm="1">
        <f t="array" ref="J69">_xlfn.IFS(LEN(A69)&gt;2,A70,SUM(E69:I69)=0,0,F69,$F$7*F69*E69,G69,$G$7*G69*E69,AND(H69,A69="Co"),$H$7*H69*E69,AND(H69,A69="Re"),$H$7*H69*E69,H69,$J$7*H69*E69,I69,$I$7*I69*E69)</f>
        <v>0</v>
      </c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21.5" x14ac:dyDescent="0.9">
      <c r="A70" s="99">
        <f>'PLANTILLA V6'!A70</f>
        <v>0</v>
      </c>
      <c r="B70" s="95">
        <f>'PLANTILLA V6'!B70</f>
        <v>0</v>
      </c>
      <c r="C70" s="104">
        <f>'PLANTILLA V6'!C70</f>
        <v>1</v>
      </c>
      <c r="D70" s="95" t="str">
        <f>'PLANTILLA V6'!D70</f>
        <v>pza</v>
      </c>
      <c r="E70" s="104">
        <v>0</v>
      </c>
      <c r="F70" s="95" t="b">
        <v>0</v>
      </c>
      <c r="G70" s="95" t="b">
        <v>0</v>
      </c>
      <c r="H70" s="95" t="b">
        <v>0</v>
      </c>
      <c r="I70" s="95" t="b">
        <v>0</v>
      </c>
      <c r="J70" s="98" cm="1">
        <f t="array" ref="J70">_xlfn.IFS(LEN(A70)&gt;2,A71,SUM(E70:I70)=0,0,F70,$F$7*F70*E70,G70,$G$7*G70*E70,AND(H70,A70="Co"),$H$7*H70*E70,AND(H70,A70="Re"),$H$7*H70*E70,H70,$J$7*H70*E70,I70,$I$7*I70*E70)</f>
        <v>0</v>
      </c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21.5" x14ac:dyDescent="0.9">
      <c r="A71" s="99">
        <f>'PLANTILLA V6'!A71</f>
        <v>0</v>
      </c>
      <c r="B71" s="95">
        <f>'PLANTILLA V6'!B71</f>
        <v>0</v>
      </c>
      <c r="C71" s="104">
        <f>'PLANTILLA V6'!C71</f>
        <v>1</v>
      </c>
      <c r="D71" s="95" t="str">
        <f>'PLANTILLA V6'!D71</f>
        <v>pza</v>
      </c>
      <c r="E71" s="104">
        <v>0</v>
      </c>
      <c r="F71" s="95" t="b">
        <v>0</v>
      </c>
      <c r="G71" s="95" t="b">
        <v>0</v>
      </c>
      <c r="H71" s="95" t="b">
        <v>0</v>
      </c>
      <c r="I71" s="95" t="b">
        <v>0</v>
      </c>
      <c r="J71" s="98" cm="1">
        <f t="array" ref="J71">_xlfn.IFS(LEN(A71)&gt;2,A72,SUM(E71:I71)=0,0,F71,$F$7*F71*E71,G71,$G$7*G71*E71,AND(H71,A71="Co"),$H$7*H71*E71,AND(H71,A71="Re"),$H$7*H71*E71,H71,$J$7*H71*E71,I71,$I$7*I71*E71)</f>
        <v>0</v>
      </c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21.5" x14ac:dyDescent="0.9">
      <c r="A72" s="99">
        <f>'PLANTILLA V6'!A72</f>
        <v>0</v>
      </c>
      <c r="B72" s="95">
        <f>'PLANTILLA V6'!B72</f>
        <v>0</v>
      </c>
      <c r="C72" s="104">
        <f>'PLANTILLA V6'!C72</f>
        <v>1</v>
      </c>
      <c r="D72" s="95" t="str">
        <f>'PLANTILLA V6'!D72</f>
        <v>pza</v>
      </c>
      <c r="E72" s="104">
        <v>0</v>
      </c>
      <c r="F72" s="95" t="b">
        <v>0</v>
      </c>
      <c r="G72" s="95" t="b">
        <v>0</v>
      </c>
      <c r="H72" s="95" t="b">
        <v>0</v>
      </c>
      <c r="I72" s="95" t="b">
        <v>0</v>
      </c>
      <c r="J72" s="98" cm="1">
        <f t="array" ref="J72">_xlfn.IFS(LEN(A72)&gt;2,A73,SUM(E72:I72)=0,0,F72,$F$7*F72*E72,G72,$G$7*G72*E72,AND(H72,A72="Co"),$H$7*H72*E72,AND(H72,A72="Re"),$H$7*H72*E72,H72,$J$7*H72*E72,I72,$I$7*I72*E72)</f>
        <v>0</v>
      </c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21.5" x14ac:dyDescent="0.9">
      <c r="A73" s="99">
        <f>'PLANTILLA V6'!A73</f>
        <v>0</v>
      </c>
      <c r="B73" s="95">
        <f>'PLANTILLA V6'!B73</f>
        <v>0</v>
      </c>
      <c r="C73" s="104">
        <f>'PLANTILLA V6'!C73</f>
        <v>1</v>
      </c>
      <c r="D73" s="95" t="str">
        <f>'PLANTILLA V6'!D73</f>
        <v>pza</v>
      </c>
      <c r="E73" s="104">
        <v>0</v>
      </c>
      <c r="F73" s="95" t="b">
        <v>0</v>
      </c>
      <c r="G73" s="95" t="b">
        <v>0</v>
      </c>
      <c r="H73" s="95" t="b">
        <v>0</v>
      </c>
      <c r="I73" s="95" t="b">
        <v>0</v>
      </c>
      <c r="J73" s="98" cm="1">
        <f t="array" ref="J73">_xlfn.IFS(LEN(A73)&gt;2,A74,SUM(E73:I73)=0,0,F73,$F$7*F73*E73,G73,$G$7*G73*E73,AND(H73,A73="Co"),$H$7*H73*E73,AND(H73,A73="Re"),$H$7*H73*E73,H73,$J$7*H73*E73,I73,$I$7*I73*E73)</f>
        <v>0</v>
      </c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</row>
    <row r="74" spans="1:26" ht="21.5" x14ac:dyDescent="0.9">
      <c r="A74" s="99">
        <f>'PLANTILLA V6'!A74</f>
        <v>0</v>
      </c>
      <c r="B74" s="95">
        <f>'PLANTILLA V6'!B74</f>
        <v>0</v>
      </c>
      <c r="C74" s="104">
        <f>'PLANTILLA V6'!C74</f>
        <v>1</v>
      </c>
      <c r="D74" s="95" t="str">
        <f>'PLANTILLA V6'!D74</f>
        <v>pza</v>
      </c>
      <c r="E74" s="104">
        <v>0</v>
      </c>
      <c r="F74" s="95" t="b">
        <v>0</v>
      </c>
      <c r="G74" s="95" t="b">
        <v>0</v>
      </c>
      <c r="H74" s="95" t="b">
        <v>0</v>
      </c>
      <c r="I74" s="95" t="b">
        <v>0</v>
      </c>
      <c r="J74" s="98" cm="1">
        <f t="array" ref="J74">_xlfn.IFS(LEN(A74)&gt;2,A75,SUM(E74:I74)=0,0,F74,$F$7*F74*E74,G74,$G$7*G74*E74,AND(H74,A74="Co"),$H$7*H74*E74,AND(H74,A74="Re"),$H$7*H74*E74,H74,$J$7*H74*E74,I74,$I$7*I74*E74)</f>
        <v>0</v>
      </c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</row>
    <row r="75" spans="1:26" ht="21.5" x14ac:dyDescent="0.9">
      <c r="A75" s="99">
        <f>'PLANTILLA V6'!A75</f>
        <v>0</v>
      </c>
      <c r="B75" s="95">
        <f>'PLANTILLA V6'!B75</f>
        <v>0</v>
      </c>
      <c r="C75" s="104">
        <f>'PLANTILLA V6'!C75</f>
        <v>1</v>
      </c>
      <c r="D75" s="95" t="str">
        <f>'PLANTILLA V6'!D75</f>
        <v>pza</v>
      </c>
      <c r="E75" s="104">
        <v>0</v>
      </c>
      <c r="F75" s="95" t="b">
        <v>0</v>
      </c>
      <c r="G75" s="95" t="b">
        <v>0</v>
      </c>
      <c r="H75" s="95" t="b">
        <v>0</v>
      </c>
      <c r="I75" s="95" t="b">
        <v>0</v>
      </c>
      <c r="J75" s="98" cm="1">
        <f t="array" ref="J75">_xlfn.IFS(LEN(A75)&gt;2,A76,SUM(E75:I75)=0,0,F75,$F$7*F75*E75,G75,$G$7*G75*E75,AND(H75,A75="Co"),$H$7*H75*E75,AND(H75,A75="Re"),$H$7*H75*E75,H75,$J$7*H75*E75,I75,$I$7*I75*E75)</f>
        <v>0</v>
      </c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</row>
    <row r="76" spans="1:26" ht="21.5" x14ac:dyDescent="0.9">
      <c r="A76" s="99">
        <f>'PLANTILLA V6'!A76</f>
        <v>0</v>
      </c>
      <c r="B76" s="95">
        <f>'PLANTILLA V6'!B76</f>
        <v>0</v>
      </c>
      <c r="C76" s="104">
        <f>'PLANTILLA V6'!C76</f>
        <v>1</v>
      </c>
      <c r="D76" s="95" t="str">
        <f>'PLANTILLA V6'!D76</f>
        <v>pza</v>
      </c>
      <c r="E76" s="104">
        <v>0</v>
      </c>
      <c r="F76" s="95" t="b">
        <v>0</v>
      </c>
      <c r="G76" s="95" t="b">
        <v>0</v>
      </c>
      <c r="H76" s="95" t="b">
        <v>0</v>
      </c>
      <c r="I76" s="95" t="b">
        <v>0</v>
      </c>
      <c r="J76" s="98" cm="1">
        <f t="array" ref="J76">_xlfn.IFS(LEN(A76)&gt;2,A77,SUM(E76:I76)=0,0,F76,$F$7*F76*E76,G76,$G$7*G76*E76,AND(H76,A76="Co"),$H$7*H76*E76,AND(H76,A76="Re"),$H$7*H76*E76,H76,$J$7*H76*E76,I76,$I$7*I76*E76)</f>
        <v>0</v>
      </c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</row>
    <row r="77" spans="1:26" ht="21.5" x14ac:dyDescent="0.9">
      <c r="A77" s="195" t="str">
        <f>'PLANTILLA V6'!A77</f>
        <v>Electricidad y Electrónica</v>
      </c>
      <c r="B77" s="167"/>
      <c r="C77" s="104">
        <f>'PLANTILLA V6'!C77</f>
        <v>0</v>
      </c>
      <c r="D77" s="95">
        <f>'PLANTILLA V6'!D77</f>
        <v>0</v>
      </c>
      <c r="E77" s="104">
        <v>0</v>
      </c>
      <c r="F77" s="95" t="b">
        <v>0</v>
      </c>
      <c r="G77" s="95" t="b">
        <v>0</v>
      </c>
      <c r="H77" s="95" t="b">
        <v>0</v>
      </c>
      <c r="I77" s="95" t="b">
        <v>0</v>
      </c>
      <c r="J77" s="102" t="str" cm="1">
        <f t="array" ref="J77">_xlfn.IFS(LEN(A77)&gt;2,A78,SUM(E77:I77)=0,0,F77,$F$7*F77*E77,G77,$G$7*G77*E77,AND(H77,A77="Co"),$H$7*H77*E77,AND(H77,A77="Re"),$H$7*H77*E77,H77,$J$7*H77*E77,I77,$I$7*I77*E77)</f>
        <v>EE</v>
      </c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</row>
    <row r="78" spans="1:26" ht="21.5" x14ac:dyDescent="0.9">
      <c r="A78" s="103" t="str">
        <f>'PLANTILLA V6'!A78</f>
        <v>EE</v>
      </c>
      <c r="B78" s="103" t="str">
        <f>'PLANTILLA V6'!B78</f>
        <v>Juego de 10 cables tipo caiman- caiman</v>
      </c>
      <c r="C78" s="104">
        <f>'PLANTILLA V6'!C78</f>
        <v>1</v>
      </c>
      <c r="D78" s="95" t="str">
        <f>'PLANTILLA V6'!D78</f>
        <v>juego</v>
      </c>
      <c r="E78" s="104">
        <v>0</v>
      </c>
      <c r="F78" s="95" t="b">
        <v>0</v>
      </c>
      <c r="G78" s="95" t="b">
        <v>0</v>
      </c>
      <c r="H78" s="95" t="b">
        <v>1</v>
      </c>
      <c r="I78" s="95" t="b">
        <v>0</v>
      </c>
      <c r="J78" s="98" cm="1">
        <f t="array" ref="J78">_xlfn.IFS(LEN(A78)&gt;2,A79,SUM(E78:I78)=0,0,F78,$F$7*F78*E78,G78,$G$7*G78*E78,AND(H78,A78="Co"),$H$7*H78*E78,AND(H78,A78="Re"),$H$7*H78*E78,H78,$J$7*H78*E78,I78,$I$7*I78*E78)</f>
        <v>0</v>
      </c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</row>
    <row r="79" spans="1:26" ht="21.5" x14ac:dyDescent="0.9">
      <c r="A79" s="103" t="str">
        <f>'PLANTILLA V6'!A79</f>
        <v>EE</v>
      </c>
      <c r="B79" s="103" t="str">
        <f>'PLANTILLA V6'!B79</f>
        <v>Juegos de jumpers macho - hembra</v>
      </c>
      <c r="C79" s="104">
        <f>'PLANTILLA V6'!C79</f>
        <v>1</v>
      </c>
      <c r="D79" s="95" t="str">
        <f>'PLANTILLA V6'!D79</f>
        <v>juego</v>
      </c>
      <c r="E79" s="104">
        <v>0</v>
      </c>
      <c r="F79" s="95" t="b">
        <v>0</v>
      </c>
      <c r="G79" s="95" t="b">
        <v>0</v>
      </c>
      <c r="H79" s="95" t="b">
        <v>1</v>
      </c>
      <c r="I79" s="95" t="b">
        <v>0</v>
      </c>
      <c r="J79" s="98" cm="1">
        <f t="array" ref="J79">_xlfn.IFS(LEN(A79)&gt;2,A80,SUM(E79:I79)=0,0,F79,$F$7*F79*E79,G79,$G$7*G79*E79,AND(H79,A79="Co"),$H$7*H79*E79,AND(H79,A79="Re"),$H$7*H79*E79,H79,$J$7*H79*E79,I79,$I$7*I79*E79)</f>
        <v>0</v>
      </c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</row>
    <row r="80" spans="1:26" ht="21.5" x14ac:dyDescent="0.9">
      <c r="A80" s="103" t="str">
        <f>'PLANTILLA V6'!A80</f>
        <v>EE</v>
      </c>
      <c r="B80" s="103" t="str">
        <f>'PLANTILLA V6'!B80</f>
        <v xml:space="preserve">Juegos de jumpers macho - macho </v>
      </c>
      <c r="C80" s="104">
        <f>'PLANTILLA V6'!C80</f>
        <v>1</v>
      </c>
      <c r="D80" s="95" t="str">
        <f>'PLANTILLA V6'!D80</f>
        <v>juego</v>
      </c>
      <c r="E80" s="104">
        <v>0</v>
      </c>
      <c r="F80" s="95" t="b">
        <v>0</v>
      </c>
      <c r="G80" s="95" t="b">
        <v>0</v>
      </c>
      <c r="H80" s="95" t="b">
        <v>1</v>
      </c>
      <c r="I80" s="95" t="b">
        <v>0</v>
      </c>
      <c r="J80" s="98" cm="1">
        <f t="array" ref="J80">_xlfn.IFS(LEN(A80)&gt;2,A81,SUM(E80:I80)=0,0,F80,$F$7*F80*E80,G80,$G$7*G80*E80,AND(H80,A80="Co"),$H$7*H80*E80,AND(H80,A80="Re"),$H$7*H80*E80,H80,$J$7*H80*E80,I80,$I$7*I80*E80)</f>
        <v>0</v>
      </c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</row>
    <row r="81" spans="1:26" ht="21.5" x14ac:dyDescent="0.9">
      <c r="A81" s="103" t="str">
        <f>'PLANTILLA V6'!A81</f>
        <v>EE</v>
      </c>
      <c r="B81" s="103" t="str">
        <f>'PLANTILLA V6'!B81</f>
        <v>Juegos de jumpers hembra - hembra</v>
      </c>
      <c r="C81" s="104">
        <f>'PLANTILLA V6'!C81</f>
        <v>1</v>
      </c>
      <c r="D81" s="95" t="str">
        <f>'PLANTILLA V6'!D81</f>
        <v>juego</v>
      </c>
      <c r="E81" s="104">
        <v>0</v>
      </c>
      <c r="F81" s="95" t="b">
        <v>0</v>
      </c>
      <c r="G81" s="95" t="b">
        <v>0</v>
      </c>
      <c r="H81" s="95" t="b">
        <v>1</v>
      </c>
      <c r="I81" s="95" t="b">
        <v>0</v>
      </c>
      <c r="J81" s="98" cm="1">
        <f t="array" ref="J81">_xlfn.IFS(LEN(A81)&gt;2,A82,SUM(E81:I81)=0,0,F81,$F$7*F81*E81,G81,$G$7*G81*E81,AND(H81,A81="Co"),$H$7*H81*E81,AND(H81,A81="Re"),$H$7*H81*E81,H81,$J$7*H81*E81,I81,$I$7*I81*E81)</f>
        <v>0</v>
      </c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</row>
    <row r="82" spans="1:26" ht="21.5" x14ac:dyDescent="0.9">
      <c r="A82" s="103" t="str">
        <f>'PLANTILLA V6'!A82</f>
        <v>EE</v>
      </c>
      <c r="B82" s="103" t="str">
        <f>'PLANTILLA V6'!B82</f>
        <v>Motor DC de 3V con cables integrados</v>
      </c>
      <c r="C82" s="104">
        <f>'PLANTILLA V6'!C82</f>
        <v>1</v>
      </c>
      <c r="D82" s="95" t="str">
        <f>'PLANTILLA V6'!D82</f>
        <v>pza</v>
      </c>
      <c r="E82" s="104">
        <v>0</v>
      </c>
      <c r="F82" s="95" t="b">
        <v>0</v>
      </c>
      <c r="G82" s="95" t="b">
        <v>0</v>
      </c>
      <c r="H82" s="95" t="b">
        <v>1</v>
      </c>
      <c r="I82" s="95" t="b">
        <v>0</v>
      </c>
      <c r="J82" s="98" cm="1">
        <f t="array" ref="J82">_xlfn.IFS(LEN(A82)&gt;2,A83,SUM(E82:I82)=0,0,F82,$F$7*F82*E82,G82,$G$7*G82*E82,AND(H82,A82="Co"),$H$7*H82*E82,AND(H82,A82="Re"),$H$7*H82*E82,H82,$J$7*H82*E82,I82,$I$7*I82*E82)</f>
        <v>0</v>
      </c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</row>
    <row r="83" spans="1:26" ht="21.5" x14ac:dyDescent="0.9">
      <c r="A83" s="103" t="str">
        <f>'PLANTILLA V6'!A83</f>
        <v>EE</v>
      </c>
      <c r="B83" s="103" t="str">
        <f>'PLANTILLA V6'!B83</f>
        <v>Motor DC de 6V con cables integrados</v>
      </c>
      <c r="C83" s="104">
        <f>'PLANTILLA V6'!C83</f>
        <v>1</v>
      </c>
      <c r="D83" s="95" t="str">
        <f>'PLANTILLA V6'!D83</f>
        <v>pza</v>
      </c>
      <c r="E83" s="104">
        <v>0</v>
      </c>
      <c r="F83" s="95" t="b">
        <v>0</v>
      </c>
      <c r="G83" s="95" t="b">
        <v>0</v>
      </c>
      <c r="H83" s="95" t="b">
        <v>1</v>
      </c>
      <c r="I83" s="95" t="b">
        <v>0</v>
      </c>
      <c r="J83" s="98" cm="1">
        <f t="array" ref="J83">_xlfn.IFS(LEN(A83)&gt;2,A84,SUM(E83:I83)=0,0,F83,$F$7*F83*E83,G83,$G$7*G83*E83,AND(H83,A83="Co"),$H$7*H83*E83,AND(H83,A83="Re"),$H$7*H83*E83,H83,$J$7*H83*E83,I83,$I$7*I83*E83)</f>
        <v>0</v>
      </c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</row>
    <row r="84" spans="1:26" ht="21.5" x14ac:dyDescent="0.9">
      <c r="A84" s="103" t="str">
        <f>'PLANTILLA V6'!A84</f>
        <v>EE</v>
      </c>
      <c r="B84" s="103" t="str">
        <f>'PLANTILLA V6'!B84</f>
        <v>Protoboard de 830 puntos</v>
      </c>
      <c r="C84" s="104">
        <f>'PLANTILLA V6'!C84</f>
        <v>1</v>
      </c>
      <c r="D84" s="95" t="str">
        <f>'PLANTILLA V6'!D84</f>
        <v>pza</v>
      </c>
      <c r="E84" s="104">
        <v>0</v>
      </c>
      <c r="F84" s="95" t="b">
        <v>0</v>
      </c>
      <c r="G84" s="95" t="b">
        <v>0</v>
      </c>
      <c r="H84" s="95" t="b">
        <v>1</v>
      </c>
      <c r="I84" s="95" t="b">
        <v>0</v>
      </c>
      <c r="J84" s="98" cm="1">
        <f t="array" ref="J84">_xlfn.IFS(LEN(A84)&gt;2,A85,SUM(E84:I84)=0,0,F84,$F$7*F84*E84,G84,$G$7*G84*E84,AND(H84,A84="Co"),$H$7*H84*E84,AND(H84,A84="Re"),$H$7*H84*E84,H84,$J$7*H84*E84,I84,$I$7*I84*E84)</f>
        <v>0</v>
      </c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</row>
    <row r="85" spans="1:26" ht="21.5" x14ac:dyDescent="0.9">
      <c r="A85" s="103" t="str">
        <f>'PLANTILLA V6'!A85</f>
        <v>EE</v>
      </c>
      <c r="B85" s="103" t="str">
        <f>'PLANTILLA V6'!B85</f>
        <v>Led de color blanco</v>
      </c>
      <c r="C85" s="104">
        <f>'PLANTILLA V6'!C85</f>
        <v>1</v>
      </c>
      <c r="D85" s="95" t="str">
        <f>'PLANTILLA V6'!D85</f>
        <v>pza</v>
      </c>
      <c r="E85" s="104">
        <v>0</v>
      </c>
      <c r="F85" s="95" t="b">
        <v>0</v>
      </c>
      <c r="G85" s="95" t="b">
        <v>0</v>
      </c>
      <c r="H85" s="95" t="b">
        <v>0</v>
      </c>
      <c r="I85" s="95" t="b">
        <v>0</v>
      </c>
      <c r="J85" s="98" cm="1">
        <f t="array" ref="J85">_xlfn.IFS(LEN(A85)&gt;2,A86,SUM(E85:I85)=0,0,F85,$F$7*F85*E85,G85,$G$7*G85*E85,AND(H85,A85="Co"),$H$7*H85*E85,AND(H85,A85="Re"),$H$7*H85*E85,H85,$J$7*H85*E85,I85,$I$7*I85*E85)</f>
        <v>0</v>
      </c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</row>
    <row r="86" spans="1:26" ht="21.5" x14ac:dyDescent="0.9">
      <c r="A86" s="103" t="str">
        <f>'PLANTILLA V6'!A86</f>
        <v>EE</v>
      </c>
      <c r="B86" s="106" t="str">
        <f>'PLANTILLA V6'!B86</f>
        <v>Led de color verde</v>
      </c>
      <c r="C86" s="104">
        <f>'PLANTILLA V6'!C86</f>
        <v>1</v>
      </c>
      <c r="D86" s="95" t="str">
        <f>'PLANTILLA V6'!D86</f>
        <v>pza</v>
      </c>
      <c r="E86" s="104">
        <v>0</v>
      </c>
      <c r="F86" s="95" t="b">
        <v>0</v>
      </c>
      <c r="G86" s="95" t="b">
        <v>0</v>
      </c>
      <c r="H86" s="95" t="b">
        <v>0</v>
      </c>
      <c r="I86" s="95" t="b">
        <v>0</v>
      </c>
      <c r="J86" s="98" cm="1">
        <f t="array" ref="J86">_xlfn.IFS(LEN(A86)&gt;2,A87,SUM(E86:I86)=0,0,F86,$F$7*F86*E86,G86,$G$7*G86*E86,AND(H86,A86="Co"),$H$7*H86*E86,AND(H86,A86="Re"),$H$7*H86*E86,H86,$J$7*H86*E86,I86,$I$7*I86*E86)</f>
        <v>0</v>
      </c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</row>
    <row r="87" spans="1:26" ht="21.5" x14ac:dyDescent="0.9">
      <c r="A87" s="103" t="str">
        <f>'PLANTILLA V6'!A87</f>
        <v>EE</v>
      </c>
      <c r="B87" s="106" t="str">
        <f>'PLANTILLA V6'!B87</f>
        <v>Led de color amarillo (ámbar)</v>
      </c>
      <c r="C87" s="104">
        <f>'PLANTILLA V6'!C87</f>
        <v>1</v>
      </c>
      <c r="D87" s="95" t="str">
        <f>'PLANTILLA V6'!D87</f>
        <v>pza</v>
      </c>
      <c r="E87" s="104">
        <v>0</v>
      </c>
      <c r="F87" s="95" t="b">
        <v>0</v>
      </c>
      <c r="G87" s="95" t="b">
        <v>0</v>
      </c>
      <c r="H87" s="95" t="b">
        <v>0</v>
      </c>
      <c r="I87" s="95" t="b">
        <v>0</v>
      </c>
      <c r="J87" s="98" cm="1">
        <f t="array" ref="J87">_xlfn.IFS(LEN(A87)&gt;2,A88,SUM(E87:I87)=0,0,F87,$F$7*F87*E87,G87,$G$7*G87*E87,AND(H87,A87="Co"),$H$7*H87*E87,AND(H87,A87="Re"),$H$7*H87*E87,H87,$J$7*H87*E87,I87,$I$7*I87*E87)</f>
        <v>0</v>
      </c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</row>
    <row r="88" spans="1:26" ht="21.5" x14ac:dyDescent="0.9">
      <c r="A88" s="103" t="str">
        <f>'PLANTILLA V6'!A88</f>
        <v>EE</v>
      </c>
      <c r="B88" s="103" t="str">
        <f>'PLANTILLA V6'!B88</f>
        <v>Led de color rojo</v>
      </c>
      <c r="C88" s="104">
        <f>'PLANTILLA V6'!C88</f>
        <v>1</v>
      </c>
      <c r="D88" s="95" t="str">
        <f>'PLANTILLA V6'!D88</f>
        <v>pza</v>
      </c>
      <c r="E88" s="104">
        <v>0</v>
      </c>
      <c r="F88" s="95" t="b">
        <v>0</v>
      </c>
      <c r="G88" s="95" t="b">
        <v>0</v>
      </c>
      <c r="H88" s="95" t="b">
        <v>0</v>
      </c>
      <c r="I88" s="95" t="b">
        <v>0</v>
      </c>
      <c r="J88" s="98" cm="1">
        <f t="array" ref="J88">_xlfn.IFS(LEN(A88)&gt;2,A89,SUM(E88:I88)=0,0,F88,$F$7*F88*E88,G88,$G$7*G88*E88,AND(H88,A88="Co"),$H$7*H88*E88,AND(H88,A88="Re"),$H$7*H88*E88,H88,$J$7*H88*E88,I88,$I$7*I88*E88)</f>
        <v>0</v>
      </c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</row>
    <row r="89" spans="1:26" ht="21.5" x14ac:dyDescent="0.9">
      <c r="A89" s="103" t="str">
        <f>'PLANTILLA V6'!A89</f>
        <v>EE</v>
      </c>
      <c r="B89" s="103" t="str">
        <f>'PLANTILLA V6'!B89</f>
        <v xml:space="preserve">Resistencia de 330 ohms </v>
      </c>
      <c r="C89" s="104">
        <f>'PLANTILLA V6'!C89</f>
        <v>1</v>
      </c>
      <c r="D89" s="95" t="str">
        <f>'PLANTILLA V6'!D89</f>
        <v>pza</v>
      </c>
      <c r="E89" s="104">
        <v>0</v>
      </c>
      <c r="F89" s="95" t="b">
        <v>0</v>
      </c>
      <c r="G89" s="95" t="b">
        <v>0</v>
      </c>
      <c r="H89" s="95" t="b">
        <v>0</v>
      </c>
      <c r="I89" s="95" t="b">
        <v>0</v>
      </c>
      <c r="J89" s="98" cm="1">
        <f t="array" ref="J89">_xlfn.IFS(LEN(A89)&gt;2,A90,SUM(E89:I89)=0,0,F89,$F$7*F89*E89,G89,$G$7*G89*E89,AND(H89,A89="Co"),$H$7*H89*E89,AND(H89,A89="Re"),$H$7*H89*E89,H89,$J$7*H89*E89,I89,$I$7*I89*E89)</f>
        <v>0</v>
      </c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</row>
    <row r="90" spans="1:26" ht="21.5" x14ac:dyDescent="0.9">
      <c r="A90" s="103" t="str">
        <f>'PLANTILLA V6'!A90</f>
        <v>EE</v>
      </c>
      <c r="B90" s="103" t="str">
        <f>'PLANTILLA V6'!B90</f>
        <v>Resistencia de 1K ohms</v>
      </c>
      <c r="C90" s="104">
        <f>'PLANTILLA V6'!C90</f>
        <v>1</v>
      </c>
      <c r="D90" s="95" t="str">
        <f>'PLANTILLA V6'!D90</f>
        <v>pza</v>
      </c>
      <c r="E90" s="104">
        <v>0</v>
      </c>
      <c r="F90" s="95" t="b">
        <v>0</v>
      </c>
      <c r="G90" s="95" t="b">
        <v>0</v>
      </c>
      <c r="H90" s="95" t="b">
        <v>0</v>
      </c>
      <c r="I90" s="95" t="b">
        <v>0</v>
      </c>
      <c r="J90" s="98" cm="1">
        <f t="array" ref="J90">_xlfn.IFS(LEN(A90)&gt;2,A91,SUM(E90:I90)=0,0,F90,$F$7*F90*E90,G90,$G$7*G90*E90,AND(H90,A90="Co"),$H$7*H90*E90,AND(H90,A90="Re"),$H$7*H90*E90,H90,$J$7*H90*E90,I90,$I$7*I90*E90)</f>
        <v>0</v>
      </c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</row>
    <row r="91" spans="1:26" ht="21.5" x14ac:dyDescent="0.9">
      <c r="A91" s="103" t="str">
        <f>'PLANTILLA V6'!A91</f>
        <v>EE</v>
      </c>
      <c r="B91" s="103" t="str">
        <f>'PLANTILLA V6'!B91</f>
        <v xml:space="preserve">Cinta de aislar color negro </v>
      </c>
      <c r="C91" s="104">
        <f>'PLANTILLA V6'!C91</f>
        <v>1</v>
      </c>
      <c r="D91" s="95" t="str">
        <f>'PLANTILLA V6'!D91</f>
        <v>rollo</v>
      </c>
      <c r="E91" s="104">
        <v>0</v>
      </c>
      <c r="F91" s="95" t="b">
        <v>0</v>
      </c>
      <c r="G91" s="95" t="b">
        <v>0</v>
      </c>
      <c r="H91" s="95" t="b">
        <v>0</v>
      </c>
      <c r="I91" s="95" t="b">
        <v>1</v>
      </c>
      <c r="J91" s="98" cm="1">
        <f t="array" ref="J91">_xlfn.IFS(LEN(A91)&gt;2,A92,SUM(E91:I91)=0,0,F91,$F$7*F91*E91,G91,$G$7*G91*E91,AND(H91,A91="Co"),$H$7*H91*E91,AND(H91,A91="Re"),$H$7*H91*E91,H91,$J$7*H91*E91,I91,$I$7*I91*E91)</f>
        <v>0</v>
      </c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</row>
    <row r="92" spans="1:26" ht="21.5" x14ac:dyDescent="0.9">
      <c r="A92" s="103" t="str">
        <f>'PLANTILLA V6'!A92</f>
        <v>EE</v>
      </c>
      <c r="B92" s="103" t="str">
        <f>'PLANTILLA V6'!B92</f>
        <v xml:space="preserve">Cinta de aislar color rojo </v>
      </c>
      <c r="C92" s="104">
        <f>'PLANTILLA V6'!C92</f>
        <v>1</v>
      </c>
      <c r="D92" s="95" t="str">
        <f>'PLANTILLA V6'!D92</f>
        <v>rollo</v>
      </c>
      <c r="E92" s="104">
        <v>0</v>
      </c>
      <c r="F92" s="95" t="b">
        <v>0</v>
      </c>
      <c r="G92" s="95" t="b">
        <v>0</v>
      </c>
      <c r="H92" s="95" t="b">
        <v>0</v>
      </c>
      <c r="I92" s="95" t="b">
        <v>1</v>
      </c>
      <c r="J92" s="98" cm="1">
        <f t="array" ref="J92">_xlfn.IFS(LEN(A92)&gt;2,A93,SUM(E92:I92)=0,0,F92,$F$7*F92*E92,G92,$G$7*G92*E92,AND(H92,A92="Co"),$H$7*H92*E92,AND(H92,A92="Re"),$H$7*H92*E92,H92,$J$7*H92*E92,I92,$I$7*I92*E92)</f>
        <v>0</v>
      </c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</row>
    <row r="93" spans="1:26" ht="21.5" x14ac:dyDescent="0.9">
      <c r="A93" s="103" t="str">
        <f>'PLANTILLA V6'!A93</f>
        <v>EE</v>
      </c>
      <c r="B93" s="103" t="str">
        <f>'PLANTILLA V6'!B93</f>
        <v>Push button</v>
      </c>
      <c r="C93" s="104">
        <f>'PLANTILLA V6'!C93</f>
        <v>1</v>
      </c>
      <c r="D93" s="95" t="str">
        <f>'PLANTILLA V6'!D93</f>
        <v>pza</v>
      </c>
      <c r="E93" s="104">
        <v>0</v>
      </c>
      <c r="F93" s="95" t="b">
        <v>0</v>
      </c>
      <c r="G93" s="95" t="b">
        <v>0</v>
      </c>
      <c r="H93" s="95" t="b">
        <v>0</v>
      </c>
      <c r="I93" s="95" t="b">
        <v>0</v>
      </c>
      <c r="J93" s="98" cm="1">
        <f t="array" ref="J93">_xlfn.IFS(LEN(A93)&gt;2,A94,SUM(E93:I93)=0,0,F93,$F$7*F93*E93,G93,$G$7*G93*E93,AND(H93,A93="Co"),$H$7*H93*E93,AND(H93,A93="Re"),$H$7*H93*E93,H93,$J$7*H93*E93,I93,$I$7*I93*E93)</f>
        <v>0</v>
      </c>
      <c r="K93" s="101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</row>
    <row r="94" spans="1:26" ht="21.5" x14ac:dyDescent="0.9">
      <c r="A94" s="103" t="str">
        <f>'PLANTILLA V6'!A94</f>
        <v>EE</v>
      </c>
      <c r="B94" s="103" t="str">
        <f>'PLANTILLA V6'!B94</f>
        <v>Cautín</v>
      </c>
      <c r="C94" s="104">
        <f>'PLANTILLA V6'!C94</f>
        <v>1</v>
      </c>
      <c r="D94" s="95" t="str">
        <f>'PLANTILLA V6'!D94</f>
        <v>pza</v>
      </c>
      <c r="E94" s="104">
        <v>0</v>
      </c>
      <c r="F94" s="95" t="b">
        <v>0</v>
      </c>
      <c r="G94" s="95" t="b">
        <v>0</v>
      </c>
      <c r="H94" s="95" t="b">
        <v>0</v>
      </c>
      <c r="I94" s="95" t="b">
        <v>0</v>
      </c>
      <c r="J94" s="98" cm="1">
        <f t="array" ref="J94">_xlfn.IFS(LEN(A94)&gt;2,A95,SUM(E94:I94)=0,0,F94,$F$7*F94*E94,G94,$G$7*G94*E94,AND(H94,A94="Co"),$H$7*H94*E94,AND(H94,A94="Re"),$H$7*H94*E94,H94,$J$7*H94*E94,I94,$I$7*I94*E94)</f>
        <v>0</v>
      </c>
      <c r="K94" s="101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</row>
    <row r="95" spans="1:26" ht="21.5" x14ac:dyDescent="0.9">
      <c r="A95" s="103" t="str">
        <f>'PLANTILLA V6'!A95</f>
        <v>EE</v>
      </c>
      <c r="B95" s="103" t="str">
        <f>'PLANTILLA V6'!B95</f>
        <v>Soldadura eléctronica</v>
      </c>
      <c r="C95" s="104">
        <f>'PLANTILLA V6'!C95</f>
        <v>1</v>
      </c>
      <c r="D95" s="95" t="str">
        <f>'PLANTILLA V6'!D95</f>
        <v>pza</v>
      </c>
      <c r="E95" s="104">
        <v>0</v>
      </c>
      <c r="F95" s="95" t="b">
        <v>0</v>
      </c>
      <c r="G95" s="95" t="b">
        <v>0</v>
      </c>
      <c r="H95" s="95" t="b">
        <v>0</v>
      </c>
      <c r="I95" s="95" t="b">
        <v>0</v>
      </c>
      <c r="J95" s="98" cm="1">
        <f t="array" ref="J95">_xlfn.IFS(LEN(A95)&gt;2,A96,SUM(E95:I95)=0,0,F95,$F$7*F95*E95,G95,$G$7*G95*E95,AND(H95,A95="Co"),$H$7*H95*E95,AND(H95,A95="Re"),$H$7*H95*E95,H95,$J$7*H95*E95,I95,$I$7*I95*E95)</f>
        <v>0</v>
      </c>
      <c r="K95" s="101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</row>
    <row r="96" spans="1:26" ht="21.5" x14ac:dyDescent="0.9">
      <c r="A96" s="103" t="str">
        <f>'PLANTILLA V6'!A96</f>
        <v>EE</v>
      </c>
      <c r="B96" s="103" t="str">
        <f>'PLANTILLA V6'!B96</f>
        <v>Pasta para soldar</v>
      </c>
      <c r="C96" s="104">
        <f>'PLANTILLA V6'!C96</f>
        <v>1</v>
      </c>
      <c r="D96" s="95" t="str">
        <f>'PLANTILLA V6'!D96</f>
        <v>pza</v>
      </c>
      <c r="E96" s="104">
        <v>0</v>
      </c>
      <c r="F96" s="95" t="b">
        <v>0</v>
      </c>
      <c r="G96" s="95" t="b">
        <v>0</v>
      </c>
      <c r="H96" s="95" t="b">
        <v>0</v>
      </c>
      <c r="I96" s="95" t="b">
        <v>0</v>
      </c>
      <c r="J96" s="98" cm="1">
        <f t="array" ref="J96">_xlfn.IFS(LEN(A96)&gt;2,A97,SUM(E96:I96)=0,0,F96,$F$7*F96*E96,G96,$G$7*G96*E96,AND(H96,A96="Co"),$H$7*H96*E96,AND(H96,A96="Re"),$H$7*H96*E96,H96,$J$7*H96*E96,I96,$I$7*I96*E96)</f>
        <v>0</v>
      </c>
      <c r="K96" s="101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</row>
    <row r="97" spans="1:26" ht="21.5" x14ac:dyDescent="0.9">
      <c r="A97" s="103" t="str">
        <f>'PLANTILLA V6'!A97</f>
        <v>EE</v>
      </c>
      <c r="B97" s="103" t="str">
        <f>'PLANTILLA V6'!B97</f>
        <v>Interruptor de carrera</v>
      </c>
      <c r="C97" s="104">
        <f>'PLANTILLA V6'!C97</f>
        <v>1</v>
      </c>
      <c r="D97" s="95" t="str">
        <f>'PLANTILLA V6'!D97</f>
        <v>pza</v>
      </c>
      <c r="E97" s="104">
        <v>0</v>
      </c>
      <c r="F97" s="95" t="b">
        <v>0</v>
      </c>
      <c r="G97" s="95" t="b">
        <v>0</v>
      </c>
      <c r="H97" s="95" t="b">
        <v>0</v>
      </c>
      <c r="I97" s="95" t="b">
        <v>0</v>
      </c>
      <c r="J97" s="98" cm="1">
        <f t="array" ref="J97">_xlfn.IFS(LEN(A97)&gt;2,A98,SUM(E97:I97)=0,0,F97,$F$7*F97*E97,G97,$G$7*G97*E97,AND(H97,A97="Co"),$H$7*H97*E97,AND(H97,A97="Re"),$H$7*H97*E97,H97,$J$7*H97*E97,I97,$I$7*I97*E97)</f>
        <v>0</v>
      </c>
      <c r="K97" s="101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</row>
    <row r="98" spans="1:26" ht="21.5" x14ac:dyDescent="0.9">
      <c r="A98" s="103" t="str">
        <f>'PLANTILLA V6'!A98</f>
        <v>EE</v>
      </c>
      <c r="B98" s="103" t="str">
        <f>'PLANTILLA V6'!B98</f>
        <v>llantitas de plástico para motor DC</v>
      </c>
      <c r="C98" s="104">
        <f>'PLANTILLA V6'!C98</f>
        <v>1</v>
      </c>
      <c r="D98" s="95" t="str">
        <f>'PLANTILLA V6'!D98</f>
        <v>pza</v>
      </c>
      <c r="E98" s="104">
        <v>0</v>
      </c>
      <c r="F98" s="95" t="b">
        <v>0</v>
      </c>
      <c r="G98" s="95" t="b">
        <v>0</v>
      </c>
      <c r="H98" s="95" t="b">
        <v>0</v>
      </c>
      <c r="I98" s="95" t="b">
        <v>0</v>
      </c>
      <c r="J98" s="98" cm="1">
        <f t="array" ref="J98">_xlfn.IFS(LEN(A98)&gt;2,A99,SUM(E98:I98)=0,0,F98,$F$7*F98*E98,G98,$G$7*G98*E98,AND(H98,A98="Co"),$H$7*H98*E98,AND(H98,A98="Re"),$H$7*H98*E98,H98,$J$7*H98*E98,I98,$I$7*I98*E98)</f>
        <v>0</v>
      </c>
      <c r="K98" s="101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</row>
    <row r="99" spans="1:26" ht="21.5" x14ac:dyDescent="0.9">
      <c r="A99" s="103" t="str">
        <f>'PLANTILLA V6'!A99</f>
        <v>EE</v>
      </c>
      <c r="B99" s="103" t="str">
        <f>'PLANTILLA V6'!B99</f>
        <v>Servomotor SG90</v>
      </c>
      <c r="C99" s="104">
        <f>'PLANTILLA V6'!C99</f>
        <v>1</v>
      </c>
      <c r="D99" s="95" t="str">
        <f>'PLANTILLA V6'!D99</f>
        <v>pza</v>
      </c>
      <c r="E99" s="104">
        <v>0</v>
      </c>
      <c r="F99" s="95" t="b">
        <v>0</v>
      </c>
      <c r="G99" s="95" t="b">
        <v>0</v>
      </c>
      <c r="H99" s="95" t="b">
        <v>0</v>
      </c>
      <c r="I99" s="95" t="b">
        <v>0</v>
      </c>
      <c r="J99" s="98" cm="1">
        <f t="array" ref="J99">_xlfn.IFS(LEN(A99)&gt;2,A100,SUM(E99:I99)=0,0,F99,$F$7*F99*E99,G99,$G$7*G99*E99,AND(H99,A99="Co"),$H$7*H99*E99,AND(H99,A99="Re"),$H$7*H99*E99,H99,$J$7*H99*E99,I99,$I$7*I99*E99)</f>
        <v>0</v>
      </c>
      <c r="K99" s="101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</row>
    <row r="100" spans="1:26" ht="21.5" x14ac:dyDescent="0.9">
      <c r="A100" s="103" t="str">
        <f>'PLANTILLA V6'!A100</f>
        <v>EE</v>
      </c>
      <c r="B100" s="103">
        <f>'PLANTILLA V6'!B100</f>
        <v>0</v>
      </c>
      <c r="C100" s="104">
        <f>'PLANTILLA V6'!C100</f>
        <v>1</v>
      </c>
      <c r="D100" s="95" t="str">
        <f>'PLANTILLA V6'!D100</f>
        <v>pza</v>
      </c>
      <c r="E100" s="104">
        <v>0</v>
      </c>
      <c r="F100" s="95" t="b">
        <v>0</v>
      </c>
      <c r="G100" s="95" t="b">
        <v>0</v>
      </c>
      <c r="H100" s="95" t="b">
        <v>0</v>
      </c>
      <c r="I100" s="95" t="b">
        <v>0</v>
      </c>
      <c r="J100" s="98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01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</row>
    <row r="101" spans="1:26" ht="21.5" x14ac:dyDescent="0.9">
      <c r="A101" s="103">
        <f>'PLANTILLA V6'!A101</f>
        <v>0</v>
      </c>
      <c r="B101" s="103">
        <f>'PLANTILLA V6'!B101</f>
        <v>0</v>
      </c>
      <c r="C101" s="104">
        <f>'PLANTILLA V6'!C101</f>
        <v>1</v>
      </c>
      <c r="D101" s="95" t="str">
        <f>'PLANTILLA V6'!D101</f>
        <v>pza</v>
      </c>
      <c r="E101" s="104">
        <v>0</v>
      </c>
      <c r="F101" s="95" t="b">
        <v>0</v>
      </c>
      <c r="G101" s="95" t="b">
        <v>0</v>
      </c>
      <c r="H101" s="95" t="b">
        <v>0</v>
      </c>
      <c r="I101" s="95" t="b">
        <v>0</v>
      </c>
      <c r="J101" s="98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01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</row>
    <row r="102" spans="1:26" ht="21.5" x14ac:dyDescent="0.9">
      <c r="A102" s="103">
        <f>'PLANTILLA V6'!A102</f>
        <v>0</v>
      </c>
      <c r="B102" s="103">
        <f>'PLANTILLA V6'!B102</f>
        <v>0</v>
      </c>
      <c r="C102" s="104">
        <f>'PLANTILLA V6'!C102</f>
        <v>1</v>
      </c>
      <c r="D102" s="95" t="str">
        <f>'PLANTILLA V6'!D102</f>
        <v>pza</v>
      </c>
      <c r="E102" s="104">
        <v>0</v>
      </c>
      <c r="F102" s="95" t="b">
        <v>0</v>
      </c>
      <c r="G102" s="95" t="b">
        <v>0</v>
      </c>
      <c r="H102" s="95" t="b">
        <v>0</v>
      </c>
      <c r="I102" s="95" t="b">
        <v>0</v>
      </c>
      <c r="J102" s="98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01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</row>
    <row r="103" spans="1:26" ht="21.5" x14ac:dyDescent="0.9">
      <c r="A103" s="103">
        <f>'PLANTILLA V6'!A103</f>
        <v>0</v>
      </c>
      <c r="B103" s="103">
        <f>'PLANTILLA V6'!B103</f>
        <v>0</v>
      </c>
      <c r="C103" s="104">
        <f>'PLANTILLA V6'!C103</f>
        <v>1</v>
      </c>
      <c r="D103" s="95" t="str">
        <f>'PLANTILLA V6'!D103</f>
        <v>pza</v>
      </c>
      <c r="E103" s="104">
        <v>0</v>
      </c>
      <c r="F103" s="95" t="b">
        <v>0</v>
      </c>
      <c r="G103" s="95" t="b">
        <v>0</v>
      </c>
      <c r="H103" s="95" t="b">
        <v>0</v>
      </c>
      <c r="I103" s="95" t="b">
        <v>0</v>
      </c>
      <c r="J103" s="98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01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</row>
    <row r="104" spans="1:26" ht="21.5" x14ac:dyDescent="0.9">
      <c r="A104" s="103">
        <f>'PLANTILLA V6'!A104</f>
        <v>0</v>
      </c>
      <c r="B104" s="103">
        <f>'PLANTILLA V6'!B104</f>
        <v>0</v>
      </c>
      <c r="C104" s="104">
        <f>'PLANTILLA V6'!C104</f>
        <v>1</v>
      </c>
      <c r="D104" s="95" t="str">
        <f>'PLANTILLA V6'!D104</f>
        <v>pza</v>
      </c>
      <c r="E104" s="104">
        <v>0</v>
      </c>
      <c r="F104" s="95" t="b">
        <v>0</v>
      </c>
      <c r="G104" s="95" t="b">
        <v>0</v>
      </c>
      <c r="H104" s="95" t="b">
        <v>0</v>
      </c>
      <c r="I104" s="95" t="b">
        <v>0</v>
      </c>
      <c r="J104" s="98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01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</row>
    <row r="105" spans="1:26" ht="21.5" x14ac:dyDescent="0.9">
      <c r="A105" s="103">
        <f>'PLANTILLA V6'!A105</f>
        <v>0</v>
      </c>
      <c r="B105" s="103">
        <f>'PLANTILLA V6'!B105</f>
        <v>0</v>
      </c>
      <c r="C105" s="104">
        <f>'PLANTILLA V6'!C105</f>
        <v>1</v>
      </c>
      <c r="D105" s="95" t="str">
        <f>'PLANTILLA V6'!D105</f>
        <v>pza</v>
      </c>
      <c r="E105" s="104">
        <v>0</v>
      </c>
      <c r="F105" s="95" t="b">
        <v>0</v>
      </c>
      <c r="G105" s="95" t="b">
        <v>0</v>
      </c>
      <c r="H105" s="95" t="b">
        <v>0</v>
      </c>
      <c r="I105" s="95" t="b">
        <v>0</v>
      </c>
      <c r="J105" s="98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01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</row>
    <row r="106" spans="1:26" ht="21.5" x14ac:dyDescent="0.9">
      <c r="A106" s="103">
        <f>'PLANTILLA V6'!A106</f>
        <v>0</v>
      </c>
      <c r="B106" s="103">
        <f>'PLANTILLA V6'!B106</f>
        <v>0</v>
      </c>
      <c r="C106" s="104">
        <f>'PLANTILLA V6'!C106</f>
        <v>1</v>
      </c>
      <c r="D106" s="95" t="str">
        <f>'PLANTILLA V6'!D106</f>
        <v>pza</v>
      </c>
      <c r="E106" s="104">
        <v>0</v>
      </c>
      <c r="F106" s="95" t="b">
        <v>0</v>
      </c>
      <c r="G106" s="95" t="b">
        <v>0</v>
      </c>
      <c r="H106" s="95" t="b">
        <v>0</v>
      </c>
      <c r="I106" s="95" t="b">
        <v>0</v>
      </c>
      <c r="J106" s="98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01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</row>
    <row r="107" spans="1:26" ht="21.5" x14ac:dyDescent="0.9">
      <c r="A107" s="103">
        <f>'PLANTILLA V6'!A107</f>
        <v>0</v>
      </c>
      <c r="B107" s="103">
        <f>'PLANTILLA V6'!B107</f>
        <v>0</v>
      </c>
      <c r="C107" s="104">
        <f>'PLANTILLA V6'!C107</f>
        <v>1</v>
      </c>
      <c r="D107" s="95" t="str">
        <f>'PLANTILLA V6'!D107</f>
        <v>pza</v>
      </c>
      <c r="E107" s="104">
        <v>0</v>
      </c>
      <c r="F107" s="95" t="b">
        <v>0</v>
      </c>
      <c r="G107" s="95" t="b">
        <v>0</v>
      </c>
      <c r="H107" s="95" t="b">
        <v>0</v>
      </c>
      <c r="I107" s="95" t="b">
        <v>0</v>
      </c>
      <c r="J107" s="98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01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</row>
    <row r="108" spans="1:26" ht="21.5" x14ac:dyDescent="0.9">
      <c r="A108" s="103">
        <f>'PLANTILLA V6'!A108</f>
        <v>0</v>
      </c>
      <c r="B108" s="103">
        <f>'PLANTILLA V6'!B108</f>
        <v>0</v>
      </c>
      <c r="C108" s="104">
        <f>'PLANTILLA V6'!C108</f>
        <v>1</v>
      </c>
      <c r="D108" s="95" t="str">
        <f>'PLANTILLA V6'!D108</f>
        <v>pza</v>
      </c>
      <c r="E108" s="104">
        <v>0</v>
      </c>
      <c r="F108" s="95" t="b">
        <v>0</v>
      </c>
      <c r="G108" s="95" t="b">
        <v>0</v>
      </c>
      <c r="H108" s="95" t="b">
        <v>0</v>
      </c>
      <c r="I108" s="95" t="b">
        <v>0</v>
      </c>
      <c r="J108" s="98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01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</row>
    <row r="109" spans="1:26" ht="21.5" x14ac:dyDescent="0.9">
      <c r="A109" s="196" t="str">
        <f>'PLANTILLA V6'!A109</f>
        <v>Baterías</v>
      </c>
      <c r="B109" s="167"/>
      <c r="C109" s="104">
        <f>'PLANTILLA V6'!C109</f>
        <v>0</v>
      </c>
      <c r="D109" s="95">
        <f>'PLANTILLA V6'!D109</f>
        <v>0</v>
      </c>
      <c r="E109" s="104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102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01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</row>
    <row r="110" spans="1:26" ht="21.5" x14ac:dyDescent="0.9">
      <c r="A110" s="103" t="str">
        <f>'PLANTILLA V6'!A110</f>
        <v>Ba</v>
      </c>
      <c r="B110" s="103" t="str">
        <f>'PLANTILLA V6'!B110</f>
        <v>Batería recargable 1.5V (AA)</v>
      </c>
      <c r="C110" s="104">
        <f>'PLANTILLA V6'!C110</f>
        <v>1</v>
      </c>
      <c r="D110" s="95" t="str">
        <f>'PLANTILLA V6'!D110</f>
        <v>pza</v>
      </c>
      <c r="E110" s="104">
        <v>0</v>
      </c>
      <c r="F110" s="95" t="b">
        <v>0</v>
      </c>
      <c r="G110" s="95" t="b">
        <v>0</v>
      </c>
      <c r="H110" s="95" t="b">
        <v>1</v>
      </c>
      <c r="I110" s="95" t="b">
        <v>0</v>
      </c>
      <c r="J110" s="98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</row>
    <row r="111" spans="1:26" ht="21.5" x14ac:dyDescent="0.9">
      <c r="A111" s="103" t="str">
        <f>'PLANTILLA V6'!A111</f>
        <v>Ba</v>
      </c>
      <c r="B111" s="103" t="str">
        <f>'PLANTILLA V6'!B111</f>
        <v>Batería recargable 1.5V (AAA)</v>
      </c>
      <c r="C111" s="104">
        <f>'PLANTILLA V6'!C111</f>
        <v>1</v>
      </c>
      <c r="D111" s="95" t="str">
        <f>'PLANTILLA V6'!D111</f>
        <v>pza</v>
      </c>
      <c r="E111" s="104">
        <v>0</v>
      </c>
      <c r="F111" s="95" t="b">
        <v>0</v>
      </c>
      <c r="G111" s="95" t="b">
        <v>0</v>
      </c>
      <c r="H111" s="95" t="b">
        <v>1</v>
      </c>
      <c r="I111" s="95" t="b">
        <v>0</v>
      </c>
      <c r="J111" s="98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</row>
    <row r="112" spans="1:26" ht="21.5" x14ac:dyDescent="0.9">
      <c r="A112" s="103" t="str">
        <f>'PLANTILLA V6'!A112</f>
        <v>Ba</v>
      </c>
      <c r="B112" s="103" t="str">
        <f>'PLANTILLA V6'!B112</f>
        <v>Batería recargable 9V Volteck</v>
      </c>
      <c r="C112" s="104">
        <f>'PLANTILLA V6'!C112</f>
        <v>1</v>
      </c>
      <c r="D112" s="95" t="str">
        <f>'PLANTILLA V6'!D112</f>
        <v>pza</v>
      </c>
      <c r="E112" s="104">
        <v>0</v>
      </c>
      <c r="F112" s="95" t="b">
        <v>0</v>
      </c>
      <c r="G112" s="95" t="b">
        <v>0</v>
      </c>
      <c r="H112" s="95" t="b">
        <v>1</v>
      </c>
      <c r="I112" s="95" t="b">
        <v>0</v>
      </c>
      <c r="J112" s="98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</row>
    <row r="113" spans="1:26" ht="21.5" x14ac:dyDescent="0.9">
      <c r="A113" s="103" t="str">
        <f>'PLANTILLA V6'!A113</f>
        <v>Ba</v>
      </c>
      <c r="B113" s="103" t="str">
        <f>'PLANTILLA V6'!B113</f>
        <v>Baterías alcalinas AAA de 1.5 V (no recargable) para microbit</v>
      </c>
      <c r="C113" s="104">
        <f>'PLANTILLA V6'!C113</f>
        <v>1</v>
      </c>
      <c r="D113" s="95" t="str">
        <f>'PLANTILLA V6'!D113</f>
        <v>pza</v>
      </c>
      <c r="E113" s="104">
        <v>0</v>
      </c>
      <c r="F113" s="95" t="b">
        <v>0</v>
      </c>
      <c r="G113" s="95" t="b">
        <v>0</v>
      </c>
      <c r="H113" s="95" t="b">
        <v>1</v>
      </c>
      <c r="I113" s="95" t="b">
        <v>0</v>
      </c>
      <c r="J113" s="98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21.5" x14ac:dyDescent="0.9">
      <c r="A114" s="103" t="str">
        <f>'PLANTILLA V6'!A114</f>
        <v>Ba</v>
      </c>
      <c r="B114" s="103" t="str">
        <f>'PLANTILLA V6'!B114</f>
        <v>Batería de 3V tipo CR2032</v>
      </c>
      <c r="C114" s="104">
        <f>'PLANTILLA V6'!C114</f>
        <v>1</v>
      </c>
      <c r="D114" s="95" t="str">
        <f>'PLANTILLA V6'!D114</f>
        <v>pza</v>
      </c>
      <c r="E114" s="104">
        <v>0</v>
      </c>
      <c r="F114" s="95" t="b">
        <v>0</v>
      </c>
      <c r="G114" s="95" t="b">
        <v>0</v>
      </c>
      <c r="H114" s="95" t="b">
        <v>1</v>
      </c>
      <c r="I114" s="95" t="b">
        <v>0</v>
      </c>
      <c r="J114" s="98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</row>
    <row r="115" spans="1:26" ht="21.5" x14ac:dyDescent="0.9">
      <c r="A115" s="103" t="str">
        <f>'PLANTILLA V6'!A115</f>
        <v>Ba</v>
      </c>
      <c r="B115" s="103" t="str">
        <f>'PLANTILLA V6'!B115</f>
        <v>Cargador universal de pilas recargable (9V, AA y AAA)</v>
      </c>
      <c r="C115" s="104">
        <f>'PLANTILLA V6'!C115</f>
        <v>1</v>
      </c>
      <c r="D115" s="95" t="str">
        <f>'PLANTILLA V6'!D115</f>
        <v>pza</v>
      </c>
      <c r="E115" s="104">
        <v>0</v>
      </c>
      <c r="F115" s="95" t="b">
        <v>0</v>
      </c>
      <c r="G115" s="95" t="b">
        <v>0</v>
      </c>
      <c r="H115" s="95" t="b">
        <v>0</v>
      </c>
      <c r="I115" s="95" t="b">
        <v>1</v>
      </c>
      <c r="J115" s="98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</row>
    <row r="116" spans="1:26" ht="21.5" x14ac:dyDescent="0.9">
      <c r="A116" s="103" t="str">
        <f>'PLANTILLA V6'!A116</f>
        <v>Ba</v>
      </c>
      <c r="B116" s="103" t="str">
        <f>'PLANTILLA V6'!B116</f>
        <v xml:space="preserve">Portapilas para 2 pilas en serie "AA" </v>
      </c>
      <c r="C116" s="104">
        <f>'PLANTILLA V6'!C116</f>
        <v>1</v>
      </c>
      <c r="D116" s="95" t="str">
        <f>'PLANTILLA V6'!D116</f>
        <v>pza</v>
      </c>
      <c r="E116" s="104">
        <v>0</v>
      </c>
      <c r="F116" s="95" t="b">
        <v>0</v>
      </c>
      <c r="G116" s="95" t="b">
        <v>0</v>
      </c>
      <c r="H116" s="95" t="b">
        <v>1</v>
      </c>
      <c r="I116" s="95" t="b">
        <v>0</v>
      </c>
      <c r="J116" s="98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</row>
    <row r="117" spans="1:26" ht="21.5" x14ac:dyDescent="0.9">
      <c r="A117" s="103" t="str">
        <f>'PLANTILLA V6'!A117</f>
        <v>Ba</v>
      </c>
      <c r="B117" s="103" t="str">
        <f>'PLANTILLA V6'!B117</f>
        <v>Broche para pila de 9V</v>
      </c>
      <c r="C117" s="104">
        <f>'PLANTILLA V6'!C117</f>
        <v>1</v>
      </c>
      <c r="D117" s="95" t="str">
        <f>'PLANTILLA V6'!D117</f>
        <v>pza</v>
      </c>
      <c r="E117" s="104">
        <v>0</v>
      </c>
      <c r="F117" s="95" t="b">
        <v>0</v>
      </c>
      <c r="G117" s="95" t="b">
        <v>0</v>
      </c>
      <c r="H117" s="95" t="b">
        <v>1</v>
      </c>
      <c r="I117" s="95" t="b">
        <v>0</v>
      </c>
      <c r="J117" s="98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</row>
    <row r="118" spans="1:26" ht="21.5" x14ac:dyDescent="0.9">
      <c r="A118" s="103" t="str">
        <f>'PLANTILLA V6'!A118</f>
        <v>Ba</v>
      </c>
      <c r="B118" s="103" t="str">
        <f>'PLANTILLA V6'!B118</f>
        <v>Pila CR2032 tipo moneda</v>
      </c>
      <c r="C118" s="104">
        <f>'PLANTILLA V6'!C118</f>
        <v>1</v>
      </c>
      <c r="D118" s="95" t="str">
        <f>'PLANTILLA V6'!D118</f>
        <v>pza</v>
      </c>
      <c r="E118" s="104">
        <v>0</v>
      </c>
      <c r="F118" s="95" t="b">
        <v>0</v>
      </c>
      <c r="G118" s="95" t="b">
        <v>0</v>
      </c>
      <c r="H118" s="95" t="b">
        <v>1</v>
      </c>
      <c r="I118" s="95" t="b">
        <v>0</v>
      </c>
      <c r="J118" s="98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</row>
    <row r="119" spans="1:26" ht="21.5" x14ac:dyDescent="0.9">
      <c r="A119" s="20">
        <f>'PLANTILLA V6'!A119</f>
        <v>0</v>
      </c>
      <c r="B119" s="20">
        <f>'PLANTILLA V6'!B119</f>
        <v>0</v>
      </c>
      <c r="C119" s="104">
        <f>'PLANTILLA V6'!C119</f>
        <v>0</v>
      </c>
      <c r="D119" s="95">
        <f>'PLANTILLA V6'!D119</f>
        <v>0</v>
      </c>
      <c r="E119" s="104">
        <v>0</v>
      </c>
      <c r="F119" s="95" t="b">
        <v>0</v>
      </c>
      <c r="G119" s="95" t="b">
        <v>0</v>
      </c>
      <c r="H119" s="95" t="b">
        <v>0</v>
      </c>
      <c r="I119" s="95" t="b">
        <v>0</v>
      </c>
      <c r="J119" s="98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20">
        <f>'PLANTILLA V6'!A120</f>
        <v>0</v>
      </c>
      <c r="B120" s="20">
        <f>'PLANTILLA V6'!B120</f>
        <v>0</v>
      </c>
      <c r="C120" s="104">
        <f>'PLANTILLA V6'!C120</f>
        <v>0</v>
      </c>
      <c r="D120" s="95">
        <f>'PLANTILLA V6'!D120</f>
        <v>0</v>
      </c>
      <c r="E120" s="104">
        <v>0</v>
      </c>
      <c r="F120" s="95" t="b">
        <v>0</v>
      </c>
      <c r="G120" s="95" t="b">
        <v>0</v>
      </c>
      <c r="H120" s="95" t="b">
        <v>0</v>
      </c>
      <c r="I120" s="95" t="b">
        <v>0</v>
      </c>
      <c r="J120" s="98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20">
        <f>'PLANTILLA V6'!A121</f>
        <v>0</v>
      </c>
      <c r="B121" s="20">
        <f>'PLANTILLA V6'!B121</f>
        <v>0</v>
      </c>
      <c r="C121" s="104">
        <f>'PLANTILLA V6'!C121</f>
        <v>0</v>
      </c>
      <c r="D121" s="95">
        <f>'PLANTILLA V6'!D121</f>
        <v>0</v>
      </c>
      <c r="E121" s="104">
        <v>0</v>
      </c>
      <c r="F121" s="95" t="b">
        <v>0</v>
      </c>
      <c r="G121" s="95" t="b">
        <v>0</v>
      </c>
      <c r="H121" s="95" t="b">
        <v>0</v>
      </c>
      <c r="I121" s="95" t="b">
        <v>0</v>
      </c>
      <c r="J121" s="98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20">
        <f>'PLANTILLA V6'!A122</f>
        <v>0</v>
      </c>
      <c r="B122" s="20">
        <f>'PLANTILLA V6'!B122</f>
        <v>0</v>
      </c>
      <c r="C122" s="104">
        <f>'PLANTILLA V6'!C122</f>
        <v>0</v>
      </c>
      <c r="D122" s="95">
        <f>'PLANTILLA V6'!D122</f>
        <v>0</v>
      </c>
      <c r="E122" s="104">
        <v>0</v>
      </c>
      <c r="F122" s="95" t="b">
        <v>0</v>
      </c>
      <c r="G122" s="95" t="b">
        <v>0</v>
      </c>
      <c r="H122" s="95" t="b">
        <v>0</v>
      </c>
      <c r="I122" s="95" t="b">
        <v>0</v>
      </c>
      <c r="J122" s="98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20">
        <f>'PLANTILLA V6'!A123</f>
        <v>0</v>
      </c>
      <c r="B123" s="20">
        <f>'PLANTILLA V6'!B123</f>
        <v>0</v>
      </c>
      <c r="C123" s="104">
        <f>'PLANTILLA V6'!C123</f>
        <v>0</v>
      </c>
      <c r="D123" s="95">
        <f>'PLANTILLA V6'!D123</f>
        <v>0</v>
      </c>
      <c r="E123" s="104">
        <v>0</v>
      </c>
      <c r="F123" s="95" t="b">
        <v>0</v>
      </c>
      <c r="G123" s="95" t="b">
        <v>0</v>
      </c>
      <c r="H123" s="95" t="b">
        <v>0</v>
      </c>
      <c r="I123" s="95" t="b">
        <v>0</v>
      </c>
      <c r="J123" s="98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20">
        <f>'PLANTILLA V6'!A124</f>
        <v>0</v>
      </c>
      <c r="B124" s="20">
        <f>'PLANTILLA V6'!B124</f>
        <v>0</v>
      </c>
      <c r="C124" s="104">
        <f>'PLANTILLA V6'!C124</f>
        <v>0</v>
      </c>
      <c r="D124" s="95">
        <f>'PLANTILLA V6'!D124</f>
        <v>0</v>
      </c>
      <c r="E124" s="104">
        <v>0</v>
      </c>
      <c r="F124" s="95" t="b">
        <v>0</v>
      </c>
      <c r="G124" s="95" t="b">
        <v>0</v>
      </c>
      <c r="H124" s="95" t="b">
        <v>0</v>
      </c>
      <c r="I124" s="95" t="b">
        <v>0</v>
      </c>
      <c r="J124" s="98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20">
        <f>'PLANTILLA V6'!A125</f>
        <v>0</v>
      </c>
      <c r="B125" s="20">
        <f>'PLANTILLA V6'!B125</f>
        <v>0</v>
      </c>
      <c r="C125" s="104">
        <f>'PLANTILLA V6'!C125</f>
        <v>0</v>
      </c>
      <c r="D125" s="95">
        <f>'PLANTILLA V6'!D125</f>
        <v>0</v>
      </c>
      <c r="E125" s="104">
        <v>0</v>
      </c>
      <c r="F125" s="95" t="b">
        <v>0</v>
      </c>
      <c r="G125" s="95" t="b">
        <v>0</v>
      </c>
      <c r="H125" s="95" t="b">
        <v>0</v>
      </c>
      <c r="I125" s="95" t="b">
        <v>0</v>
      </c>
      <c r="J125" s="98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20">
        <f>'PLANTILLA V6'!A126</f>
        <v>0</v>
      </c>
      <c r="B126" s="20">
        <f>'PLANTILLA V6'!B126</f>
        <v>0</v>
      </c>
      <c r="C126" s="104">
        <f>'PLANTILLA V6'!C126</f>
        <v>0</v>
      </c>
      <c r="D126" s="95">
        <f>'PLANTILLA V6'!D126</f>
        <v>0</v>
      </c>
      <c r="E126" s="104">
        <v>0</v>
      </c>
      <c r="F126" s="95" t="b">
        <v>0</v>
      </c>
      <c r="G126" s="95" t="b">
        <v>0</v>
      </c>
      <c r="H126" s="95" t="b">
        <v>0</v>
      </c>
      <c r="I126" s="95" t="b">
        <v>0</v>
      </c>
      <c r="J126" s="98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20">
        <f>'PLANTILLA V6'!A127</f>
        <v>0</v>
      </c>
      <c r="B127" s="20">
        <f>'PLANTILLA V6'!B127</f>
        <v>0</v>
      </c>
      <c r="C127" s="104">
        <f>'PLANTILLA V6'!C127</f>
        <v>0</v>
      </c>
      <c r="D127" s="95">
        <f>'PLANTILLA V6'!D127</f>
        <v>0</v>
      </c>
      <c r="E127" s="104">
        <v>0</v>
      </c>
      <c r="F127" s="95" t="b">
        <v>0</v>
      </c>
      <c r="G127" s="95" t="b">
        <v>0</v>
      </c>
      <c r="H127" s="95" t="b">
        <v>0</v>
      </c>
      <c r="I127" s="95" t="b">
        <v>0</v>
      </c>
      <c r="J127" s="98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20">
        <f>'PLANTILLA V6'!A128</f>
        <v>0</v>
      </c>
      <c r="B128" s="20">
        <f>'PLANTILLA V6'!B128</f>
        <v>0</v>
      </c>
      <c r="C128" s="104">
        <f>'PLANTILLA V6'!C128</f>
        <v>0</v>
      </c>
      <c r="D128" s="95">
        <f>'PLANTILLA V6'!D128</f>
        <v>0</v>
      </c>
      <c r="E128" s="104">
        <v>0</v>
      </c>
      <c r="F128" s="95" t="b">
        <v>0</v>
      </c>
      <c r="G128" s="95" t="b">
        <v>0</v>
      </c>
      <c r="H128" s="95" t="b">
        <v>0</v>
      </c>
      <c r="I128" s="95" t="b">
        <v>0</v>
      </c>
      <c r="J128" s="98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20">
        <f>'PLANTILLA V6'!A129</f>
        <v>0</v>
      </c>
      <c r="B129" s="20">
        <f>'PLANTILLA V6'!B129</f>
        <v>0</v>
      </c>
      <c r="C129" s="104">
        <f>'PLANTILLA V6'!C129</f>
        <v>0</v>
      </c>
      <c r="D129" s="95">
        <f>'PLANTILLA V6'!D129</f>
        <v>0</v>
      </c>
      <c r="E129" s="104">
        <v>0</v>
      </c>
      <c r="F129" s="95" t="b">
        <v>0</v>
      </c>
      <c r="G129" s="95" t="b">
        <v>0</v>
      </c>
      <c r="H129" s="95" t="b">
        <v>0</v>
      </c>
      <c r="I129" s="95" t="b">
        <v>0</v>
      </c>
      <c r="J129" s="98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20">
        <f>'PLANTILLA V6'!A130</f>
        <v>0</v>
      </c>
      <c r="B130" s="20">
        <f>'PLANTILLA V6'!B130</f>
        <v>0</v>
      </c>
      <c r="C130" s="104">
        <f>'PLANTILLA V6'!C130</f>
        <v>0</v>
      </c>
      <c r="D130" s="95">
        <f>'PLANTILLA V6'!D130</f>
        <v>0</v>
      </c>
      <c r="E130" s="104">
        <v>0</v>
      </c>
      <c r="F130" s="95" t="b">
        <v>0</v>
      </c>
      <c r="G130" s="95" t="b">
        <v>0</v>
      </c>
      <c r="H130" s="95" t="b">
        <v>0</v>
      </c>
      <c r="I130" s="95" t="b">
        <v>0</v>
      </c>
      <c r="J130" s="98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20">
        <f>'PLANTILLA V6'!A131</f>
        <v>0</v>
      </c>
      <c r="B131" s="20">
        <f>'PLANTILLA V6'!B131</f>
        <v>0</v>
      </c>
      <c r="C131" s="104">
        <f>'PLANTILLA V6'!C131</f>
        <v>0</v>
      </c>
      <c r="D131" s="95">
        <f>'PLANTILLA V6'!D131</f>
        <v>0</v>
      </c>
      <c r="E131" s="104">
        <v>0</v>
      </c>
      <c r="F131" s="95" t="b">
        <v>0</v>
      </c>
      <c r="G131" s="95" t="b">
        <v>0</v>
      </c>
      <c r="H131" s="95" t="b">
        <v>0</v>
      </c>
      <c r="I131" s="95" t="b">
        <v>0</v>
      </c>
      <c r="J131" s="98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20">
        <f>'PLANTILLA V6'!A132</f>
        <v>0</v>
      </c>
      <c r="B132" s="20">
        <f>'PLANTILLA V6'!B132</f>
        <v>0</v>
      </c>
      <c r="C132" s="104">
        <f>'PLANTILLA V6'!C132</f>
        <v>0</v>
      </c>
      <c r="D132" s="95">
        <f>'PLANTILLA V6'!D132</f>
        <v>0</v>
      </c>
      <c r="E132" s="104">
        <v>0</v>
      </c>
      <c r="F132" s="95" t="b">
        <v>0</v>
      </c>
      <c r="G132" s="95" t="b">
        <v>0</v>
      </c>
      <c r="H132" s="95" t="b">
        <v>0</v>
      </c>
      <c r="I132" s="95" t="b">
        <v>0</v>
      </c>
      <c r="J132" s="98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20">
        <f>'PLANTILLA V6'!A133</f>
        <v>0</v>
      </c>
      <c r="B133" s="20">
        <f>'PLANTILLA V6'!B133</f>
        <v>0</v>
      </c>
      <c r="C133" s="104">
        <f>'PLANTILLA V6'!C133</f>
        <v>0</v>
      </c>
      <c r="D133" s="95">
        <f>'PLANTILLA V6'!D133</f>
        <v>0</v>
      </c>
      <c r="E133" s="104">
        <v>0</v>
      </c>
      <c r="F133" s="95" t="b">
        <v>0</v>
      </c>
      <c r="G133" s="95" t="b">
        <v>0</v>
      </c>
      <c r="H133" s="95" t="b">
        <v>0</v>
      </c>
      <c r="I133" s="95" t="b">
        <v>0</v>
      </c>
      <c r="J133" s="98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20">
        <f>'PLANTILLA V6'!A134</f>
        <v>0</v>
      </c>
      <c r="B134" s="20">
        <f>'PLANTILLA V6'!B134</f>
        <v>0</v>
      </c>
      <c r="C134" s="104">
        <f>'PLANTILLA V6'!C134</f>
        <v>0</v>
      </c>
      <c r="D134" s="95">
        <f>'PLANTILLA V6'!D134</f>
        <v>0</v>
      </c>
      <c r="E134" s="104">
        <v>0</v>
      </c>
      <c r="F134" s="95" t="b">
        <v>0</v>
      </c>
      <c r="G134" s="95" t="b">
        <v>0</v>
      </c>
      <c r="H134" s="95" t="b">
        <v>0</v>
      </c>
      <c r="I134" s="95" t="b">
        <v>0</v>
      </c>
      <c r="J134" s="98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20">
        <f>'PLANTILLA V6'!A135</f>
        <v>0</v>
      </c>
      <c r="B135" s="20">
        <f>'PLANTILLA V6'!B135</f>
        <v>0</v>
      </c>
      <c r="C135" s="104">
        <f>'PLANTILLA V6'!C135</f>
        <v>0</v>
      </c>
      <c r="D135" s="95">
        <f>'PLANTILLA V6'!D135</f>
        <v>0</v>
      </c>
      <c r="E135" s="104">
        <v>0</v>
      </c>
      <c r="F135" s="95" t="b">
        <v>0</v>
      </c>
      <c r="G135" s="95" t="b">
        <v>0</v>
      </c>
      <c r="H135" s="95" t="b">
        <v>0</v>
      </c>
      <c r="I135" s="95" t="b">
        <v>0</v>
      </c>
      <c r="J135" s="98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20">
        <f>'PLANTILLA V6'!A136</f>
        <v>0</v>
      </c>
      <c r="B136" s="20">
        <f>'PLANTILLA V6'!B136</f>
        <v>0</v>
      </c>
      <c r="C136" s="104">
        <f>'PLANTILLA V6'!C136</f>
        <v>0</v>
      </c>
      <c r="D136" s="95">
        <f>'PLANTILLA V6'!D136</f>
        <v>0</v>
      </c>
      <c r="E136" s="104">
        <v>0</v>
      </c>
      <c r="F136" s="95" t="b">
        <v>0</v>
      </c>
      <c r="G136" s="95" t="b">
        <v>0</v>
      </c>
      <c r="H136" s="95" t="b">
        <v>0</v>
      </c>
      <c r="I136" s="95" t="b">
        <v>0</v>
      </c>
      <c r="J136" s="98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20">
        <f>'PLANTILLA V6'!A137</f>
        <v>0</v>
      </c>
      <c r="B137" s="20">
        <f>'PLANTILLA V6'!B137</f>
        <v>0</v>
      </c>
      <c r="C137" s="104">
        <f>'PLANTILLA V6'!C137</f>
        <v>0</v>
      </c>
      <c r="D137" s="95">
        <f>'PLANTILLA V6'!D137</f>
        <v>0</v>
      </c>
      <c r="E137" s="104">
        <v>0</v>
      </c>
      <c r="F137" s="95" t="b">
        <v>0</v>
      </c>
      <c r="G137" s="95" t="b">
        <v>0</v>
      </c>
      <c r="H137" s="95" t="b">
        <v>0</v>
      </c>
      <c r="I137" s="95" t="b">
        <v>0</v>
      </c>
      <c r="J137" s="98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20">
        <f>'PLANTILLA V6'!A138</f>
        <v>0</v>
      </c>
      <c r="B138" s="20">
        <f>'PLANTILLA V6'!B138</f>
        <v>0</v>
      </c>
      <c r="C138" s="104">
        <f>'PLANTILLA V6'!C138</f>
        <v>0</v>
      </c>
      <c r="D138" s="95">
        <f>'PLANTILLA V6'!D138</f>
        <v>0</v>
      </c>
      <c r="E138" s="104">
        <v>0</v>
      </c>
      <c r="F138" s="95" t="b">
        <v>0</v>
      </c>
      <c r="G138" s="95" t="b">
        <v>0</v>
      </c>
      <c r="H138" s="95" t="b">
        <v>0</v>
      </c>
      <c r="I138" s="95" t="b">
        <v>0</v>
      </c>
      <c r="J138" s="98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95" t="str">
        <f>'PLANTILLA V6'!A139</f>
        <v>Seguridad y Orden</v>
      </c>
      <c r="B139" s="167"/>
      <c r="C139" s="104"/>
      <c r="D139" s="95"/>
      <c r="E139" s="104"/>
      <c r="F139" s="101"/>
      <c r="G139" s="101"/>
      <c r="H139" s="101"/>
      <c r="I139" s="101"/>
      <c r="J139" s="102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</row>
    <row r="140" spans="1:26" ht="21.5" x14ac:dyDescent="0.9">
      <c r="A140" s="103" t="str">
        <f>'PLANTILLA V6'!A140</f>
        <v>So</v>
      </c>
      <c r="B140" s="103" t="str">
        <f>'PLANTILLA V6'!B140</f>
        <v>Cubrebocas industrial N95 o similar</v>
      </c>
      <c r="C140" s="104">
        <f>'PLANTILLA V6'!C140</f>
        <v>1</v>
      </c>
      <c r="D140" s="95" t="str">
        <f>'PLANTILLA V6'!D140</f>
        <v>pza</v>
      </c>
      <c r="E140" s="104">
        <v>0</v>
      </c>
      <c r="F140" s="95" t="b">
        <v>1</v>
      </c>
      <c r="G140" s="95" t="b">
        <v>0</v>
      </c>
      <c r="H140" s="95" t="b">
        <v>0</v>
      </c>
      <c r="I140" s="95" t="b">
        <v>0</v>
      </c>
      <c r="J140" s="98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</row>
    <row r="141" spans="1:26" ht="21.5" x14ac:dyDescent="0.9">
      <c r="A141" s="103" t="str">
        <f>'PLANTILLA V6'!A141</f>
        <v>So</v>
      </c>
      <c r="B141" s="103" t="str">
        <f>'PLANTILLA V6'!B141</f>
        <v>Lentes de seguridad</v>
      </c>
      <c r="C141" s="104">
        <f>'PLANTILLA V6'!C141</f>
        <v>1</v>
      </c>
      <c r="D141" s="95" t="str">
        <f>'PLANTILLA V6'!D141</f>
        <v>pza</v>
      </c>
      <c r="E141" s="104">
        <v>0</v>
      </c>
      <c r="F141" s="95" t="b">
        <v>0</v>
      </c>
      <c r="G141" s="95" t="b">
        <v>0</v>
      </c>
      <c r="H141" s="95" t="b">
        <v>1</v>
      </c>
      <c r="I141" s="95" t="b">
        <v>0</v>
      </c>
      <c r="J141" s="98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</row>
    <row r="142" spans="1:26" ht="21.5" x14ac:dyDescent="0.9">
      <c r="A142" s="103" t="str">
        <f>'PLANTILLA V6'!A142</f>
        <v>So</v>
      </c>
      <c r="B142" s="103" t="str">
        <f>'PLANTILLA V6'!B142</f>
        <v>Guantes de seguridad</v>
      </c>
      <c r="C142" s="104">
        <f>'PLANTILLA V6'!C142</f>
        <v>1</v>
      </c>
      <c r="D142" s="95" t="str">
        <f>'PLANTILLA V6'!D142</f>
        <v>pza</v>
      </c>
      <c r="E142" s="104">
        <v>0</v>
      </c>
      <c r="F142" s="95" t="b">
        <v>0</v>
      </c>
      <c r="G142" s="95" t="b">
        <v>0</v>
      </c>
      <c r="H142" s="95" t="b">
        <v>1</v>
      </c>
      <c r="I142" s="95" t="b">
        <v>0</v>
      </c>
      <c r="J142" s="98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</row>
    <row r="143" spans="1:26" ht="21.5" x14ac:dyDescent="0.9">
      <c r="A143" s="103" t="str">
        <f>'PLANTILLA V6'!A143</f>
        <v>So</v>
      </c>
      <c r="B143" s="103" t="str">
        <f>'PLANTILLA V6'!B143</f>
        <v>Botiquín de primeros auxilios (caja con algodón, alcohol, gasas, antiséptico, agua oxigenada, vendas)</v>
      </c>
      <c r="C143" s="104">
        <f>'PLANTILLA V6'!C143</f>
        <v>1</v>
      </c>
      <c r="D143" s="95" t="str">
        <f>'PLANTILLA V6'!D143</f>
        <v>pza</v>
      </c>
      <c r="E143" s="104">
        <v>0</v>
      </c>
      <c r="F143" s="95" t="b">
        <v>0</v>
      </c>
      <c r="G143" s="95" t="b">
        <v>0</v>
      </c>
      <c r="H143" s="95" t="b">
        <v>0</v>
      </c>
      <c r="I143" s="95" t="b">
        <v>1</v>
      </c>
      <c r="J143" s="98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</row>
    <row r="144" spans="1:26" ht="21.5" x14ac:dyDescent="0.9">
      <c r="A144" s="103" t="str">
        <f>'PLANTILLA V6'!A144</f>
        <v>So</v>
      </c>
      <c r="B144" s="103" t="str">
        <f>'PLANTILLA V6'!B144</f>
        <v>Trapo de limpieza/franela</v>
      </c>
      <c r="C144" s="104">
        <f>'PLANTILLA V6'!C144</f>
        <v>1</v>
      </c>
      <c r="D144" s="95" t="str">
        <f>'PLANTILLA V6'!D144</f>
        <v>pza</v>
      </c>
      <c r="E144" s="104">
        <v>0</v>
      </c>
      <c r="F144" s="95" t="b">
        <v>0</v>
      </c>
      <c r="G144" s="95" t="b">
        <v>0</v>
      </c>
      <c r="H144" s="95" t="b">
        <v>1</v>
      </c>
      <c r="I144" s="95" t="b">
        <v>0</v>
      </c>
      <c r="J144" s="98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</row>
    <row r="145" spans="1:26" ht="21.5" x14ac:dyDescent="0.9">
      <c r="A145" s="103">
        <f>'PLANTILLA V6'!A145</f>
        <v>0</v>
      </c>
      <c r="B145" s="95">
        <f>'PLANTILLA V6'!B145</f>
        <v>0</v>
      </c>
      <c r="C145" s="104">
        <f>'PLANTILLA V6'!C145</f>
        <v>1</v>
      </c>
      <c r="D145" s="95" t="str">
        <f>'PLANTILLA V6'!D145</f>
        <v>pza</v>
      </c>
      <c r="E145" s="104">
        <v>0</v>
      </c>
      <c r="F145" s="95" t="b">
        <v>0</v>
      </c>
      <c r="G145" s="95" t="b">
        <v>0</v>
      </c>
      <c r="H145" s="95" t="b">
        <v>0</v>
      </c>
      <c r="I145" s="95" t="b">
        <v>0</v>
      </c>
      <c r="J145" s="98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</row>
    <row r="146" spans="1:26" ht="21.5" x14ac:dyDescent="0.9">
      <c r="A146" s="103">
        <f>'PLANTILLA V6'!A146</f>
        <v>0</v>
      </c>
      <c r="B146" s="95">
        <f>'PLANTILLA V6'!B146</f>
        <v>0</v>
      </c>
      <c r="C146" s="104">
        <f>'PLANTILLA V6'!C146</f>
        <v>1</v>
      </c>
      <c r="D146" s="95" t="str">
        <f>'PLANTILLA V6'!D146</f>
        <v>pza</v>
      </c>
      <c r="E146" s="104">
        <v>0</v>
      </c>
      <c r="F146" s="95" t="b">
        <v>0</v>
      </c>
      <c r="G146" s="95" t="b">
        <v>0</v>
      </c>
      <c r="H146" s="95" t="b">
        <v>0</v>
      </c>
      <c r="I146" s="95" t="b">
        <v>0</v>
      </c>
      <c r="J146" s="98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</row>
    <row r="147" spans="1:26" ht="21.5" x14ac:dyDescent="0.9">
      <c r="A147" s="103">
        <f>'PLANTILLA V6'!A147</f>
        <v>0</v>
      </c>
      <c r="B147" s="95">
        <f>'PLANTILLA V6'!B147</f>
        <v>0</v>
      </c>
      <c r="C147" s="104">
        <f>'PLANTILLA V6'!C147</f>
        <v>1</v>
      </c>
      <c r="D147" s="95" t="str">
        <f>'PLANTILLA V6'!D147</f>
        <v>pza</v>
      </c>
      <c r="E147" s="104">
        <v>0</v>
      </c>
      <c r="F147" s="95" t="b">
        <v>0</v>
      </c>
      <c r="G147" s="95" t="b">
        <v>0</v>
      </c>
      <c r="H147" s="95" t="b">
        <v>0</v>
      </c>
      <c r="I147" s="95" t="b">
        <v>0</v>
      </c>
      <c r="J147" s="98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</row>
    <row r="148" spans="1:26" ht="21.5" x14ac:dyDescent="0.9">
      <c r="A148" s="103">
        <f>'PLANTILLA V6'!A148</f>
        <v>0</v>
      </c>
      <c r="B148" s="95">
        <f>'PLANTILLA V6'!B148</f>
        <v>0</v>
      </c>
      <c r="C148" s="104">
        <f>'PLANTILLA V6'!C148</f>
        <v>1</v>
      </c>
      <c r="D148" s="95" t="str">
        <f>'PLANTILLA V6'!D148</f>
        <v>pza</v>
      </c>
      <c r="E148" s="104">
        <v>0</v>
      </c>
      <c r="F148" s="95" t="b">
        <v>0</v>
      </c>
      <c r="G148" s="95" t="b">
        <v>0</v>
      </c>
      <c r="H148" s="95" t="b">
        <v>0</v>
      </c>
      <c r="I148" s="95" t="b">
        <v>0</v>
      </c>
      <c r="J148" s="98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</row>
    <row r="149" spans="1:26" ht="21.5" x14ac:dyDescent="0.9">
      <c r="A149" s="103">
        <f>'PLANTILLA V6'!A149</f>
        <v>0</v>
      </c>
      <c r="B149" s="95">
        <f>'PLANTILLA V6'!B149</f>
        <v>0</v>
      </c>
      <c r="C149" s="104">
        <f>'PLANTILLA V6'!C149</f>
        <v>1</v>
      </c>
      <c r="D149" s="95" t="str">
        <f>'PLANTILLA V6'!D149</f>
        <v>pza</v>
      </c>
      <c r="E149" s="104">
        <v>0</v>
      </c>
      <c r="F149" s="95" t="b">
        <v>0</v>
      </c>
      <c r="G149" s="95" t="b">
        <v>0</v>
      </c>
      <c r="H149" s="95" t="b">
        <v>0</v>
      </c>
      <c r="I149" s="95" t="b">
        <v>0</v>
      </c>
      <c r="J149" s="98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</row>
    <row r="150" spans="1:26" ht="21.5" x14ac:dyDescent="0.9">
      <c r="A150" s="103">
        <f>'PLANTILLA V6'!A150</f>
        <v>0</v>
      </c>
      <c r="B150" s="95">
        <f>'PLANTILLA V6'!B150</f>
        <v>0</v>
      </c>
      <c r="C150" s="104">
        <f>'PLANTILLA V6'!C150</f>
        <v>1</v>
      </c>
      <c r="D150" s="95" t="str">
        <f>'PLANTILLA V6'!D150</f>
        <v>pza</v>
      </c>
      <c r="E150" s="104">
        <v>0</v>
      </c>
      <c r="F150" s="95" t="b">
        <v>0</v>
      </c>
      <c r="G150" s="95" t="b">
        <v>0</v>
      </c>
      <c r="H150" s="95" t="b">
        <v>0</v>
      </c>
      <c r="I150" s="95" t="b">
        <v>0</v>
      </c>
      <c r="J150" s="98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</row>
    <row r="151" spans="1:26" ht="21.5" x14ac:dyDescent="0.9">
      <c r="A151" s="103">
        <f>'PLANTILLA V6'!A151</f>
        <v>0</v>
      </c>
      <c r="B151" s="95">
        <f>'PLANTILLA V6'!B151</f>
        <v>0</v>
      </c>
      <c r="C151" s="104">
        <f>'PLANTILLA V6'!C151</f>
        <v>1</v>
      </c>
      <c r="D151" s="95" t="str">
        <f>'PLANTILLA V6'!D151</f>
        <v>pza</v>
      </c>
      <c r="E151" s="104">
        <v>0</v>
      </c>
      <c r="F151" s="95" t="b">
        <v>0</v>
      </c>
      <c r="G151" s="95" t="b">
        <v>0</v>
      </c>
      <c r="H151" s="95" t="b">
        <v>0</v>
      </c>
      <c r="I151" s="95" t="b">
        <v>0</v>
      </c>
      <c r="J151" s="98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</row>
    <row r="152" spans="1:26" ht="21.5" x14ac:dyDescent="0.9">
      <c r="A152" s="103">
        <f>'PLANTILLA V6'!A152</f>
        <v>0</v>
      </c>
      <c r="B152" s="95">
        <f>'PLANTILLA V6'!B152</f>
        <v>0</v>
      </c>
      <c r="C152" s="104">
        <f>'PLANTILLA V6'!C152</f>
        <v>1</v>
      </c>
      <c r="D152" s="95" t="str">
        <f>'PLANTILLA V6'!D152</f>
        <v>pza</v>
      </c>
      <c r="E152" s="104">
        <v>0</v>
      </c>
      <c r="F152" s="95" t="b">
        <v>0</v>
      </c>
      <c r="G152" s="95" t="b">
        <v>0</v>
      </c>
      <c r="H152" s="95" t="b">
        <v>0</v>
      </c>
      <c r="I152" s="95" t="b">
        <v>0</v>
      </c>
      <c r="J152" s="98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</row>
    <row r="153" spans="1:26" ht="21.5" x14ac:dyDescent="0.9">
      <c r="A153" s="103">
        <f>'PLANTILLA V6'!A153</f>
        <v>0</v>
      </c>
      <c r="B153" s="95">
        <f>'PLANTILLA V6'!B153</f>
        <v>0</v>
      </c>
      <c r="C153" s="104">
        <f>'PLANTILLA V6'!C153</f>
        <v>1</v>
      </c>
      <c r="D153" s="95" t="str">
        <f>'PLANTILLA V6'!D153</f>
        <v>pza</v>
      </c>
      <c r="E153" s="104">
        <v>0</v>
      </c>
      <c r="F153" s="95" t="b">
        <v>0</v>
      </c>
      <c r="G153" s="95" t="b">
        <v>0</v>
      </c>
      <c r="H153" s="95" t="b">
        <v>0</v>
      </c>
      <c r="I153" s="95" t="b">
        <v>0</v>
      </c>
      <c r="J153" s="98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</row>
    <row r="154" spans="1:26" ht="21.5" x14ac:dyDescent="0.9">
      <c r="A154" s="103">
        <f>'PLANTILLA V6'!A154</f>
        <v>0</v>
      </c>
      <c r="B154" s="95">
        <f>'PLANTILLA V6'!B154</f>
        <v>0</v>
      </c>
      <c r="C154" s="104">
        <f>'PLANTILLA V6'!C154</f>
        <v>1</v>
      </c>
      <c r="D154" s="95" t="str">
        <f>'PLANTILLA V6'!D154</f>
        <v>pza</v>
      </c>
      <c r="E154" s="104">
        <v>0</v>
      </c>
      <c r="F154" s="95" t="b">
        <v>0</v>
      </c>
      <c r="G154" s="95" t="b">
        <v>0</v>
      </c>
      <c r="H154" s="95" t="b">
        <v>0</v>
      </c>
      <c r="I154" s="95" t="b">
        <v>0</v>
      </c>
      <c r="J154" s="98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</row>
    <row r="155" spans="1:26" ht="21.5" x14ac:dyDescent="0.9">
      <c r="A155" s="103">
        <f>'PLANTILLA V6'!A155</f>
        <v>0</v>
      </c>
      <c r="B155" s="95">
        <f>'PLANTILLA V6'!B155</f>
        <v>0</v>
      </c>
      <c r="C155" s="104">
        <f>'PLANTILLA V6'!C155</f>
        <v>1</v>
      </c>
      <c r="D155" s="95" t="str">
        <f>'PLANTILLA V6'!D155</f>
        <v>pza</v>
      </c>
      <c r="E155" s="104">
        <v>0</v>
      </c>
      <c r="F155" s="95" t="b">
        <v>0</v>
      </c>
      <c r="G155" s="95" t="b">
        <v>0</v>
      </c>
      <c r="H155" s="95" t="b">
        <v>0</v>
      </c>
      <c r="I155" s="95" t="b">
        <v>0</v>
      </c>
      <c r="J155" s="98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</row>
    <row r="156" spans="1:26" ht="21.5" x14ac:dyDescent="0.9">
      <c r="A156" s="103">
        <f>'PLANTILLA V6'!A156</f>
        <v>0</v>
      </c>
      <c r="B156" s="95">
        <f>'PLANTILLA V6'!B156</f>
        <v>0</v>
      </c>
      <c r="C156" s="104">
        <f>'PLANTILLA V6'!C156</f>
        <v>1</v>
      </c>
      <c r="D156" s="95" t="str">
        <f>'PLANTILLA V6'!D156</f>
        <v>pza</v>
      </c>
      <c r="E156" s="104">
        <v>0</v>
      </c>
      <c r="F156" s="95" t="b">
        <v>0</v>
      </c>
      <c r="G156" s="95" t="b">
        <v>0</v>
      </c>
      <c r="H156" s="95" t="b">
        <v>0</v>
      </c>
      <c r="I156" s="95" t="b">
        <v>0</v>
      </c>
      <c r="J156" s="98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</row>
    <row r="157" spans="1:26" ht="21.5" x14ac:dyDescent="0.9">
      <c r="A157" s="103">
        <f>'PLANTILLA V6'!A157</f>
        <v>0</v>
      </c>
      <c r="B157" s="95">
        <f>'PLANTILLA V6'!B157</f>
        <v>0</v>
      </c>
      <c r="C157" s="104">
        <f>'PLANTILLA V6'!C157</f>
        <v>1</v>
      </c>
      <c r="D157" s="95" t="str">
        <f>'PLANTILLA V6'!D157</f>
        <v>pza</v>
      </c>
      <c r="E157" s="104">
        <v>0</v>
      </c>
      <c r="F157" s="95" t="b">
        <v>0</v>
      </c>
      <c r="G157" s="95" t="b">
        <v>0</v>
      </c>
      <c r="H157" s="95" t="b">
        <v>0</v>
      </c>
      <c r="I157" s="95" t="b">
        <v>0</v>
      </c>
      <c r="J157" s="98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</row>
    <row r="158" spans="1:26" ht="21.5" x14ac:dyDescent="0.9">
      <c r="A158" s="103">
        <f>'PLANTILLA V6'!A158</f>
        <v>0</v>
      </c>
      <c r="B158" s="95">
        <f>'PLANTILLA V6'!B158</f>
        <v>0</v>
      </c>
      <c r="C158" s="104">
        <f>'PLANTILLA V6'!C158</f>
        <v>1</v>
      </c>
      <c r="D158" s="95" t="str">
        <f>'PLANTILLA V6'!D158</f>
        <v>pza</v>
      </c>
      <c r="E158" s="104">
        <v>0</v>
      </c>
      <c r="F158" s="95" t="b">
        <v>0</v>
      </c>
      <c r="G158" s="95" t="b">
        <v>0</v>
      </c>
      <c r="H158" s="95" t="b">
        <v>0</v>
      </c>
      <c r="I158" s="95" t="b">
        <v>0</v>
      </c>
      <c r="J158" s="98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</row>
    <row r="159" spans="1:26" ht="21.5" x14ac:dyDescent="0.9">
      <c r="A159" s="103">
        <f>'PLANTILLA V6'!A159</f>
        <v>0</v>
      </c>
      <c r="B159" s="95">
        <f>'PLANTILLA V6'!B159</f>
        <v>0</v>
      </c>
      <c r="C159" s="104">
        <f>'PLANTILLA V6'!C159</f>
        <v>1</v>
      </c>
      <c r="D159" s="95" t="str">
        <f>'PLANTILLA V6'!D159</f>
        <v>pza</v>
      </c>
      <c r="E159" s="104">
        <v>0</v>
      </c>
      <c r="F159" s="95" t="b">
        <v>0</v>
      </c>
      <c r="G159" s="95" t="b">
        <v>0</v>
      </c>
      <c r="H159" s="95" t="b">
        <v>0</v>
      </c>
      <c r="I159" s="95" t="b">
        <v>0</v>
      </c>
      <c r="J159" s="98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</row>
    <row r="160" spans="1:26" ht="21.5" x14ac:dyDescent="0.9">
      <c r="A160" s="103">
        <f>'PLANTILLA V6'!A160</f>
        <v>0</v>
      </c>
      <c r="B160" s="95">
        <f>'PLANTILLA V6'!B160</f>
        <v>0</v>
      </c>
      <c r="C160" s="104">
        <f>'PLANTILLA V6'!C160</f>
        <v>1</v>
      </c>
      <c r="D160" s="95" t="str">
        <f>'PLANTILLA V6'!D160</f>
        <v>pza</v>
      </c>
      <c r="E160" s="104">
        <v>0</v>
      </c>
      <c r="F160" s="95" t="b">
        <v>0</v>
      </c>
      <c r="G160" s="95" t="b">
        <v>0</v>
      </c>
      <c r="H160" s="95" t="b">
        <v>0</v>
      </c>
      <c r="I160" s="95" t="b">
        <v>0</v>
      </c>
      <c r="J160" s="98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</row>
    <row r="161" spans="1:26" ht="21.5" x14ac:dyDescent="0.9">
      <c r="A161" s="195" t="str">
        <f>'PLANTILLA V6'!A161</f>
        <v>Estuche Individual</v>
      </c>
      <c r="B161" s="167"/>
      <c r="C161" s="104"/>
      <c r="D161" s="95"/>
      <c r="E161" s="104"/>
      <c r="F161" s="101"/>
      <c r="G161" s="101"/>
      <c r="H161" s="101"/>
      <c r="I161" s="101"/>
      <c r="J161" s="102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01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</row>
    <row r="162" spans="1:26" ht="21.5" x14ac:dyDescent="0.9">
      <c r="A162" s="103" t="str">
        <f>'PLANTILLA V6'!A162</f>
        <v>In</v>
      </c>
      <c r="B162" s="103" t="str">
        <f>'PLANTILLA V6'!B162</f>
        <v>Lápiz</v>
      </c>
      <c r="C162" s="104">
        <f>'PLANTILLA V6'!C162</f>
        <v>1</v>
      </c>
      <c r="D162" s="95" t="str">
        <f>'PLANTILLA V6'!D162</f>
        <v>pza</v>
      </c>
      <c r="E162" s="104">
        <v>0</v>
      </c>
      <c r="F162" s="95" t="b">
        <v>1</v>
      </c>
      <c r="G162" s="95" t="b">
        <v>0</v>
      </c>
      <c r="H162" s="95" t="b">
        <v>0</v>
      </c>
      <c r="I162" s="95" t="b">
        <v>0</v>
      </c>
      <c r="J162" s="98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</row>
    <row r="163" spans="1:26" ht="21.5" x14ac:dyDescent="0.9">
      <c r="A163" s="103" t="str">
        <f>'PLANTILLA V6'!A163</f>
        <v>In</v>
      </c>
      <c r="B163" s="103" t="str">
        <f>'PLANTILLA V6'!B163</f>
        <v>Goma</v>
      </c>
      <c r="C163" s="104">
        <f>'PLANTILLA V6'!C163</f>
        <v>1</v>
      </c>
      <c r="D163" s="95" t="str">
        <f>'PLANTILLA V6'!D163</f>
        <v>pza</v>
      </c>
      <c r="E163" s="104">
        <v>0</v>
      </c>
      <c r="F163" s="95" t="b">
        <v>1</v>
      </c>
      <c r="G163" s="95" t="b">
        <v>0</v>
      </c>
      <c r="H163" s="95" t="b">
        <v>0</v>
      </c>
      <c r="I163" s="95" t="b">
        <v>0</v>
      </c>
      <c r="J163" s="98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</row>
    <row r="164" spans="1:26" ht="21.5" x14ac:dyDescent="0.9">
      <c r="A164" s="103" t="str">
        <f>'PLANTILLA V6'!A164</f>
        <v>In</v>
      </c>
      <c r="B164" s="103" t="str">
        <f>'PLANTILLA V6'!B164</f>
        <v>Sacapuntas</v>
      </c>
      <c r="C164" s="104">
        <f>'PLANTILLA V6'!C164</f>
        <v>1</v>
      </c>
      <c r="D164" s="95" t="str">
        <f>'PLANTILLA V6'!D164</f>
        <v>pza</v>
      </c>
      <c r="E164" s="104">
        <v>0</v>
      </c>
      <c r="F164" s="95" t="b">
        <v>1</v>
      </c>
      <c r="G164" s="95" t="b">
        <v>0</v>
      </c>
      <c r="H164" s="95" t="b">
        <v>0</v>
      </c>
      <c r="I164" s="95" t="b">
        <v>0</v>
      </c>
      <c r="J164" s="98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</row>
    <row r="165" spans="1:26" ht="21.5" x14ac:dyDescent="0.9">
      <c r="A165" s="103" t="str">
        <f>'PLANTILLA V6'!A165</f>
        <v>In</v>
      </c>
      <c r="B165" s="103" t="str">
        <f>'PLANTILLA V6'!B165</f>
        <v>Bolígrafo</v>
      </c>
      <c r="C165" s="104">
        <f>'PLANTILLA V6'!C165</f>
        <v>1</v>
      </c>
      <c r="D165" s="95" t="str">
        <f>'PLANTILLA V6'!D165</f>
        <v>pza</v>
      </c>
      <c r="E165" s="104">
        <v>0</v>
      </c>
      <c r="F165" s="95" t="b">
        <v>1</v>
      </c>
      <c r="G165" s="95" t="b">
        <v>0</v>
      </c>
      <c r="H165" s="95" t="b">
        <v>0</v>
      </c>
      <c r="I165" s="95" t="b">
        <v>0</v>
      </c>
      <c r="J165" s="98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</row>
    <row r="166" spans="1:26" ht="21.5" x14ac:dyDescent="0.9">
      <c r="A166" s="103" t="str">
        <f>'PLANTILLA V6'!A166</f>
        <v>In</v>
      </c>
      <c r="B166" s="103" t="str">
        <f>'PLANTILLA V6'!B166</f>
        <v>Tijeras</v>
      </c>
      <c r="C166" s="104">
        <f>'PLANTILLA V6'!C166</f>
        <v>1</v>
      </c>
      <c r="D166" s="95" t="str">
        <f>'PLANTILLA V6'!D166</f>
        <v>pza</v>
      </c>
      <c r="E166" s="104">
        <v>0</v>
      </c>
      <c r="F166" s="95" t="b">
        <v>1</v>
      </c>
      <c r="G166" s="95" t="b">
        <v>0</v>
      </c>
      <c r="H166" s="95" t="b">
        <v>0</v>
      </c>
      <c r="I166" s="95" t="b">
        <v>0</v>
      </c>
      <c r="J166" s="98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</row>
    <row r="167" spans="1:26" ht="21.5" x14ac:dyDescent="0.9">
      <c r="A167" s="103" t="str">
        <f>'PLANTILLA V6'!A167</f>
        <v>In</v>
      </c>
      <c r="B167" s="103" t="str">
        <f>'PLANTILLA V6'!B167</f>
        <v>Pegamento en barra (Pritt) de 8 g</v>
      </c>
      <c r="C167" s="104">
        <f>'PLANTILLA V6'!C167</f>
        <v>1</v>
      </c>
      <c r="D167" s="95" t="str">
        <f>'PLANTILLA V6'!D167</f>
        <v>pza</v>
      </c>
      <c r="E167" s="104">
        <v>0</v>
      </c>
      <c r="F167" s="95" t="b">
        <v>1</v>
      </c>
      <c r="G167" s="95" t="b">
        <v>0</v>
      </c>
      <c r="H167" s="95" t="b">
        <v>0</v>
      </c>
      <c r="I167" s="95" t="b">
        <v>0</v>
      </c>
      <c r="J167" s="98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</row>
    <row r="168" spans="1:26" ht="21.5" x14ac:dyDescent="0.9">
      <c r="A168" s="103" t="str">
        <f>'PLANTILLA V6'!A168</f>
        <v>In</v>
      </c>
      <c r="B168" s="103" t="str">
        <f>'PLANTILLA V6'!B168</f>
        <v>Caja de 12 colores de madera</v>
      </c>
      <c r="C168" s="104">
        <f>'PLANTILLA V6'!C168</f>
        <v>1</v>
      </c>
      <c r="D168" s="95" t="str">
        <f>'PLANTILLA V6'!D168</f>
        <v>caja</v>
      </c>
      <c r="E168" s="104">
        <v>0</v>
      </c>
      <c r="F168" s="95" t="b">
        <v>1</v>
      </c>
      <c r="G168" s="95" t="b">
        <v>0</v>
      </c>
      <c r="H168" s="95" t="b">
        <v>0</v>
      </c>
      <c r="I168" s="95" t="b">
        <v>0</v>
      </c>
      <c r="J168" s="98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</row>
    <row r="169" spans="1:26" ht="21.5" x14ac:dyDescent="0.9">
      <c r="A169" s="103" t="str">
        <f>'PLANTILLA V6'!A169</f>
        <v>In</v>
      </c>
      <c r="B169" s="103" t="str">
        <f>'PLANTILLA V6'!B169</f>
        <v>Plumón marcador permanente punto fino (Sharpie)</v>
      </c>
      <c r="C169" s="104">
        <f>'PLANTILLA V6'!C169</f>
        <v>1</v>
      </c>
      <c r="D169" s="95" t="str">
        <f>'PLANTILLA V6'!D169</f>
        <v>pza</v>
      </c>
      <c r="E169" s="104">
        <v>0</v>
      </c>
      <c r="F169" s="95" t="b">
        <v>1</v>
      </c>
      <c r="G169" s="95" t="b">
        <v>0</v>
      </c>
      <c r="H169" s="95" t="b">
        <v>0</v>
      </c>
      <c r="I169" s="95" t="b">
        <v>0</v>
      </c>
      <c r="J169" s="98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</row>
    <row r="170" spans="1:26" ht="21.5" x14ac:dyDescent="0.9">
      <c r="A170" s="103" t="str">
        <f>'PLANTILLA V6'!A170</f>
        <v>In</v>
      </c>
      <c r="B170" s="103" t="str">
        <f>'PLANTILLA V6'!B170</f>
        <v xml:space="preserve">Juego de geometría (regla, escuadra 45°,  escuadra 60°, 1 compás, transportador) </v>
      </c>
      <c r="C170" s="104">
        <f>'PLANTILLA V6'!C170</f>
        <v>1</v>
      </c>
      <c r="D170" s="95" t="str">
        <f>'PLANTILLA V6'!D170</f>
        <v>juego</v>
      </c>
      <c r="E170" s="104">
        <v>0</v>
      </c>
      <c r="F170" s="95" t="b">
        <v>1</v>
      </c>
      <c r="G170" s="95" t="b">
        <v>0</v>
      </c>
      <c r="H170" s="95" t="b">
        <v>0</v>
      </c>
      <c r="I170" s="95" t="b">
        <v>0</v>
      </c>
      <c r="J170" s="98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</row>
    <row r="171" spans="1:26" ht="21.5" x14ac:dyDescent="0.9">
      <c r="A171" s="103" t="str">
        <f>'PLANTILLA V6'!A171</f>
        <v>In</v>
      </c>
      <c r="B171" s="103" t="str">
        <f>'PLANTILLA V6'!B171</f>
        <v xml:space="preserve">Paquete de plumones de color </v>
      </c>
      <c r="C171" s="104">
        <f>'PLANTILLA V6'!C171</f>
        <v>1</v>
      </c>
      <c r="D171" s="95" t="str">
        <f>'PLANTILLA V6'!D171</f>
        <v>pza</v>
      </c>
      <c r="E171" s="104">
        <v>0</v>
      </c>
      <c r="F171" s="95" t="b">
        <v>0</v>
      </c>
      <c r="G171" s="95" t="b">
        <v>0</v>
      </c>
      <c r="H171" s="95" t="b">
        <v>0</v>
      </c>
      <c r="I171" s="95" t="b">
        <v>0</v>
      </c>
      <c r="J171" s="98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01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</row>
    <row r="172" spans="1:26" ht="21.5" x14ac:dyDescent="0.9">
      <c r="A172" s="103" t="str">
        <f>'PLANTILLA V6'!A172</f>
        <v>In</v>
      </c>
      <c r="B172" s="103">
        <f>'PLANTILLA V6'!B172</f>
        <v>0</v>
      </c>
      <c r="C172" s="104">
        <f>'PLANTILLA V6'!C172</f>
        <v>1</v>
      </c>
      <c r="D172" s="95" t="str">
        <f>'PLANTILLA V6'!D172</f>
        <v>pza</v>
      </c>
      <c r="E172" s="104">
        <v>0</v>
      </c>
      <c r="F172" s="95" t="b">
        <v>0</v>
      </c>
      <c r="G172" s="95" t="b">
        <v>0</v>
      </c>
      <c r="H172" s="95" t="b">
        <v>0</v>
      </c>
      <c r="I172" s="95" t="b">
        <v>0</v>
      </c>
      <c r="J172" s="98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01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</row>
    <row r="173" spans="1:26" ht="21.5" x14ac:dyDescent="0.9">
      <c r="A173" s="103">
        <f>'PLANTILLA V6'!A173</f>
        <v>0</v>
      </c>
      <c r="B173" s="103">
        <f>'PLANTILLA V6'!B173</f>
        <v>0</v>
      </c>
      <c r="C173" s="104">
        <f>'PLANTILLA V6'!C173</f>
        <v>1</v>
      </c>
      <c r="D173" s="95" t="str">
        <f>'PLANTILLA V6'!D173</f>
        <v>pza</v>
      </c>
      <c r="E173" s="104">
        <v>0</v>
      </c>
      <c r="F173" s="95" t="b">
        <v>0</v>
      </c>
      <c r="G173" s="95" t="b">
        <v>0</v>
      </c>
      <c r="H173" s="95" t="b">
        <v>0</v>
      </c>
      <c r="I173" s="95" t="b">
        <v>0</v>
      </c>
      <c r="J173" s="98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01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</row>
    <row r="174" spans="1:26" ht="21.5" x14ac:dyDescent="0.9">
      <c r="A174" s="103">
        <f>'PLANTILLA V6'!A174</f>
        <v>0</v>
      </c>
      <c r="B174" s="103">
        <f>'PLANTILLA V6'!B174</f>
        <v>0</v>
      </c>
      <c r="C174" s="104">
        <f>'PLANTILLA V6'!C174</f>
        <v>1</v>
      </c>
      <c r="D174" s="95" t="str">
        <f>'PLANTILLA V6'!D174</f>
        <v>pza</v>
      </c>
      <c r="E174" s="104">
        <v>0</v>
      </c>
      <c r="F174" s="95" t="b">
        <v>0</v>
      </c>
      <c r="G174" s="95" t="b">
        <v>0</v>
      </c>
      <c r="H174" s="95" t="b">
        <v>0</v>
      </c>
      <c r="I174" s="95" t="b">
        <v>0</v>
      </c>
      <c r="J174" s="98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01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</row>
    <row r="175" spans="1:26" ht="21.5" x14ac:dyDescent="0.9">
      <c r="A175" s="103">
        <f>'PLANTILLA V6'!A175</f>
        <v>0</v>
      </c>
      <c r="B175" s="103">
        <f>'PLANTILLA V6'!B175</f>
        <v>0</v>
      </c>
      <c r="C175" s="104">
        <f>'PLANTILLA V6'!C175</f>
        <v>1</v>
      </c>
      <c r="D175" s="95" t="str">
        <f>'PLANTILLA V6'!D175</f>
        <v>pza</v>
      </c>
      <c r="E175" s="104">
        <v>0</v>
      </c>
      <c r="F175" s="95" t="b">
        <v>0</v>
      </c>
      <c r="G175" s="95" t="b">
        <v>0</v>
      </c>
      <c r="H175" s="95" t="b">
        <v>0</v>
      </c>
      <c r="I175" s="95" t="b">
        <v>0</v>
      </c>
      <c r="J175" s="98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01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</row>
    <row r="176" spans="1:26" ht="21.5" x14ac:dyDescent="0.9">
      <c r="A176" s="103">
        <f>'PLANTILLA V6'!A176</f>
        <v>0</v>
      </c>
      <c r="B176" s="103">
        <f>'PLANTILLA V6'!B176</f>
        <v>0</v>
      </c>
      <c r="C176" s="104">
        <f>'PLANTILLA V6'!C176</f>
        <v>1</v>
      </c>
      <c r="D176" s="95" t="str">
        <f>'PLANTILLA V6'!D176</f>
        <v>pza</v>
      </c>
      <c r="E176" s="104">
        <v>0</v>
      </c>
      <c r="F176" s="95" t="b">
        <v>0</v>
      </c>
      <c r="G176" s="95" t="b">
        <v>0</v>
      </c>
      <c r="H176" s="95" t="b">
        <v>0</v>
      </c>
      <c r="I176" s="95" t="b">
        <v>0</v>
      </c>
      <c r="J176" s="98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01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</row>
    <row r="177" spans="1:26" ht="21.5" x14ac:dyDescent="0.9">
      <c r="A177" s="91">
        <f>'PLANTILLA V6'!A177</f>
        <v>0</v>
      </c>
      <c r="B177" s="103">
        <f>'PLANTILLA V6'!B177</f>
        <v>0</v>
      </c>
      <c r="C177" s="104">
        <f>'PLANTILLA V6'!C177</f>
        <v>1</v>
      </c>
      <c r="D177" s="95" t="str">
        <f>'PLANTILLA V6'!D177</f>
        <v>pza</v>
      </c>
      <c r="E177" s="104">
        <v>0</v>
      </c>
      <c r="F177" s="95" t="b">
        <v>0</v>
      </c>
      <c r="G177" s="95" t="b">
        <v>0</v>
      </c>
      <c r="H177" s="95" t="b">
        <v>0</v>
      </c>
      <c r="I177" s="95" t="b">
        <v>0</v>
      </c>
      <c r="J177" s="98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01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</row>
    <row r="178" spans="1:26" ht="21.5" x14ac:dyDescent="0.9">
      <c r="A178" s="91">
        <f>'PLANTILLA V6'!A178</f>
        <v>0</v>
      </c>
      <c r="B178" s="103">
        <f>'PLANTILLA V6'!B178</f>
        <v>0</v>
      </c>
      <c r="C178" s="104">
        <f>'PLANTILLA V6'!C178</f>
        <v>1</v>
      </c>
      <c r="D178" s="95" t="str">
        <f>'PLANTILLA V6'!D178</f>
        <v>pza</v>
      </c>
      <c r="E178" s="104">
        <v>0</v>
      </c>
      <c r="F178" s="95" t="b">
        <v>0</v>
      </c>
      <c r="G178" s="95" t="b">
        <v>0</v>
      </c>
      <c r="H178" s="95" t="b">
        <v>0</v>
      </c>
      <c r="I178" s="95" t="b">
        <v>0</v>
      </c>
      <c r="J178" s="98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01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</row>
    <row r="179" spans="1:26" ht="21.5" x14ac:dyDescent="0.9">
      <c r="A179" s="91">
        <f>'PLANTILLA V6'!A179</f>
        <v>0</v>
      </c>
      <c r="B179" s="103">
        <f>'PLANTILLA V6'!B179</f>
        <v>0</v>
      </c>
      <c r="C179" s="104">
        <f>'PLANTILLA V6'!C179</f>
        <v>1</v>
      </c>
      <c r="D179" s="95" t="str">
        <f>'PLANTILLA V6'!D179</f>
        <v>pza</v>
      </c>
      <c r="E179" s="104">
        <v>0</v>
      </c>
      <c r="F179" s="95" t="b">
        <v>0</v>
      </c>
      <c r="G179" s="95" t="b">
        <v>0</v>
      </c>
      <c r="H179" s="95" t="b">
        <v>0</v>
      </c>
      <c r="I179" s="95" t="b">
        <v>0</v>
      </c>
      <c r="J179" s="98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01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</row>
    <row r="180" spans="1:26" ht="21.5" x14ac:dyDescent="0.9">
      <c r="A180" s="91">
        <f>'PLANTILLA V6'!A180</f>
        <v>0</v>
      </c>
      <c r="B180" s="103">
        <f>'PLANTILLA V6'!B180</f>
        <v>0</v>
      </c>
      <c r="C180" s="104">
        <f>'PLANTILLA V6'!C180</f>
        <v>1</v>
      </c>
      <c r="D180" s="95" t="str">
        <f>'PLANTILLA V6'!D180</f>
        <v>pza</v>
      </c>
      <c r="E180" s="104">
        <v>0</v>
      </c>
      <c r="F180" s="95" t="b">
        <v>0</v>
      </c>
      <c r="G180" s="95" t="b">
        <v>0</v>
      </c>
      <c r="H180" s="95" t="b">
        <v>0</v>
      </c>
      <c r="I180" s="95" t="b">
        <v>0</v>
      </c>
      <c r="J180" s="98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01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</row>
    <row r="181" spans="1:26" ht="21.5" x14ac:dyDescent="0.9">
      <c r="A181" s="91">
        <f>'PLANTILLA V6'!A181</f>
        <v>0</v>
      </c>
      <c r="B181" s="103">
        <f>'PLANTILLA V6'!B181</f>
        <v>0</v>
      </c>
      <c r="C181" s="104">
        <f>'PLANTILLA V6'!C181</f>
        <v>1</v>
      </c>
      <c r="D181" s="95" t="str">
        <f>'PLANTILLA V6'!D181</f>
        <v>pza</v>
      </c>
      <c r="E181" s="104">
        <v>0</v>
      </c>
      <c r="F181" s="95" t="b">
        <v>0</v>
      </c>
      <c r="G181" s="95" t="b">
        <v>0</v>
      </c>
      <c r="H181" s="95" t="b">
        <v>0</v>
      </c>
      <c r="I181" s="95" t="b">
        <v>0</v>
      </c>
      <c r="J181" s="98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01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</row>
    <row r="182" spans="1:26" ht="21.5" x14ac:dyDescent="0.9">
      <c r="A182" s="91">
        <f>'PLANTILLA V6'!A182</f>
        <v>0</v>
      </c>
      <c r="B182" s="103">
        <f>'PLANTILLA V6'!B182</f>
        <v>0</v>
      </c>
      <c r="C182" s="104">
        <f>'PLANTILLA V6'!C182</f>
        <v>1</v>
      </c>
      <c r="D182" s="95" t="str">
        <f>'PLANTILLA V6'!D182</f>
        <v>pza</v>
      </c>
      <c r="E182" s="104">
        <v>0</v>
      </c>
      <c r="F182" s="95" t="b">
        <v>0</v>
      </c>
      <c r="G182" s="95" t="b">
        <v>0</v>
      </c>
      <c r="H182" s="95" t="b">
        <v>0</v>
      </c>
      <c r="I182" s="95" t="b">
        <v>0</v>
      </c>
      <c r="J182" s="98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01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</row>
    <row r="183" spans="1:26" ht="21.5" x14ac:dyDescent="0.9">
      <c r="A183" s="91">
        <f>'PLANTILLA V6'!A183</f>
        <v>0</v>
      </c>
      <c r="B183" s="103">
        <f>'PLANTILLA V6'!B183</f>
        <v>0</v>
      </c>
      <c r="C183" s="104">
        <f>'PLANTILLA V6'!C183</f>
        <v>1</v>
      </c>
      <c r="D183" s="95" t="str">
        <f>'PLANTILLA V6'!D183</f>
        <v>pza</v>
      </c>
      <c r="E183" s="104">
        <v>0</v>
      </c>
      <c r="F183" s="95" t="b">
        <v>0</v>
      </c>
      <c r="G183" s="95" t="b">
        <v>0</v>
      </c>
      <c r="H183" s="95" t="b">
        <v>0</v>
      </c>
      <c r="I183" s="95" t="b">
        <v>0</v>
      </c>
      <c r="J183" s="98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01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</row>
    <row r="184" spans="1:26" ht="21.5" x14ac:dyDescent="0.9">
      <c r="A184" s="91">
        <f>'PLANTILLA V6'!A184</f>
        <v>0</v>
      </c>
      <c r="B184" s="103">
        <f>'PLANTILLA V6'!B184</f>
        <v>0</v>
      </c>
      <c r="C184" s="104">
        <f>'PLANTILLA V6'!C184</f>
        <v>1</v>
      </c>
      <c r="D184" s="95" t="str">
        <f>'PLANTILLA V6'!D184</f>
        <v>pza</v>
      </c>
      <c r="E184" s="104">
        <v>0</v>
      </c>
      <c r="F184" s="95" t="b">
        <v>0</v>
      </c>
      <c r="G184" s="95" t="b">
        <v>0</v>
      </c>
      <c r="H184" s="95" t="b">
        <v>0</v>
      </c>
      <c r="I184" s="95" t="b">
        <v>0</v>
      </c>
      <c r="J184" s="98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01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</row>
    <row r="185" spans="1:26" ht="21.5" x14ac:dyDescent="0.9">
      <c r="A185" s="195" t="str">
        <f>'PLANTILLA V6'!A185</f>
        <v>Materiales Consumibles</v>
      </c>
      <c r="B185" s="167"/>
      <c r="C185" s="104">
        <f>'PLANTILLA V6'!C185</f>
        <v>0</v>
      </c>
      <c r="D185" s="95"/>
      <c r="E185" s="104"/>
      <c r="F185" s="95"/>
      <c r="G185" s="95"/>
      <c r="H185" s="95"/>
      <c r="I185" s="95"/>
      <c r="J185" s="102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01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</row>
    <row r="186" spans="1:26" ht="21.5" x14ac:dyDescent="0.9">
      <c r="A186" s="103" t="str">
        <f>'PLANTILLA V6'!A186</f>
        <v>Co</v>
      </c>
      <c r="B186" s="103" t="str">
        <f>'PLANTILLA V6'!B186</f>
        <v>MDF 3 mm de espesor de 30 x 30 cm</v>
      </c>
      <c r="C186" s="104">
        <f>'PLANTILLA V6'!C186</f>
        <v>1</v>
      </c>
      <c r="D186" s="95" t="str">
        <f>'PLANTILLA V6'!D186</f>
        <v>pza</v>
      </c>
      <c r="E186" s="104">
        <v>0</v>
      </c>
      <c r="F186" s="95" t="b">
        <v>0</v>
      </c>
      <c r="G186" s="95" t="b">
        <v>0</v>
      </c>
      <c r="H186" s="95" t="b">
        <v>0</v>
      </c>
      <c r="I186" s="95" t="b">
        <v>0</v>
      </c>
      <c r="J186" s="98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</row>
    <row r="187" spans="1:26" ht="21.5" x14ac:dyDescent="0.9">
      <c r="A187" s="103" t="str">
        <f>'PLANTILLA V6'!A187</f>
        <v>Co</v>
      </c>
      <c r="B187" s="103" t="str">
        <f>'PLANTILLA V6'!B187</f>
        <v>Cartulina blanca</v>
      </c>
      <c r="C187" s="104">
        <f>'PLANTILLA V6'!C187</f>
        <v>1</v>
      </c>
      <c r="D187" s="95" t="str">
        <f>'PLANTILLA V6'!D187</f>
        <v>pza</v>
      </c>
      <c r="E187" s="104">
        <v>0</v>
      </c>
      <c r="F187" s="95" t="b">
        <v>0</v>
      </c>
      <c r="G187" s="95" t="b">
        <v>0</v>
      </c>
      <c r="H187" s="95" t="b">
        <v>0</v>
      </c>
      <c r="I187" s="95" t="b">
        <v>0</v>
      </c>
      <c r="J187" s="98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</row>
    <row r="188" spans="1:26" ht="21.5" x14ac:dyDescent="0.9">
      <c r="A188" s="103" t="str">
        <f>'PLANTILLA V6'!A188</f>
        <v>Co</v>
      </c>
      <c r="B188" s="103" t="str">
        <f>'PLANTILLA V6'!B188</f>
        <v>Hojas blancas tamaño carta</v>
      </c>
      <c r="C188" s="104">
        <f>'PLANTILLA V6'!C188</f>
        <v>1</v>
      </c>
      <c r="D188" s="95" t="str">
        <f>'PLANTILLA V6'!D188</f>
        <v>hoja</v>
      </c>
      <c r="E188" s="104">
        <v>0</v>
      </c>
      <c r="F188" s="95" t="b">
        <v>0</v>
      </c>
      <c r="G188" s="95" t="b">
        <v>0</v>
      </c>
      <c r="H188" s="95" t="b">
        <v>0</v>
      </c>
      <c r="I188" s="95" t="b">
        <v>0</v>
      </c>
      <c r="J188" s="98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</row>
    <row r="189" spans="1:26" ht="21.5" x14ac:dyDescent="0.9">
      <c r="A189" s="103" t="str">
        <f>'PLANTILLA V6'!A189</f>
        <v>Co</v>
      </c>
      <c r="B189" s="103" t="str">
        <f>'PLANTILLA V6'!B189</f>
        <v>Hojas de colores (varios) tamaño carta</v>
      </c>
      <c r="C189" s="104">
        <f>'PLANTILLA V6'!C189</f>
        <v>1</v>
      </c>
      <c r="D189" s="95" t="str">
        <f>'PLANTILLA V6'!D189</f>
        <v>hoja</v>
      </c>
      <c r="E189" s="104">
        <v>0</v>
      </c>
      <c r="F189" s="95" t="b">
        <v>0</v>
      </c>
      <c r="G189" s="95" t="b">
        <v>0</v>
      </c>
      <c r="H189" s="95" t="b">
        <v>0</v>
      </c>
      <c r="I189" s="95" t="b">
        <v>0</v>
      </c>
      <c r="J189" s="98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</row>
    <row r="190" spans="1:26" ht="21.5" x14ac:dyDescent="0.9">
      <c r="A190" s="103" t="str">
        <f>'PLANTILLA V6'!A190</f>
        <v>Co</v>
      </c>
      <c r="B190" s="103" t="str">
        <f>'PLANTILLA V6'!B190</f>
        <v>Post-it</v>
      </c>
      <c r="C190" s="104">
        <f>'PLANTILLA V6'!C190</f>
        <v>1</v>
      </c>
      <c r="D190" s="95" t="str">
        <f>'PLANTILLA V6'!D190</f>
        <v>bloc de 100 hojas</v>
      </c>
      <c r="E190" s="104">
        <v>0</v>
      </c>
      <c r="F190" s="95" t="b">
        <v>0</v>
      </c>
      <c r="G190" s="95" t="b">
        <v>0</v>
      </c>
      <c r="H190" s="95" t="b">
        <v>0</v>
      </c>
      <c r="I190" s="95" t="b">
        <v>0</v>
      </c>
      <c r="J190" s="98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</row>
    <row r="191" spans="1:26" ht="21.5" x14ac:dyDescent="0.9">
      <c r="A191" s="103" t="str">
        <f>'PLANTILLA V6'!A191</f>
        <v>Co</v>
      </c>
      <c r="B191" s="103" t="str">
        <f>'PLANTILLA V6'!B191</f>
        <v>Fomi tamaño carta</v>
      </c>
      <c r="C191" s="104">
        <f>'PLANTILLA V6'!C191</f>
        <v>1</v>
      </c>
      <c r="D191" s="95" t="str">
        <f>'PLANTILLA V6'!D191</f>
        <v>hoja</v>
      </c>
      <c r="E191" s="104">
        <v>0</v>
      </c>
      <c r="F191" s="95" t="b">
        <v>0</v>
      </c>
      <c r="G191" s="95" t="b">
        <v>0</v>
      </c>
      <c r="H191" s="95" t="b">
        <v>0</v>
      </c>
      <c r="I191" s="95" t="b">
        <v>0</v>
      </c>
      <c r="J191" s="98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</row>
    <row r="192" spans="1:26" ht="21.5" x14ac:dyDescent="0.9">
      <c r="A192" s="103" t="str">
        <f>'PLANTILLA V6'!A192</f>
        <v>Co</v>
      </c>
      <c r="B192" s="103" t="str">
        <f>'PLANTILLA V6'!B192</f>
        <v>Papel aluminio</v>
      </c>
      <c r="C192" s="104">
        <f>'PLANTILLA V6'!C192</f>
        <v>1</v>
      </c>
      <c r="D192" s="95" t="str">
        <f>'PLANTILLA V6'!D192</f>
        <v>rollo</v>
      </c>
      <c r="E192" s="104">
        <v>0</v>
      </c>
      <c r="F192" s="95" t="b">
        <v>0</v>
      </c>
      <c r="G192" s="95" t="b">
        <v>0</v>
      </c>
      <c r="H192" s="95" t="b">
        <v>0</v>
      </c>
      <c r="I192" s="95" t="b">
        <v>0</v>
      </c>
      <c r="J192" s="98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</row>
    <row r="193" spans="1:26" ht="21.5" x14ac:dyDescent="0.9">
      <c r="A193" s="103" t="str">
        <f>'PLANTILLA V6'!A193</f>
        <v>Co</v>
      </c>
      <c r="B193" s="103" t="str">
        <f>'PLANTILLA V6'!B193</f>
        <v>Abatelenguas (palitos planos) 15 cm largo x 18 mm ancho</v>
      </c>
      <c r="C193" s="104">
        <f>'PLANTILLA V6'!C193</f>
        <v>1</v>
      </c>
      <c r="D193" s="95" t="str">
        <f>'PLANTILLA V6'!D193</f>
        <v>pza</v>
      </c>
      <c r="E193" s="104">
        <v>0</v>
      </c>
      <c r="F193" s="95" t="b">
        <v>0</v>
      </c>
      <c r="G193" s="95" t="b">
        <v>0</v>
      </c>
      <c r="H193" s="95" t="b">
        <v>0</v>
      </c>
      <c r="I193" s="95" t="b">
        <v>0</v>
      </c>
      <c r="J193" s="98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</row>
    <row r="194" spans="1:26" ht="21.5" x14ac:dyDescent="0.9">
      <c r="A194" s="103" t="str">
        <f>'PLANTILLA V6'!A194</f>
        <v>Co</v>
      </c>
      <c r="B194" s="103" t="str">
        <f>'PLANTILLA V6'!B194</f>
        <v xml:space="preserve">Palito de madera redondo 60 largo x 1 cm de diámetro </v>
      </c>
      <c r="C194" s="104">
        <f>'PLANTILLA V6'!C194</f>
        <v>1</v>
      </c>
      <c r="D194" s="95" t="str">
        <f>'PLANTILLA V6'!D194</f>
        <v>pza</v>
      </c>
      <c r="E194" s="104">
        <v>0</v>
      </c>
      <c r="F194" s="95" t="b">
        <v>0</v>
      </c>
      <c r="G194" s="95" t="b">
        <v>0</v>
      </c>
      <c r="H194" s="95" t="b">
        <v>0</v>
      </c>
      <c r="I194" s="95" t="b">
        <v>0</v>
      </c>
      <c r="J194" s="98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</row>
    <row r="195" spans="1:26" ht="21.5" x14ac:dyDescent="0.9">
      <c r="A195" s="103" t="str">
        <f>'PLANTILLA V6'!A195</f>
        <v>Co</v>
      </c>
      <c r="B195" s="103" t="str">
        <f>'PLANTILLA V6'!B195</f>
        <v xml:space="preserve">Palito de madera redondo 30 largo x 1 cm de diámetro  </v>
      </c>
      <c r="C195" s="104">
        <f>'PLANTILLA V6'!C195</f>
        <v>1</v>
      </c>
      <c r="D195" s="95" t="str">
        <f>'PLANTILLA V6'!D195</f>
        <v>pza</v>
      </c>
      <c r="E195" s="104">
        <v>0</v>
      </c>
      <c r="F195" s="95" t="b">
        <v>0</v>
      </c>
      <c r="G195" s="95" t="b">
        <v>0</v>
      </c>
      <c r="H195" s="95" t="b">
        <v>0</v>
      </c>
      <c r="I195" s="95" t="b">
        <v>0</v>
      </c>
      <c r="J195" s="98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</row>
    <row r="196" spans="1:26" ht="21.5" x14ac:dyDescent="0.9">
      <c r="A196" s="103" t="str">
        <f>'PLANTILLA V6'!A196</f>
        <v>Co</v>
      </c>
      <c r="B196" s="107" t="str">
        <f>'PLANTILLA V6'!B196</f>
        <v>Cuerda</v>
      </c>
      <c r="C196" s="104">
        <f>'PLANTILLA V6'!C196</f>
        <v>1</v>
      </c>
      <c r="D196" s="95" t="str">
        <f>'PLANTILLA V6'!D196</f>
        <v>metro</v>
      </c>
      <c r="E196" s="104">
        <v>0</v>
      </c>
      <c r="F196" s="95" t="b">
        <v>0</v>
      </c>
      <c r="G196" s="95" t="b">
        <v>0</v>
      </c>
      <c r="H196" s="95" t="b">
        <v>0</v>
      </c>
      <c r="I196" s="95" t="b">
        <v>0</v>
      </c>
      <c r="J196" s="98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</row>
    <row r="197" spans="1:26" ht="21.5" x14ac:dyDescent="0.9">
      <c r="A197" s="103" t="str">
        <f>'PLANTILLA V6'!A197</f>
        <v>Co</v>
      </c>
      <c r="B197" s="107" t="str">
        <f>'PLANTILLA V6'!B197</f>
        <v>Hilo de coser</v>
      </c>
      <c r="C197" s="104">
        <f>'PLANTILLA V6'!C197</f>
        <v>1</v>
      </c>
      <c r="D197" s="95" t="str">
        <f>'PLANTILLA V6'!D197</f>
        <v>carrete</v>
      </c>
      <c r="E197" s="104">
        <v>0</v>
      </c>
      <c r="F197" s="95" t="b">
        <v>0</v>
      </c>
      <c r="G197" s="95" t="b">
        <v>0</v>
      </c>
      <c r="H197" s="95" t="b">
        <v>0</v>
      </c>
      <c r="I197" s="95" t="b">
        <v>0</v>
      </c>
      <c r="J197" s="98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</row>
    <row r="198" spans="1:26" ht="21.5" x14ac:dyDescent="0.9">
      <c r="A198" s="103" t="str">
        <f>'PLANTILLA V6'!A198</f>
        <v>Co</v>
      </c>
      <c r="B198" s="107" t="str">
        <f>'PLANTILLA V6'!B198</f>
        <v>Estambre</v>
      </c>
      <c r="C198" s="104">
        <f>'PLANTILLA V6'!C198</f>
        <v>1</v>
      </c>
      <c r="D198" s="95" t="str">
        <f>'PLANTILLA V6'!D198</f>
        <v>metro</v>
      </c>
      <c r="E198" s="104">
        <v>0</v>
      </c>
      <c r="F198" s="95" t="b">
        <v>0</v>
      </c>
      <c r="G198" s="95" t="b">
        <v>0</v>
      </c>
      <c r="H198" s="95" t="b">
        <v>0</v>
      </c>
      <c r="I198" s="95" t="b">
        <v>0</v>
      </c>
      <c r="J198" s="98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</row>
    <row r="199" spans="1:26" ht="21.5" x14ac:dyDescent="0.9">
      <c r="A199" s="103" t="str">
        <f>'PLANTILLA V6'!A199</f>
        <v>Co</v>
      </c>
      <c r="B199" s="103" t="str">
        <f>'PLANTILLA V6'!B199</f>
        <v>Globos de tamaño # 9</v>
      </c>
      <c r="C199" s="104">
        <f>'PLANTILLA V6'!C199</f>
        <v>1</v>
      </c>
      <c r="D199" s="95" t="str">
        <f>'PLANTILLA V6'!D199</f>
        <v>pza</v>
      </c>
      <c r="E199" s="104">
        <v>0</v>
      </c>
      <c r="F199" s="95" t="b">
        <v>0</v>
      </c>
      <c r="G199" s="95" t="b">
        <v>0</v>
      </c>
      <c r="H199" s="95" t="b">
        <v>0</v>
      </c>
      <c r="I199" s="95" t="b">
        <v>0</v>
      </c>
      <c r="J199" s="98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</row>
    <row r="200" spans="1:26" ht="21.5" x14ac:dyDescent="0.9">
      <c r="A200" s="103" t="str">
        <f>'PLANTILLA V6'!A200</f>
        <v>Co</v>
      </c>
      <c r="B200" s="103" t="str">
        <f>'PLANTILLA V6'!B200</f>
        <v>Limpiapipas</v>
      </c>
      <c r="C200" s="104">
        <f>'PLANTILLA V6'!C200</f>
        <v>1</v>
      </c>
      <c r="D200" s="95" t="str">
        <f>'PLANTILLA V6'!D200</f>
        <v>pza</v>
      </c>
      <c r="E200" s="104">
        <v>0</v>
      </c>
      <c r="F200" s="95" t="b">
        <v>0</v>
      </c>
      <c r="G200" s="95" t="b">
        <v>0</v>
      </c>
      <c r="H200" s="95" t="b">
        <v>0</v>
      </c>
      <c r="I200" s="95" t="b">
        <v>0</v>
      </c>
      <c r="J200" s="98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ht="21.5" x14ac:dyDescent="0.9">
      <c r="A201" s="103" t="str">
        <f>'PLANTILLA V6'!A201</f>
        <v>Co</v>
      </c>
      <c r="B201" s="103" t="str">
        <f>'PLANTILLA V6'!B201</f>
        <v>Barra de plastilina 180 g</v>
      </c>
      <c r="C201" s="104">
        <f>'PLANTILLA V6'!C201</f>
        <v>1</v>
      </c>
      <c r="D201" s="95" t="str">
        <f>'PLANTILLA V6'!D201</f>
        <v>pza</v>
      </c>
      <c r="E201" s="104">
        <v>0</v>
      </c>
      <c r="F201" s="95" t="b">
        <v>0</v>
      </c>
      <c r="G201" s="95" t="b">
        <v>0</v>
      </c>
      <c r="H201" s="95" t="b">
        <v>0</v>
      </c>
      <c r="I201" s="95" t="b">
        <v>0</v>
      </c>
      <c r="J201" s="98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</row>
    <row r="202" spans="1:26" ht="21.5" x14ac:dyDescent="0.9">
      <c r="A202" s="103" t="str">
        <f>'PLANTILLA V6'!A202</f>
        <v>Co</v>
      </c>
      <c r="B202" s="103" t="str">
        <f>'PLANTILLA V6'!B202</f>
        <v>Paquete de 10 barritas de plastilina de colores</v>
      </c>
      <c r="C202" s="104">
        <f>'PLANTILLA V6'!C202</f>
        <v>1</v>
      </c>
      <c r="D202" s="95" t="str">
        <f>'PLANTILLA V6'!D202</f>
        <v>pza</v>
      </c>
      <c r="E202" s="104">
        <v>0</v>
      </c>
      <c r="F202" s="95" t="b">
        <v>0</v>
      </c>
      <c r="G202" s="95" t="b">
        <v>0</v>
      </c>
      <c r="H202" s="95" t="b">
        <v>0</v>
      </c>
      <c r="I202" s="95" t="b">
        <v>0</v>
      </c>
      <c r="J202" s="98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</row>
    <row r="203" spans="1:26" ht="21.5" x14ac:dyDescent="0.9">
      <c r="A203" s="103" t="str">
        <f>'PLANTILLA V6'!A203</f>
        <v>Co</v>
      </c>
      <c r="B203" s="103" t="str">
        <f>'PLANTILLA V6'!B203</f>
        <v>Fomi moldeable</v>
      </c>
      <c r="C203" s="104">
        <f>'PLANTILLA V6'!C203</f>
        <v>1</v>
      </c>
      <c r="D203" s="95" t="str">
        <f>'PLANTILLA V6'!D203</f>
        <v>bolsa</v>
      </c>
      <c r="E203" s="104">
        <v>0</v>
      </c>
      <c r="F203" s="95" t="b">
        <v>0</v>
      </c>
      <c r="G203" s="95" t="b">
        <v>0</v>
      </c>
      <c r="H203" s="95" t="b">
        <v>0</v>
      </c>
      <c r="I203" s="95" t="b">
        <v>0</v>
      </c>
      <c r="J203" s="98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</row>
    <row r="204" spans="1:26" ht="21.5" x14ac:dyDescent="0.9">
      <c r="A204" s="103" t="str">
        <f>'PLANTILLA V6'!A204</f>
        <v>Co</v>
      </c>
      <c r="B204" s="106" t="str">
        <f>'PLANTILLA V6'!B204</f>
        <v>Pasta para modelar</v>
      </c>
      <c r="C204" s="104">
        <f>'PLANTILLA V6'!C204</f>
        <v>1</v>
      </c>
      <c r="D204" s="95" t="str">
        <f>'PLANTILLA V6'!D204</f>
        <v>pza</v>
      </c>
      <c r="E204" s="104">
        <v>0</v>
      </c>
      <c r="F204" s="95" t="b">
        <v>0</v>
      </c>
      <c r="G204" s="95" t="b">
        <v>0</v>
      </c>
      <c r="H204" s="95" t="b">
        <v>0</v>
      </c>
      <c r="I204" s="95" t="b">
        <v>0</v>
      </c>
      <c r="J204" s="98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</row>
    <row r="205" spans="1:26" ht="21.5" x14ac:dyDescent="0.9">
      <c r="A205" s="103" t="str">
        <f>'PLANTILLA V6'!A205</f>
        <v>Co</v>
      </c>
      <c r="B205" s="103" t="str">
        <f>'PLANTILLA V6'!B205</f>
        <v>Silicón frío (bote de 250 ml)</v>
      </c>
      <c r="C205" s="104">
        <f>'PLANTILLA V6'!C205</f>
        <v>1</v>
      </c>
      <c r="D205" s="95" t="str">
        <f>'PLANTILLA V6'!D205</f>
        <v>pza</v>
      </c>
      <c r="E205" s="104">
        <v>0</v>
      </c>
      <c r="F205" s="95" t="b">
        <v>0</v>
      </c>
      <c r="G205" s="95" t="b">
        <v>0</v>
      </c>
      <c r="H205" s="95" t="b">
        <v>0</v>
      </c>
      <c r="I205" s="95" t="b">
        <v>0</v>
      </c>
      <c r="J205" s="98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</row>
    <row r="206" spans="1:26" ht="21.5" x14ac:dyDescent="0.9">
      <c r="A206" s="103" t="str">
        <f>'PLANTILLA V6'!A206</f>
        <v>Co</v>
      </c>
      <c r="B206" s="103" t="str">
        <f>'PLANTILLA V6'!B206</f>
        <v>Barra de silicón (tubito del diámetro de la pistola de silicón)</v>
      </c>
      <c r="C206" s="104">
        <f>'PLANTILLA V6'!C206</f>
        <v>1</v>
      </c>
      <c r="D206" s="95" t="str">
        <f>'PLANTILLA V6'!D206</f>
        <v>pza</v>
      </c>
      <c r="E206" s="104">
        <v>0</v>
      </c>
      <c r="F206" s="95" t="b">
        <v>0</v>
      </c>
      <c r="G206" s="95" t="b">
        <v>0</v>
      </c>
      <c r="H206" s="95" t="b">
        <v>0</v>
      </c>
      <c r="I206" s="95" t="b">
        <v>0</v>
      </c>
      <c r="J206" s="98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</row>
    <row r="207" spans="1:26" ht="21.5" x14ac:dyDescent="0.9">
      <c r="A207" s="103" t="str">
        <f>'PLANTILLA V6'!A207</f>
        <v>Co</v>
      </c>
      <c r="B207" s="103" t="str">
        <f>'PLANTILLA V6'!B207</f>
        <v>Pegamento blanco (Resistol) bote de 250 ml</v>
      </c>
      <c r="C207" s="104">
        <f>'PLANTILLA V6'!C207</f>
        <v>1</v>
      </c>
      <c r="D207" s="95" t="str">
        <f>'PLANTILLA V6'!D207</f>
        <v>pza</v>
      </c>
      <c r="E207" s="104">
        <v>0</v>
      </c>
      <c r="F207" s="95" t="b">
        <v>0</v>
      </c>
      <c r="G207" s="95" t="b">
        <v>0</v>
      </c>
      <c r="H207" s="95" t="b">
        <v>0</v>
      </c>
      <c r="I207" s="95" t="b">
        <v>0</v>
      </c>
      <c r="J207" s="98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</row>
    <row r="208" spans="1:26" ht="21.5" x14ac:dyDescent="0.9">
      <c r="A208" s="103" t="str">
        <f>'PLANTILLA V6'!A208</f>
        <v>Co</v>
      </c>
      <c r="B208" s="103" t="str">
        <f>'PLANTILLA V6'!B208</f>
        <v>Cinta adhesiva (masking tape 110 o cinta azul de pintor) 12 mm ancho x 50 m o similar</v>
      </c>
      <c r="C208" s="104">
        <f>'PLANTILLA V6'!C208</f>
        <v>1</v>
      </c>
      <c r="D208" s="95" t="str">
        <f>'PLANTILLA V6'!D208</f>
        <v>pza</v>
      </c>
      <c r="E208" s="104">
        <v>0</v>
      </c>
      <c r="F208" s="95" t="b">
        <v>0</v>
      </c>
      <c r="G208" s="95" t="b">
        <v>0</v>
      </c>
      <c r="H208" s="95" t="b">
        <v>0</v>
      </c>
      <c r="I208" s="95" t="b">
        <v>0</v>
      </c>
      <c r="J208" s="98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</row>
    <row r="209" spans="1:26" ht="21.5" x14ac:dyDescent="0.9">
      <c r="A209" s="103" t="str">
        <f>'PLANTILLA V6'!A209</f>
        <v>Co</v>
      </c>
      <c r="B209" s="103" t="str">
        <f>'PLANTILLA V6'!B209</f>
        <v>Cinta adhesiva transparente (diurex) 18 mm ancho x 33 m o similar</v>
      </c>
      <c r="C209" s="104">
        <f>'PLANTILLA V6'!C209</f>
        <v>1</v>
      </c>
      <c r="D209" s="95" t="str">
        <f>'PLANTILLA V6'!D209</f>
        <v>pza</v>
      </c>
      <c r="E209" s="104">
        <v>0</v>
      </c>
      <c r="F209" s="95" t="b">
        <v>0</v>
      </c>
      <c r="G209" s="95" t="b">
        <v>0</v>
      </c>
      <c r="H209" s="95" t="b">
        <v>0</v>
      </c>
      <c r="I209" s="95" t="b">
        <v>0</v>
      </c>
      <c r="J209" s="98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</row>
    <row r="210" spans="1:26" ht="21.5" x14ac:dyDescent="0.9">
      <c r="A210" s="103" t="str">
        <f>'PLANTILLA V6'!A210</f>
        <v>Co</v>
      </c>
      <c r="B210" s="103" t="str">
        <f>'PLANTILLA V6'!B210</f>
        <v>Liga grande #18 (8 cm largo aproximadamente)</v>
      </c>
      <c r="C210" s="104">
        <f>'PLANTILLA V6'!C210</f>
        <v>1</v>
      </c>
      <c r="D210" s="95" t="str">
        <f>'PLANTILLA V6'!D210</f>
        <v>pza</v>
      </c>
      <c r="E210" s="104">
        <v>0</v>
      </c>
      <c r="F210" s="95" t="b">
        <v>0</v>
      </c>
      <c r="G210" s="95" t="b">
        <v>0</v>
      </c>
      <c r="H210" s="95" t="b">
        <v>0</v>
      </c>
      <c r="I210" s="95" t="b">
        <v>0</v>
      </c>
      <c r="J210" s="98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</row>
    <row r="211" spans="1:26" ht="21.5" x14ac:dyDescent="0.9">
      <c r="A211" s="103" t="str">
        <f>'PLANTILLA V6'!A211</f>
        <v>Co</v>
      </c>
      <c r="B211" s="103" t="str">
        <f>'PLANTILLA V6'!B211</f>
        <v>Caja de 100 clips</v>
      </c>
      <c r="C211" s="104">
        <f>'PLANTILLA V6'!C211</f>
        <v>1</v>
      </c>
      <c r="D211" s="95" t="str">
        <f>'PLANTILLA V6'!D211</f>
        <v>pza</v>
      </c>
      <c r="E211" s="104">
        <v>0</v>
      </c>
      <c r="F211" s="95" t="b">
        <v>0</v>
      </c>
      <c r="G211" s="95" t="b">
        <v>0</v>
      </c>
      <c r="H211" s="95" t="b">
        <v>0</v>
      </c>
      <c r="I211" s="95" t="b">
        <v>0</v>
      </c>
      <c r="J211" s="98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</row>
    <row r="212" spans="1:26" ht="21.5" x14ac:dyDescent="0.9">
      <c r="A212" s="103" t="str">
        <f>'PLANTILLA V6'!A212</f>
        <v>Co</v>
      </c>
      <c r="B212" s="103" t="str">
        <f>'PLANTILLA V6'!B212</f>
        <v>Caja de 100 chinchetas</v>
      </c>
      <c r="C212" s="104">
        <f>'PLANTILLA V6'!C212</f>
        <v>1</v>
      </c>
      <c r="D212" s="95" t="str">
        <f>'PLANTILLA V6'!D212</f>
        <v>pza</v>
      </c>
      <c r="E212" s="104">
        <v>0</v>
      </c>
      <c r="F212" s="95" t="b">
        <v>0</v>
      </c>
      <c r="G212" s="95" t="b">
        <v>0</v>
      </c>
      <c r="H212" s="95" t="b">
        <v>0</v>
      </c>
      <c r="I212" s="95" t="b">
        <v>0</v>
      </c>
      <c r="J212" s="98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</row>
    <row r="213" spans="1:26" ht="21.5" x14ac:dyDescent="0.9">
      <c r="A213" s="103" t="str">
        <f>'PLANTILLA V6'!A213</f>
        <v>Co</v>
      </c>
      <c r="B213" s="103" t="str">
        <f>'PLANTILLA V6'!B213</f>
        <v>Caja de 12 crayolas de diferentes colores</v>
      </c>
      <c r="C213" s="104">
        <f>'PLANTILLA V6'!C213</f>
        <v>1</v>
      </c>
      <c r="D213" s="95" t="str">
        <f>'PLANTILLA V6'!D213</f>
        <v>pza</v>
      </c>
      <c r="E213" s="104">
        <v>0</v>
      </c>
      <c r="F213" s="95" t="b">
        <v>0</v>
      </c>
      <c r="G213" s="95" t="b">
        <v>0</v>
      </c>
      <c r="H213" s="95" t="b">
        <v>0</v>
      </c>
      <c r="I213" s="95" t="b">
        <v>0</v>
      </c>
      <c r="J213" s="98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</row>
    <row r="214" spans="1:26" ht="21.5" x14ac:dyDescent="0.9">
      <c r="A214" s="103" t="str">
        <f>'PLANTILLA V6'!A214</f>
        <v>Co</v>
      </c>
      <c r="B214" s="103" t="str">
        <f>'PLANTILLA V6'!B214</f>
        <v>Paquete de pinturas acrílicas 20 ml (blanco, negro, rojo, azul, amarillo)</v>
      </c>
      <c r="C214" s="104">
        <f>'PLANTILLA V6'!C214</f>
        <v>1</v>
      </c>
      <c r="D214" s="95" t="str">
        <f>'PLANTILLA V6'!D214</f>
        <v>pza</v>
      </c>
      <c r="E214" s="104">
        <v>0</v>
      </c>
      <c r="F214" s="95" t="b">
        <v>0</v>
      </c>
      <c r="G214" s="95" t="b">
        <v>0</v>
      </c>
      <c r="H214" s="95" t="b">
        <v>0</v>
      </c>
      <c r="I214" s="95" t="b">
        <v>0</v>
      </c>
      <c r="J214" s="98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</row>
    <row r="215" spans="1:26" ht="21.5" x14ac:dyDescent="0.9">
      <c r="A215" s="103" t="str">
        <f>'PLANTILLA V6'!A215</f>
        <v>Co</v>
      </c>
      <c r="B215" s="103" t="str">
        <f>'PLANTILLA V6'!B215</f>
        <v xml:space="preserve">1 paquete de 100 mondadientes </v>
      </c>
      <c r="C215" s="104">
        <f>'PLANTILLA V6'!C215</f>
        <v>1</v>
      </c>
      <c r="D215" s="95" t="str">
        <f>'PLANTILLA V6'!D215</f>
        <v>pza</v>
      </c>
      <c r="E215" s="104">
        <v>0</v>
      </c>
      <c r="F215" s="95" t="b">
        <v>0</v>
      </c>
      <c r="G215" s="95" t="b">
        <v>0</v>
      </c>
      <c r="H215" s="95" t="b">
        <v>0</v>
      </c>
      <c r="I215" s="95" t="b">
        <v>0</v>
      </c>
      <c r="J215" s="98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</row>
    <row r="216" spans="1:26" ht="21.5" x14ac:dyDescent="0.9">
      <c r="A216" s="103" t="str">
        <f>'PLANTILLA V6'!A216</f>
        <v>Co</v>
      </c>
      <c r="B216" s="103" t="str">
        <f>'PLANTILLA V6'!B216</f>
        <v>Sal de mesa</v>
      </c>
      <c r="C216" s="104">
        <f>'PLANTILLA V6'!C216</f>
        <v>1</v>
      </c>
      <c r="D216" s="95" t="str">
        <f>'PLANTILLA V6'!D216</f>
        <v>bolsita</v>
      </c>
      <c r="E216" s="104">
        <v>0</v>
      </c>
      <c r="F216" s="95" t="b">
        <v>0</v>
      </c>
      <c r="G216" s="95" t="b">
        <v>0</v>
      </c>
      <c r="H216" s="95" t="b">
        <v>0</v>
      </c>
      <c r="I216" s="95" t="b">
        <v>0</v>
      </c>
      <c r="J216" s="98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</row>
    <row r="217" spans="1:26" ht="21.5" x14ac:dyDescent="0.9">
      <c r="A217" s="103" t="str">
        <f>'PLANTILLA V6'!A217</f>
        <v>Co</v>
      </c>
      <c r="B217" s="103" t="str">
        <f>'PLANTILLA V6'!B217</f>
        <v>Hojas tamaño carta cuadriculadas</v>
      </c>
      <c r="C217" s="104">
        <f>'PLANTILLA V6'!C217</f>
        <v>1</v>
      </c>
      <c r="D217" s="95" t="str">
        <f>'PLANTILLA V6'!D217</f>
        <v>pza</v>
      </c>
      <c r="E217" s="104">
        <v>0</v>
      </c>
      <c r="F217" s="95" t="b">
        <v>0</v>
      </c>
      <c r="G217" s="95" t="b">
        <v>0</v>
      </c>
      <c r="H217" s="95" t="b">
        <v>0</v>
      </c>
      <c r="I217" s="95" t="b">
        <v>0</v>
      </c>
      <c r="J217" s="98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</row>
    <row r="218" spans="1:26" ht="21.5" x14ac:dyDescent="0.9">
      <c r="A218" s="103" t="str">
        <f>'PLANTILLA V6'!A218</f>
        <v>Co</v>
      </c>
      <c r="B218" s="95" t="str">
        <f>'PLANTILLA V6'!B218</f>
        <v>Tabla de madera de 3" de espesor de 30 cm x 30 cm (tabla de sacrificio)</v>
      </c>
      <c r="C218" s="104">
        <f>'PLANTILLA V6'!C218</f>
        <v>1</v>
      </c>
      <c r="D218" s="95" t="str">
        <f>'PLANTILLA V6'!D218</f>
        <v>pza</v>
      </c>
      <c r="E218" s="104">
        <v>0</v>
      </c>
      <c r="F218" s="95" t="b">
        <v>0</v>
      </c>
      <c r="G218" s="95" t="b">
        <v>0</v>
      </c>
      <c r="H218" s="95" t="b">
        <v>0</v>
      </c>
      <c r="I218" s="95" t="b">
        <v>0</v>
      </c>
      <c r="J218" s="98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</row>
    <row r="219" spans="1:26" ht="21.5" x14ac:dyDescent="0.9">
      <c r="A219" s="103" t="str">
        <f>'PLANTILLA V6'!A219</f>
        <v>Co</v>
      </c>
      <c r="B219" s="95" t="str">
        <f>'PLANTILLA V6'!B219</f>
        <v>Tabla salvacortes de 45 x 30 cm (recomendado opcional)</v>
      </c>
      <c r="C219" s="104">
        <f>'PLANTILLA V6'!C219</f>
        <v>1</v>
      </c>
      <c r="D219" s="95" t="str">
        <f>'PLANTILLA V6'!D219</f>
        <v>pza</v>
      </c>
      <c r="E219" s="104">
        <v>0</v>
      </c>
      <c r="F219" s="95" t="b">
        <v>0</v>
      </c>
      <c r="G219" s="95" t="b">
        <v>0</v>
      </c>
      <c r="H219" s="95" t="b">
        <v>0</v>
      </c>
      <c r="I219" s="95" t="b">
        <v>0</v>
      </c>
      <c r="J219" s="98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</row>
    <row r="220" spans="1:26" ht="21.5" x14ac:dyDescent="0.9">
      <c r="A220" s="103" t="str">
        <f>'PLANTILLA V6'!A220</f>
        <v>Co</v>
      </c>
      <c r="B220" s="95" t="str">
        <f>'PLANTILLA V6'!B220</f>
        <v>Cronómetro</v>
      </c>
      <c r="C220" s="104">
        <f>'PLANTILLA V6'!C220</f>
        <v>1</v>
      </c>
      <c r="D220" s="95" t="str">
        <f>'PLANTILLA V6'!D220</f>
        <v>pza</v>
      </c>
      <c r="E220" s="104">
        <v>0</v>
      </c>
      <c r="F220" s="95" t="b">
        <v>0</v>
      </c>
      <c r="G220" s="95" t="b">
        <v>0</v>
      </c>
      <c r="H220" s="95" t="b">
        <v>0</v>
      </c>
      <c r="I220" s="95" t="b">
        <v>0</v>
      </c>
      <c r="J220" s="98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</row>
    <row r="221" spans="1:26" ht="21.5" x14ac:dyDescent="0.9">
      <c r="A221" s="103" t="str">
        <f>'PLANTILLA V6'!A221</f>
        <v>Co</v>
      </c>
      <c r="B221" s="95" t="str">
        <f>'PLANTILLA V6'!B221</f>
        <v>Pliego de papel bond</v>
      </c>
      <c r="C221" s="104">
        <f>'PLANTILLA V6'!C221</f>
        <v>1</v>
      </c>
      <c r="D221" s="95" t="str">
        <f>'PLANTILLA V6'!D221</f>
        <v>pza</v>
      </c>
      <c r="E221" s="104">
        <v>0</v>
      </c>
      <c r="F221" s="95" t="b">
        <v>0</v>
      </c>
      <c r="G221" s="95" t="b">
        <v>0</v>
      </c>
      <c r="H221" s="95" t="b">
        <v>0</v>
      </c>
      <c r="I221" s="95" t="b">
        <v>0</v>
      </c>
      <c r="J221" s="98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</row>
    <row r="222" spans="1:26" ht="21.5" x14ac:dyDescent="0.9">
      <c r="A222" s="103" t="str">
        <f>'PLANTILLA V6'!A222</f>
        <v>Co</v>
      </c>
      <c r="B222" s="95" t="str">
        <f>'PLANTILLA V6'!B222</f>
        <v>Dado</v>
      </c>
      <c r="C222" s="104">
        <f>'PLANTILLA V6'!C222</f>
        <v>1</v>
      </c>
      <c r="D222" s="95" t="str">
        <f>'PLANTILLA V6'!D222</f>
        <v>pza</v>
      </c>
      <c r="E222" s="104">
        <v>0</v>
      </c>
      <c r="F222" s="95" t="b">
        <v>0</v>
      </c>
      <c r="G222" s="95" t="b">
        <v>0</v>
      </c>
      <c r="H222" s="95" t="b">
        <v>0</v>
      </c>
      <c r="I222" s="95" t="b">
        <v>0</v>
      </c>
      <c r="J222" s="98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</row>
    <row r="223" spans="1:26" ht="21.5" x14ac:dyDescent="0.9">
      <c r="A223" s="103" t="str">
        <f>'PLANTILLA V6'!A223</f>
        <v>Co</v>
      </c>
      <c r="B223" s="95" t="str">
        <f>'PLANTILLA V6'!B223</f>
        <v>Coples de cobre de 1/2" de diámetro y 3 o 4 cm de altura</v>
      </c>
      <c r="C223" s="104">
        <f>'PLANTILLA V6'!C223</f>
        <v>1</v>
      </c>
      <c r="D223" s="95" t="str">
        <f>'PLANTILLA V6'!D223</f>
        <v>pza</v>
      </c>
      <c r="E223" s="104">
        <v>0</v>
      </c>
      <c r="F223" s="95" t="b">
        <v>0</v>
      </c>
      <c r="G223" s="95" t="b">
        <v>0</v>
      </c>
      <c r="H223" s="95" t="b">
        <v>0</v>
      </c>
      <c r="I223" s="95" t="b">
        <v>0</v>
      </c>
      <c r="J223" s="98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01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</row>
    <row r="224" spans="1:26" ht="21.5" x14ac:dyDescent="0.9">
      <c r="A224" s="103" t="str">
        <f>'PLANTILLA V6'!A224</f>
        <v>Co</v>
      </c>
      <c r="B224" s="95" t="str">
        <f>'PLANTILLA V6'!B224</f>
        <v>Alambre galvanizado</v>
      </c>
      <c r="C224" s="104">
        <f>'PLANTILLA V6'!C224</f>
        <v>1</v>
      </c>
      <c r="D224" s="95" t="str">
        <f>'PLANTILLA V6'!D224</f>
        <v>metro</v>
      </c>
      <c r="E224" s="104">
        <v>0</v>
      </c>
      <c r="F224" s="95" t="b">
        <v>0</v>
      </c>
      <c r="G224" s="95" t="b">
        <v>0</v>
      </c>
      <c r="H224" s="95" t="b">
        <v>0</v>
      </c>
      <c r="I224" s="95" t="b">
        <v>0</v>
      </c>
      <c r="J224" s="98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01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</row>
    <row r="225" spans="1:26" ht="21.5" x14ac:dyDescent="0.9">
      <c r="A225" s="103" t="str">
        <f>'PLANTILLA V6'!A225</f>
        <v>Co</v>
      </c>
      <c r="B225" s="95" t="str">
        <f>'PLANTILLA V6'!B225</f>
        <v>Toallitas humedas (tipo desmaquillantes o para bebe)</v>
      </c>
      <c r="C225" s="104">
        <f>'PLANTILLA V6'!C225</f>
        <v>1</v>
      </c>
      <c r="D225" s="95" t="str">
        <f>'PLANTILLA V6'!D225</f>
        <v>paquete</v>
      </c>
      <c r="E225" s="104">
        <v>0</v>
      </c>
      <c r="F225" s="95" t="b">
        <v>0</v>
      </c>
      <c r="G225" s="95" t="b">
        <v>0</v>
      </c>
      <c r="H225" s="95" t="b">
        <v>0</v>
      </c>
      <c r="I225" s="95" t="b">
        <v>0</v>
      </c>
      <c r="J225" s="98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01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</row>
    <row r="226" spans="1:26" ht="21.5" x14ac:dyDescent="0.9">
      <c r="A226" s="103" t="str">
        <f>'PLANTILLA V6'!A226</f>
        <v>Co</v>
      </c>
      <c r="B226" s="95" t="str">
        <f>'PLANTILLA V6'!B226</f>
        <v>Bote de vinagre blanco de 500 ml.</v>
      </c>
      <c r="C226" s="104">
        <f>'PLANTILLA V6'!C226</f>
        <v>1</v>
      </c>
      <c r="D226" s="95" t="str">
        <f>'PLANTILLA V6'!D226</f>
        <v>pza</v>
      </c>
      <c r="E226" s="104">
        <v>0</v>
      </c>
      <c r="F226" s="95" t="b">
        <v>0</v>
      </c>
      <c r="G226" s="95" t="b">
        <v>0</v>
      </c>
      <c r="H226" s="95" t="b">
        <v>0</v>
      </c>
      <c r="I226" s="95" t="b">
        <v>0</v>
      </c>
      <c r="J226" s="98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01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</row>
    <row r="227" spans="1:26" ht="21.5" x14ac:dyDescent="0.9">
      <c r="A227" s="103" t="str">
        <f>'PLANTILLA V6'!A227</f>
        <v>Co</v>
      </c>
      <c r="B227" s="95" t="str">
        <f>'PLANTILLA V6'!B227</f>
        <v>Cinta adhesiva doble cara delgada de 12mm X 50m</v>
      </c>
      <c r="C227" s="104">
        <f>'PLANTILLA V6'!C227</f>
        <v>1</v>
      </c>
      <c r="D227" s="95" t="str">
        <f>'PLANTILLA V6'!D227</f>
        <v>rollo</v>
      </c>
      <c r="E227" s="104">
        <v>0</v>
      </c>
      <c r="F227" s="95" t="b">
        <v>0</v>
      </c>
      <c r="G227" s="95" t="b">
        <v>0</v>
      </c>
      <c r="H227" s="95" t="b">
        <v>0</v>
      </c>
      <c r="I227" s="95" t="b">
        <v>0</v>
      </c>
      <c r="J227" s="98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01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</row>
    <row r="228" spans="1:26" ht="21.5" x14ac:dyDescent="0.9">
      <c r="A228" s="103" t="str">
        <f>'PLANTILLA V6'!A228</f>
        <v>Co</v>
      </c>
      <c r="B228" s="95" t="str">
        <f>'PLANTILLA V6'!B228</f>
        <v>Tornillo y tuerca de 1/8"</v>
      </c>
      <c r="C228" s="104">
        <f>'PLANTILLA V6'!C228</f>
        <v>1</v>
      </c>
      <c r="D228" s="95" t="str">
        <f>'PLANTILLA V6'!D228</f>
        <v>pza</v>
      </c>
      <c r="E228" s="104">
        <v>0</v>
      </c>
      <c r="F228" s="95" t="b">
        <v>0</v>
      </c>
      <c r="G228" s="95" t="b">
        <v>0</v>
      </c>
      <c r="H228" s="95" t="b">
        <v>0</v>
      </c>
      <c r="I228" s="95" t="b">
        <v>0</v>
      </c>
      <c r="J228" s="98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01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</row>
    <row r="229" spans="1:26" ht="21.5" x14ac:dyDescent="0.9">
      <c r="A229" s="103" t="str">
        <f>'PLANTILLA V6'!A229</f>
        <v>Co</v>
      </c>
      <c r="B229" s="95" t="str">
        <f>'PLANTILLA V6'!B229</f>
        <v>Tornillo y tuerca de 3/16"</v>
      </c>
      <c r="C229" s="104">
        <f>'PLANTILLA V6'!C229</f>
        <v>1</v>
      </c>
      <c r="D229" s="95" t="str">
        <f>'PLANTILLA V6'!D229</f>
        <v>pza</v>
      </c>
      <c r="E229" s="104">
        <v>0</v>
      </c>
      <c r="F229" s="95" t="b">
        <v>0</v>
      </c>
      <c r="G229" s="95" t="b">
        <v>0</v>
      </c>
      <c r="H229" s="95" t="b">
        <v>0</v>
      </c>
      <c r="I229" s="95" t="b">
        <v>0</v>
      </c>
      <c r="J229" s="98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01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</row>
    <row r="230" spans="1:26" ht="21.5" x14ac:dyDescent="0.9">
      <c r="A230" s="103" t="str">
        <f>'PLANTILLA V6'!A230</f>
        <v>Co</v>
      </c>
      <c r="B230" s="95" t="str">
        <f>'PLANTILLA V6'!B230</f>
        <v>Tornillo y tuerca de 1/4"</v>
      </c>
      <c r="C230" s="104">
        <f>'PLANTILLA V6'!C230</f>
        <v>1</v>
      </c>
      <c r="D230" s="95" t="str">
        <f>'PLANTILLA V6'!D230</f>
        <v>pza</v>
      </c>
      <c r="E230" s="104">
        <v>0</v>
      </c>
      <c r="F230" s="95" t="b">
        <v>0</v>
      </c>
      <c r="G230" s="95" t="b">
        <v>0</v>
      </c>
      <c r="H230" s="95" t="b">
        <v>0</v>
      </c>
      <c r="I230" s="95" t="b">
        <v>0</v>
      </c>
      <c r="J230" s="98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01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</row>
    <row r="231" spans="1:26" ht="21.5" x14ac:dyDescent="0.9">
      <c r="A231" s="103" t="str">
        <f>'PLANTILLA V6'!A231</f>
        <v>Co</v>
      </c>
      <c r="B231" s="95" t="str">
        <f>'PLANTILLA V6'!B231</f>
        <v>Paquete de 1 Kg de semillas(arroz, frijol, lentejas o similar)</v>
      </c>
      <c r="C231" s="104">
        <f>'PLANTILLA V6'!C231</f>
        <v>1</v>
      </c>
      <c r="D231" s="95" t="str">
        <f>'PLANTILLA V6'!D231</f>
        <v>pza</v>
      </c>
      <c r="E231" s="104">
        <v>0</v>
      </c>
      <c r="F231" s="95" t="b">
        <v>0</v>
      </c>
      <c r="G231" s="95" t="b">
        <v>0</v>
      </c>
      <c r="H231" s="95" t="b">
        <v>0</v>
      </c>
      <c r="I231" s="95" t="b">
        <v>0</v>
      </c>
      <c r="J231" s="98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01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</row>
    <row r="232" spans="1:26" ht="21.5" x14ac:dyDescent="0.9">
      <c r="A232" s="91" t="str">
        <f>'PLANTILLA V6'!A232</f>
        <v>Co</v>
      </c>
      <c r="B232" s="91" t="str">
        <f>'PLANTILLA V6'!B232</f>
        <v>Contenedor de agua grande tipo palangana (50 cm de diametro aprox)</v>
      </c>
      <c r="C232" s="104">
        <f>'PLANTILLA V6'!C232</f>
        <v>1</v>
      </c>
      <c r="D232" s="95" t="str">
        <f>'PLANTILLA V6'!D232</f>
        <v>pza</v>
      </c>
      <c r="E232" s="104">
        <v>0</v>
      </c>
      <c r="F232" s="95" t="b">
        <v>0</v>
      </c>
      <c r="G232" s="95" t="b">
        <v>0</v>
      </c>
      <c r="H232" s="95" t="b">
        <v>0</v>
      </c>
      <c r="I232" s="95" t="b">
        <v>0</v>
      </c>
      <c r="J232" s="98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01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</row>
    <row r="233" spans="1:26" ht="21.5" x14ac:dyDescent="0.9">
      <c r="A233" s="91" t="str">
        <f>'PLANTILLA V6'!A233</f>
        <v>Co</v>
      </c>
      <c r="B233" s="91" t="str">
        <f>'PLANTILLA V6'!B233</f>
        <v>Hoja tamaño carta de foami o hule eva color liso</v>
      </c>
      <c r="C233" s="104">
        <f>'PLANTILLA V6'!C233</f>
        <v>1</v>
      </c>
      <c r="D233" s="95" t="str">
        <f>'PLANTILLA V6'!D233</f>
        <v>pza</v>
      </c>
      <c r="E233" s="104">
        <v>0</v>
      </c>
      <c r="F233" s="95" t="b">
        <v>0</v>
      </c>
      <c r="G233" s="95" t="b">
        <v>0</v>
      </c>
      <c r="H233" s="95" t="b">
        <v>0</v>
      </c>
      <c r="I233" s="95" t="b">
        <v>0</v>
      </c>
      <c r="J233" s="98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01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</row>
    <row r="234" spans="1:26" ht="21.5" x14ac:dyDescent="0.9">
      <c r="A234" s="91" t="str">
        <f>'PLANTILLA V6'!A234</f>
        <v>Co</v>
      </c>
      <c r="B234" s="91" t="str">
        <f>'PLANTILLA V6'!B234</f>
        <v>Hoja tamaño carta de foami o hule eva con brillantina</v>
      </c>
      <c r="C234" s="104">
        <f>'PLANTILLA V6'!C234</f>
        <v>1</v>
      </c>
      <c r="D234" s="95" t="str">
        <f>'PLANTILLA V6'!D234</f>
        <v>pza</v>
      </c>
      <c r="E234" s="104">
        <v>0</v>
      </c>
      <c r="F234" s="95" t="b">
        <v>0</v>
      </c>
      <c r="G234" s="95" t="b">
        <v>0</v>
      </c>
      <c r="H234" s="95" t="b">
        <v>0</v>
      </c>
      <c r="I234" s="95" t="b">
        <v>0</v>
      </c>
      <c r="J234" s="98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01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</row>
    <row r="235" spans="1:26" ht="21.5" x14ac:dyDescent="0.9">
      <c r="A235" s="91">
        <f>'PLANTILLA V6'!A235</f>
        <v>0</v>
      </c>
      <c r="B235" s="91">
        <f>'PLANTILLA V6'!B235</f>
        <v>0</v>
      </c>
      <c r="C235" s="104">
        <f>'PLANTILLA V6'!C235</f>
        <v>1</v>
      </c>
      <c r="D235" s="95" t="str">
        <f>'PLANTILLA V6'!D235</f>
        <v>pza</v>
      </c>
      <c r="E235" s="104">
        <v>0</v>
      </c>
      <c r="F235" s="95" t="b">
        <v>0</v>
      </c>
      <c r="G235" s="95" t="b">
        <v>0</v>
      </c>
      <c r="H235" s="95" t="b">
        <v>0</v>
      </c>
      <c r="I235" s="95" t="b">
        <v>0</v>
      </c>
      <c r="J235" s="98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01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</row>
    <row r="236" spans="1:26" ht="21.5" x14ac:dyDescent="0.9">
      <c r="A236" s="91">
        <f>'PLANTILLA V6'!A236</f>
        <v>0</v>
      </c>
      <c r="B236" s="91">
        <f>'PLANTILLA V6'!B236</f>
        <v>0</v>
      </c>
      <c r="C236" s="104">
        <f>'PLANTILLA V6'!C236</f>
        <v>1</v>
      </c>
      <c r="D236" s="95" t="str">
        <f>'PLANTILLA V6'!D236</f>
        <v>pza</v>
      </c>
      <c r="E236" s="104">
        <v>0</v>
      </c>
      <c r="F236" s="95" t="b">
        <v>0</v>
      </c>
      <c r="G236" s="95" t="b">
        <v>0</v>
      </c>
      <c r="H236" s="95" t="b">
        <v>0</v>
      </c>
      <c r="I236" s="95" t="b">
        <v>0</v>
      </c>
      <c r="J236" s="98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01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</row>
    <row r="237" spans="1:26" ht="21.5" x14ac:dyDescent="0.9">
      <c r="A237" s="91">
        <f>'PLANTILLA V6'!A237</f>
        <v>0</v>
      </c>
      <c r="B237" s="91">
        <f>'PLANTILLA V6'!B237</f>
        <v>0</v>
      </c>
      <c r="C237" s="104">
        <f>'PLANTILLA V6'!C237</f>
        <v>1</v>
      </c>
      <c r="D237" s="95" t="str">
        <f>'PLANTILLA V6'!D237</f>
        <v>pza</v>
      </c>
      <c r="E237" s="104">
        <v>0</v>
      </c>
      <c r="F237" s="95" t="b">
        <v>0</v>
      </c>
      <c r="G237" s="95" t="b">
        <v>0</v>
      </c>
      <c r="H237" s="95" t="b">
        <v>0</v>
      </c>
      <c r="I237" s="95" t="b">
        <v>0</v>
      </c>
      <c r="J237" s="98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01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</row>
    <row r="238" spans="1:26" ht="21.5" x14ac:dyDescent="0.9">
      <c r="A238" s="91">
        <f>'PLANTILLA V6'!A238</f>
        <v>0</v>
      </c>
      <c r="B238" s="91">
        <f>'PLANTILLA V6'!B238</f>
        <v>0</v>
      </c>
      <c r="C238" s="104">
        <f>'PLANTILLA V6'!C238</f>
        <v>1</v>
      </c>
      <c r="D238" s="95" t="str">
        <f>'PLANTILLA V6'!D238</f>
        <v>pza</v>
      </c>
      <c r="E238" s="104">
        <v>0</v>
      </c>
      <c r="F238" s="95" t="b">
        <v>0</v>
      </c>
      <c r="G238" s="95" t="b">
        <v>0</v>
      </c>
      <c r="H238" s="95" t="b">
        <v>0</v>
      </c>
      <c r="I238" s="95" t="b">
        <v>0</v>
      </c>
      <c r="J238" s="98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01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</row>
    <row r="239" spans="1:26" ht="21.5" x14ac:dyDescent="0.9">
      <c r="A239" s="91">
        <f>'PLANTILLA V6'!A239</f>
        <v>0</v>
      </c>
      <c r="B239" s="91">
        <f>'PLANTILLA V6'!B239</f>
        <v>0</v>
      </c>
      <c r="C239" s="104">
        <f>'PLANTILLA V6'!C239</f>
        <v>1</v>
      </c>
      <c r="D239" s="95" t="str">
        <f>'PLANTILLA V6'!D239</f>
        <v>pza</v>
      </c>
      <c r="E239" s="104">
        <v>0</v>
      </c>
      <c r="F239" s="95" t="b">
        <v>0</v>
      </c>
      <c r="G239" s="95" t="b">
        <v>0</v>
      </c>
      <c r="H239" s="95" t="b">
        <v>0</v>
      </c>
      <c r="I239" s="95" t="b">
        <v>0</v>
      </c>
      <c r="J239" s="98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01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</row>
    <row r="240" spans="1:26" ht="21.5" x14ac:dyDescent="0.9">
      <c r="A240" s="91">
        <f>'PLANTILLA V6'!A240</f>
        <v>0</v>
      </c>
      <c r="B240" s="91">
        <f>'PLANTILLA V6'!B240</f>
        <v>0</v>
      </c>
      <c r="C240" s="104">
        <f>'PLANTILLA V6'!C240</f>
        <v>1</v>
      </c>
      <c r="D240" s="95" t="str">
        <f>'PLANTILLA V6'!D240</f>
        <v>pza</v>
      </c>
      <c r="E240" s="104">
        <v>0</v>
      </c>
      <c r="F240" s="95" t="b">
        <v>0</v>
      </c>
      <c r="G240" s="95" t="b">
        <v>0</v>
      </c>
      <c r="H240" s="95" t="b">
        <v>0</v>
      </c>
      <c r="I240" s="95" t="b">
        <v>0</v>
      </c>
      <c r="J240" s="98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01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</row>
    <row r="241" spans="1:26" ht="21.5" x14ac:dyDescent="0.9">
      <c r="A241" s="91">
        <f>'PLANTILLA V6'!A241</f>
        <v>0</v>
      </c>
      <c r="B241" s="91">
        <f>'PLANTILLA V6'!B241</f>
        <v>0</v>
      </c>
      <c r="C241" s="104">
        <f>'PLANTILLA V6'!C241</f>
        <v>1</v>
      </c>
      <c r="D241" s="95" t="str">
        <f>'PLANTILLA V6'!D241</f>
        <v>pza</v>
      </c>
      <c r="E241" s="104">
        <v>0</v>
      </c>
      <c r="F241" s="95" t="b">
        <v>0</v>
      </c>
      <c r="G241" s="95" t="b">
        <v>0</v>
      </c>
      <c r="H241" s="95" t="b">
        <v>0</v>
      </c>
      <c r="I241" s="95" t="b">
        <v>0</v>
      </c>
      <c r="J241" s="98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01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</row>
    <row r="242" spans="1:26" ht="21.5" x14ac:dyDescent="0.9">
      <c r="A242" s="91">
        <f>'PLANTILLA V6'!A242</f>
        <v>0</v>
      </c>
      <c r="B242" s="91">
        <f>'PLANTILLA V6'!B242</f>
        <v>0</v>
      </c>
      <c r="C242" s="104">
        <f>'PLANTILLA V6'!C242</f>
        <v>1</v>
      </c>
      <c r="D242" s="95" t="str">
        <f>'PLANTILLA V6'!D242</f>
        <v>pza</v>
      </c>
      <c r="E242" s="104">
        <v>0</v>
      </c>
      <c r="F242" s="95" t="b">
        <v>0</v>
      </c>
      <c r="G242" s="95" t="b">
        <v>0</v>
      </c>
      <c r="H242" s="95" t="b">
        <v>0</v>
      </c>
      <c r="I242" s="95" t="b">
        <v>0</v>
      </c>
      <c r="J242" s="98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01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</row>
    <row r="243" spans="1:26" ht="21.5" x14ac:dyDescent="0.9">
      <c r="A243" s="91">
        <f>'PLANTILLA V6'!A243</f>
        <v>0</v>
      </c>
      <c r="B243" s="91">
        <f>'PLANTILLA V6'!B243</f>
        <v>0</v>
      </c>
      <c r="C243" s="104">
        <f>'PLANTILLA V6'!C243</f>
        <v>1</v>
      </c>
      <c r="D243" s="95" t="str">
        <f>'PLANTILLA V6'!D243</f>
        <v>pza</v>
      </c>
      <c r="E243" s="104">
        <v>0</v>
      </c>
      <c r="F243" s="95" t="b">
        <v>0</v>
      </c>
      <c r="G243" s="95" t="b">
        <v>0</v>
      </c>
      <c r="H243" s="95" t="b">
        <v>0</v>
      </c>
      <c r="I243" s="95" t="b">
        <v>0</v>
      </c>
      <c r="J243" s="98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01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</row>
    <row r="244" spans="1:26" ht="21.5" x14ac:dyDescent="0.9">
      <c r="A244" s="91">
        <f>'PLANTILLA V6'!A244</f>
        <v>0</v>
      </c>
      <c r="B244" s="91">
        <f>'PLANTILLA V6'!B244</f>
        <v>0</v>
      </c>
      <c r="C244" s="104">
        <f>'PLANTILLA V6'!C244</f>
        <v>1</v>
      </c>
      <c r="D244" s="95" t="str">
        <f>'PLANTILLA V6'!D244</f>
        <v>pza</v>
      </c>
      <c r="E244" s="104">
        <v>0</v>
      </c>
      <c r="F244" s="95" t="b">
        <v>0</v>
      </c>
      <c r="G244" s="95" t="b">
        <v>0</v>
      </c>
      <c r="H244" s="95" t="b">
        <v>0</v>
      </c>
      <c r="I244" s="95" t="b">
        <v>0</v>
      </c>
      <c r="J244" s="98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01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</row>
    <row r="245" spans="1:26" ht="21.5" x14ac:dyDescent="0.9">
      <c r="A245" s="91">
        <f>'PLANTILLA V6'!A245</f>
        <v>0</v>
      </c>
      <c r="B245" s="91">
        <f>'PLANTILLA V6'!B245</f>
        <v>0</v>
      </c>
      <c r="C245" s="104">
        <f>'PLANTILLA V6'!C245</f>
        <v>1</v>
      </c>
      <c r="D245" s="95" t="str">
        <f>'PLANTILLA V6'!D245</f>
        <v>pza</v>
      </c>
      <c r="E245" s="104">
        <v>0</v>
      </c>
      <c r="F245" s="95" t="b">
        <v>0</v>
      </c>
      <c r="G245" s="95" t="b">
        <v>0</v>
      </c>
      <c r="H245" s="95" t="b">
        <v>0</v>
      </c>
      <c r="I245" s="95" t="b">
        <v>0</v>
      </c>
      <c r="J245" s="98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01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</row>
    <row r="246" spans="1:26" ht="21.5" x14ac:dyDescent="0.9">
      <c r="A246" s="91">
        <f>'PLANTILLA V6'!A246</f>
        <v>0</v>
      </c>
      <c r="B246" s="91">
        <f>'PLANTILLA V6'!B246</f>
        <v>0</v>
      </c>
      <c r="C246" s="104">
        <f>'PLANTILLA V6'!C246</f>
        <v>1</v>
      </c>
      <c r="D246" s="95" t="str">
        <f>'PLANTILLA V6'!D246</f>
        <v>pza</v>
      </c>
      <c r="E246" s="104">
        <v>0</v>
      </c>
      <c r="F246" s="95" t="b">
        <v>0</v>
      </c>
      <c r="G246" s="95" t="b">
        <v>0</v>
      </c>
      <c r="H246" s="95" t="b">
        <v>0</v>
      </c>
      <c r="I246" s="95" t="b">
        <v>0</v>
      </c>
      <c r="J246" s="98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01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</row>
    <row r="247" spans="1:26" ht="21.5" x14ac:dyDescent="0.9">
      <c r="A247" s="91">
        <f>'PLANTILLA V6'!A247</f>
        <v>0</v>
      </c>
      <c r="B247" s="91">
        <f>'PLANTILLA V6'!B247</f>
        <v>0</v>
      </c>
      <c r="C247" s="104">
        <f>'PLANTILLA V6'!C247</f>
        <v>1</v>
      </c>
      <c r="D247" s="95" t="str">
        <f>'PLANTILLA V6'!D247</f>
        <v>pza</v>
      </c>
      <c r="E247" s="104">
        <v>0</v>
      </c>
      <c r="F247" s="95" t="b">
        <v>0</v>
      </c>
      <c r="G247" s="95" t="b">
        <v>0</v>
      </c>
      <c r="H247" s="95" t="b">
        <v>0</v>
      </c>
      <c r="I247" s="95" t="b">
        <v>0</v>
      </c>
      <c r="J247" s="98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01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</row>
    <row r="248" spans="1:26" ht="21.5" x14ac:dyDescent="0.9">
      <c r="A248" s="91">
        <f>'PLANTILLA V6'!A248</f>
        <v>0</v>
      </c>
      <c r="B248" s="91">
        <f>'PLANTILLA V6'!B248</f>
        <v>0</v>
      </c>
      <c r="C248" s="104">
        <f>'PLANTILLA V6'!C248</f>
        <v>1</v>
      </c>
      <c r="D248" s="95" t="str">
        <f>'PLANTILLA V6'!D248</f>
        <v>pza</v>
      </c>
      <c r="E248" s="104">
        <v>0</v>
      </c>
      <c r="F248" s="95" t="b">
        <v>0</v>
      </c>
      <c r="G248" s="95" t="b">
        <v>0</v>
      </c>
      <c r="H248" s="95" t="b">
        <v>0</v>
      </c>
      <c r="I248" s="95" t="b">
        <v>0</v>
      </c>
      <c r="J248" s="98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01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</row>
    <row r="249" spans="1:26" ht="21.5" x14ac:dyDescent="0.9">
      <c r="A249" s="91">
        <f>'PLANTILLA V6'!A249</f>
        <v>0</v>
      </c>
      <c r="B249" s="91">
        <f>'PLANTILLA V6'!B249</f>
        <v>0</v>
      </c>
      <c r="C249" s="104">
        <f>'PLANTILLA V6'!C249</f>
        <v>1</v>
      </c>
      <c r="D249" s="95" t="str">
        <f>'PLANTILLA V6'!D249</f>
        <v>pza</v>
      </c>
      <c r="E249" s="104">
        <v>0</v>
      </c>
      <c r="F249" s="95" t="b">
        <v>0</v>
      </c>
      <c r="G249" s="95" t="b">
        <v>0</v>
      </c>
      <c r="H249" s="95" t="b">
        <v>0</v>
      </c>
      <c r="I249" s="95" t="b">
        <v>0</v>
      </c>
      <c r="J249" s="98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01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</row>
    <row r="250" spans="1:26" ht="21.5" x14ac:dyDescent="0.9">
      <c r="A250" s="91">
        <f>'PLANTILLA V6'!A250</f>
        <v>0</v>
      </c>
      <c r="B250" s="91">
        <f>'PLANTILLA V6'!B250</f>
        <v>0</v>
      </c>
      <c r="C250" s="104">
        <f>'PLANTILLA V6'!C250</f>
        <v>1</v>
      </c>
      <c r="D250" s="95" t="str">
        <f>'PLANTILLA V6'!D250</f>
        <v>pza</v>
      </c>
      <c r="E250" s="104">
        <v>0</v>
      </c>
      <c r="F250" s="95" t="b">
        <v>0</v>
      </c>
      <c r="G250" s="95" t="b">
        <v>0</v>
      </c>
      <c r="H250" s="95" t="b">
        <v>0</v>
      </c>
      <c r="I250" s="95" t="b">
        <v>0</v>
      </c>
      <c r="J250" s="98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01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</row>
    <row r="251" spans="1:26" ht="21.5" x14ac:dyDescent="0.9">
      <c r="A251" s="91">
        <f>'PLANTILLA V6'!A251</f>
        <v>0</v>
      </c>
      <c r="B251" s="91">
        <f>'PLANTILLA V6'!B251</f>
        <v>0</v>
      </c>
      <c r="C251" s="104">
        <f>'PLANTILLA V6'!C251</f>
        <v>1</v>
      </c>
      <c r="D251" s="95" t="str">
        <f>'PLANTILLA V6'!D251</f>
        <v>pza</v>
      </c>
      <c r="E251" s="104">
        <v>0</v>
      </c>
      <c r="F251" s="95" t="b">
        <v>0</v>
      </c>
      <c r="G251" s="95" t="b">
        <v>0</v>
      </c>
      <c r="H251" s="95" t="b">
        <v>0</v>
      </c>
      <c r="I251" s="95" t="b">
        <v>0</v>
      </c>
      <c r="J251" s="98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01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</row>
    <row r="252" spans="1:26" ht="21.5" x14ac:dyDescent="0.9">
      <c r="A252" s="91">
        <f>'PLANTILLA V6'!A252</f>
        <v>0</v>
      </c>
      <c r="B252" s="91">
        <f>'PLANTILLA V6'!B252</f>
        <v>0</v>
      </c>
      <c r="C252" s="104">
        <f>'PLANTILLA V6'!C252</f>
        <v>1</v>
      </c>
      <c r="D252" s="95" t="str">
        <f>'PLANTILLA V6'!D252</f>
        <v>pza</v>
      </c>
      <c r="E252" s="104">
        <v>0</v>
      </c>
      <c r="F252" s="95" t="b">
        <v>0</v>
      </c>
      <c r="G252" s="95" t="b">
        <v>0</v>
      </c>
      <c r="H252" s="95" t="b">
        <v>0</v>
      </c>
      <c r="I252" s="95" t="b">
        <v>0</v>
      </c>
      <c r="J252" s="98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01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</row>
    <row r="253" spans="1:26" ht="21.5" x14ac:dyDescent="0.9">
      <c r="A253" s="91">
        <f>'PLANTILLA V6'!A253</f>
        <v>0</v>
      </c>
      <c r="B253" s="91">
        <f>'PLANTILLA V6'!B253</f>
        <v>0</v>
      </c>
      <c r="C253" s="104">
        <f>'PLANTILLA V6'!C253</f>
        <v>1</v>
      </c>
      <c r="D253" s="95" t="str">
        <f>'PLANTILLA V6'!D253</f>
        <v>pza</v>
      </c>
      <c r="E253" s="104">
        <v>0</v>
      </c>
      <c r="F253" s="95" t="b">
        <v>0</v>
      </c>
      <c r="G253" s="95" t="b">
        <v>0</v>
      </c>
      <c r="H253" s="95" t="b">
        <v>0</v>
      </c>
      <c r="I253" s="95" t="b">
        <v>0</v>
      </c>
      <c r="J253" s="98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01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</row>
    <row r="254" spans="1:26" ht="21.5" x14ac:dyDescent="0.9">
      <c r="A254" s="91">
        <f>'PLANTILLA V6'!A254</f>
        <v>0</v>
      </c>
      <c r="B254" s="91">
        <f>'PLANTILLA V6'!B254</f>
        <v>0</v>
      </c>
      <c r="C254" s="104">
        <f>'PLANTILLA V6'!C254</f>
        <v>1</v>
      </c>
      <c r="D254" s="95" t="str">
        <f>'PLANTILLA V6'!D254</f>
        <v>pza</v>
      </c>
      <c r="E254" s="104">
        <v>0</v>
      </c>
      <c r="F254" s="95" t="b">
        <v>0</v>
      </c>
      <c r="G254" s="95" t="b">
        <v>0</v>
      </c>
      <c r="H254" s="95" t="b">
        <v>0</v>
      </c>
      <c r="I254" s="95" t="b">
        <v>0</v>
      </c>
      <c r="J254" s="98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01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</row>
    <row r="255" spans="1:26" ht="21.5" x14ac:dyDescent="0.9">
      <c r="A255" s="91">
        <f>'PLANTILLA V6'!A255</f>
        <v>0</v>
      </c>
      <c r="B255" s="91">
        <f>'PLANTILLA V6'!B255</f>
        <v>0</v>
      </c>
      <c r="C255" s="104">
        <f>'PLANTILLA V6'!C255</f>
        <v>1</v>
      </c>
      <c r="D255" s="95" t="str">
        <f>'PLANTILLA V6'!D255</f>
        <v>pza</v>
      </c>
      <c r="E255" s="104">
        <v>0</v>
      </c>
      <c r="F255" s="95" t="b">
        <v>0</v>
      </c>
      <c r="G255" s="95" t="b">
        <v>0</v>
      </c>
      <c r="H255" s="95" t="b">
        <v>0</v>
      </c>
      <c r="I255" s="95" t="b">
        <v>0</v>
      </c>
      <c r="J255" s="98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01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</row>
    <row r="256" spans="1:26" ht="21.5" x14ac:dyDescent="0.9">
      <c r="A256" s="91">
        <f>'PLANTILLA V6'!A256</f>
        <v>0</v>
      </c>
      <c r="B256" s="91">
        <f>'PLANTILLA V6'!B256</f>
        <v>0</v>
      </c>
      <c r="C256" s="104">
        <f>'PLANTILLA V6'!C256</f>
        <v>1</v>
      </c>
      <c r="D256" s="95" t="str">
        <f>'PLANTILLA V6'!D256</f>
        <v>pza</v>
      </c>
      <c r="E256" s="104">
        <v>0</v>
      </c>
      <c r="F256" s="95" t="b">
        <v>0</v>
      </c>
      <c r="G256" s="95" t="b">
        <v>0</v>
      </c>
      <c r="H256" s="95" t="b">
        <v>0</v>
      </c>
      <c r="I256" s="95" t="b">
        <v>0</v>
      </c>
      <c r="J256" s="98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01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</row>
    <row r="257" spans="1:26" ht="21.5" x14ac:dyDescent="0.9">
      <c r="A257" s="91">
        <f>'PLANTILLA V6'!A257</f>
        <v>0</v>
      </c>
      <c r="B257" s="91">
        <f>'PLANTILLA V6'!B257</f>
        <v>0</v>
      </c>
      <c r="C257" s="104">
        <f>'PLANTILLA V6'!C257</f>
        <v>1</v>
      </c>
      <c r="D257" s="95" t="str">
        <f>'PLANTILLA V6'!D257</f>
        <v>pza</v>
      </c>
      <c r="E257" s="104">
        <v>0</v>
      </c>
      <c r="F257" s="95" t="b">
        <v>0</v>
      </c>
      <c r="G257" s="95" t="b">
        <v>0</v>
      </c>
      <c r="H257" s="95" t="b">
        <v>0</v>
      </c>
      <c r="I257" s="95" t="b">
        <v>0</v>
      </c>
      <c r="J257" s="98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01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</row>
    <row r="258" spans="1:26" ht="21.5" x14ac:dyDescent="0.9">
      <c r="A258" s="91">
        <f>'PLANTILLA V6'!A258</f>
        <v>0</v>
      </c>
      <c r="B258" s="91">
        <f>'PLANTILLA V6'!B258</f>
        <v>0</v>
      </c>
      <c r="C258" s="104">
        <f>'PLANTILLA V6'!C258</f>
        <v>1</v>
      </c>
      <c r="D258" s="95" t="str">
        <f>'PLANTILLA V6'!D258</f>
        <v>pza</v>
      </c>
      <c r="E258" s="104">
        <v>0</v>
      </c>
      <c r="F258" s="95" t="b">
        <v>0</v>
      </c>
      <c r="G258" s="95" t="b">
        <v>0</v>
      </c>
      <c r="H258" s="95" t="b">
        <v>0</v>
      </c>
      <c r="I258" s="95" t="b">
        <v>0</v>
      </c>
      <c r="J258" s="98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01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</row>
    <row r="259" spans="1:26" ht="21.5" x14ac:dyDescent="0.9">
      <c r="A259" s="91">
        <f>'PLANTILLA V6'!A259</f>
        <v>0</v>
      </c>
      <c r="B259" s="91">
        <f>'PLANTILLA V6'!B259</f>
        <v>0</v>
      </c>
      <c r="C259" s="104">
        <f>'PLANTILLA V6'!C259</f>
        <v>1</v>
      </c>
      <c r="D259" s="95" t="str">
        <f>'PLANTILLA V6'!D259</f>
        <v>pza</v>
      </c>
      <c r="E259" s="104">
        <v>0</v>
      </c>
      <c r="F259" s="95" t="b">
        <v>0</v>
      </c>
      <c r="G259" s="95" t="b">
        <v>0</v>
      </c>
      <c r="H259" s="95" t="b">
        <v>0</v>
      </c>
      <c r="I259" s="95" t="b">
        <v>0</v>
      </c>
      <c r="J259" s="98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01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</row>
    <row r="260" spans="1:26" ht="21.5" x14ac:dyDescent="0.9">
      <c r="A260" s="91">
        <f>'PLANTILLA V6'!A260</f>
        <v>0</v>
      </c>
      <c r="B260" s="91">
        <f>'PLANTILLA V6'!B260</f>
        <v>0</v>
      </c>
      <c r="C260" s="104">
        <f>'PLANTILLA V6'!C260</f>
        <v>1</v>
      </c>
      <c r="D260" s="95" t="str">
        <f>'PLANTILLA V6'!D260</f>
        <v>pza</v>
      </c>
      <c r="E260" s="104">
        <v>0</v>
      </c>
      <c r="F260" s="95" t="b">
        <v>0</v>
      </c>
      <c r="G260" s="95" t="b">
        <v>0</v>
      </c>
      <c r="H260" s="95" t="b">
        <v>0</v>
      </c>
      <c r="I260" s="95" t="b">
        <v>0</v>
      </c>
      <c r="J260" s="98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01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</row>
    <row r="261" spans="1:26" ht="21.5" x14ac:dyDescent="0.9">
      <c r="A261" s="91">
        <f>'PLANTILLA V6'!A261</f>
        <v>0</v>
      </c>
      <c r="B261" s="91">
        <f>'PLANTILLA V6'!B261</f>
        <v>0</v>
      </c>
      <c r="C261" s="104">
        <f>'PLANTILLA V6'!C261</f>
        <v>1</v>
      </c>
      <c r="D261" s="95" t="str">
        <f>'PLANTILLA V6'!D261</f>
        <v>pza</v>
      </c>
      <c r="E261" s="104">
        <v>0</v>
      </c>
      <c r="F261" s="95" t="b">
        <v>0</v>
      </c>
      <c r="G261" s="95" t="b">
        <v>0</v>
      </c>
      <c r="H261" s="95" t="b">
        <v>0</v>
      </c>
      <c r="I261" s="95" t="b">
        <v>0</v>
      </c>
      <c r="J261" s="98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01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</row>
    <row r="262" spans="1:26" ht="21.5" x14ac:dyDescent="0.9">
      <c r="A262" s="91">
        <f>'PLANTILLA V6'!A262</f>
        <v>0</v>
      </c>
      <c r="B262" s="91">
        <f>'PLANTILLA V6'!B262</f>
        <v>0</v>
      </c>
      <c r="C262" s="104">
        <f>'PLANTILLA V6'!C262</f>
        <v>1</v>
      </c>
      <c r="D262" s="95" t="str">
        <f>'PLANTILLA V6'!D262</f>
        <v>pza</v>
      </c>
      <c r="E262" s="104">
        <v>0</v>
      </c>
      <c r="F262" s="95" t="b">
        <v>0</v>
      </c>
      <c r="G262" s="95" t="b">
        <v>0</v>
      </c>
      <c r="H262" s="95" t="b">
        <v>0</v>
      </c>
      <c r="I262" s="95" t="b">
        <v>0</v>
      </c>
      <c r="J262" s="98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01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</row>
    <row r="263" spans="1:26" ht="21.5" x14ac:dyDescent="0.9">
      <c r="A263" s="91">
        <f>'PLANTILLA V6'!A263</f>
        <v>0</v>
      </c>
      <c r="B263" s="91">
        <f>'PLANTILLA V6'!B263</f>
        <v>0</v>
      </c>
      <c r="C263" s="104">
        <f>'PLANTILLA V6'!C263</f>
        <v>1</v>
      </c>
      <c r="D263" s="95" t="str">
        <f>'PLANTILLA V6'!D263</f>
        <v>pza</v>
      </c>
      <c r="E263" s="104">
        <v>0</v>
      </c>
      <c r="F263" s="95" t="b">
        <v>0</v>
      </c>
      <c r="G263" s="95" t="b">
        <v>0</v>
      </c>
      <c r="H263" s="95" t="b">
        <v>0</v>
      </c>
      <c r="I263" s="95" t="b">
        <v>0</v>
      </c>
      <c r="J263" s="98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01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</row>
    <row r="264" spans="1:26" ht="21.5" x14ac:dyDescent="0.9">
      <c r="A264" s="91">
        <f>'PLANTILLA V6'!A264</f>
        <v>0</v>
      </c>
      <c r="B264" s="91">
        <f>'PLANTILLA V6'!B264</f>
        <v>0</v>
      </c>
      <c r="C264" s="104">
        <f>'PLANTILLA V6'!C264</f>
        <v>1</v>
      </c>
      <c r="D264" s="95" t="str">
        <f>'PLANTILLA V6'!D264</f>
        <v>pza</v>
      </c>
      <c r="E264" s="104">
        <v>0</v>
      </c>
      <c r="F264" s="95" t="b">
        <v>0</v>
      </c>
      <c r="G264" s="95" t="b">
        <v>0</v>
      </c>
      <c r="H264" s="95" t="b">
        <v>0</v>
      </c>
      <c r="I264" s="95" t="b">
        <v>0</v>
      </c>
      <c r="J264" s="98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01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</row>
    <row r="265" spans="1:26" ht="21.5" x14ac:dyDescent="0.9">
      <c r="A265" s="91">
        <f>'PLANTILLA V6'!A265</f>
        <v>0</v>
      </c>
      <c r="B265" s="91">
        <f>'PLANTILLA V6'!B265</f>
        <v>0</v>
      </c>
      <c r="C265" s="104">
        <f>'PLANTILLA V6'!C265</f>
        <v>1</v>
      </c>
      <c r="D265" s="95" t="str">
        <f>'PLANTILLA V6'!D265</f>
        <v>pza</v>
      </c>
      <c r="E265" s="104">
        <v>0</v>
      </c>
      <c r="F265" s="95" t="b">
        <v>0</v>
      </c>
      <c r="G265" s="95" t="b">
        <v>0</v>
      </c>
      <c r="H265" s="95" t="b">
        <v>0</v>
      </c>
      <c r="I265" s="95" t="b">
        <v>0</v>
      </c>
      <c r="J265" s="98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01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</row>
    <row r="266" spans="1:26" ht="21.5" x14ac:dyDescent="0.9">
      <c r="A266" s="91">
        <f>'PLANTILLA V6'!A266</f>
        <v>0</v>
      </c>
      <c r="B266" s="91">
        <f>'PLANTILLA V6'!B266</f>
        <v>0</v>
      </c>
      <c r="C266" s="104">
        <f>'PLANTILLA V6'!C266</f>
        <v>1</v>
      </c>
      <c r="D266" s="95" t="str">
        <f>'PLANTILLA V6'!D266</f>
        <v>pza</v>
      </c>
      <c r="E266" s="104">
        <v>0</v>
      </c>
      <c r="F266" s="95" t="b">
        <v>0</v>
      </c>
      <c r="G266" s="95" t="b">
        <v>0</v>
      </c>
      <c r="H266" s="95" t="b">
        <v>0</v>
      </c>
      <c r="I266" s="95" t="b">
        <v>0</v>
      </c>
      <c r="J266" s="98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01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</row>
    <row r="267" spans="1:26" ht="21.5" x14ac:dyDescent="0.9">
      <c r="A267" s="91">
        <f>'PLANTILLA V6'!A267</f>
        <v>0</v>
      </c>
      <c r="B267" s="91">
        <f>'PLANTILLA V6'!B267</f>
        <v>0</v>
      </c>
      <c r="C267" s="104">
        <f>'PLANTILLA V6'!C267</f>
        <v>1</v>
      </c>
      <c r="D267" s="95" t="str">
        <f>'PLANTILLA V6'!D267</f>
        <v>pza</v>
      </c>
      <c r="E267" s="104">
        <v>0</v>
      </c>
      <c r="F267" s="95" t="b">
        <v>0</v>
      </c>
      <c r="G267" s="95" t="b">
        <v>0</v>
      </c>
      <c r="H267" s="95" t="b">
        <v>0</v>
      </c>
      <c r="I267" s="95" t="b">
        <v>0</v>
      </c>
      <c r="J267" s="98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01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</row>
    <row r="268" spans="1:26" ht="21.5" x14ac:dyDescent="0.9">
      <c r="A268" s="91">
        <f>'PLANTILLA V6'!A268</f>
        <v>0</v>
      </c>
      <c r="B268" s="91">
        <f>'PLANTILLA V6'!B268</f>
        <v>0</v>
      </c>
      <c r="C268" s="104">
        <f>'PLANTILLA V6'!C268</f>
        <v>1</v>
      </c>
      <c r="D268" s="95" t="str">
        <f>'PLANTILLA V6'!D268</f>
        <v>pza</v>
      </c>
      <c r="E268" s="104">
        <v>0</v>
      </c>
      <c r="F268" s="95" t="b">
        <v>0</v>
      </c>
      <c r="G268" s="95" t="b">
        <v>0</v>
      </c>
      <c r="H268" s="95" t="b">
        <v>0</v>
      </c>
      <c r="I268" s="95" t="b">
        <v>0</v>
      </c>
      <c r="J268" s="98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01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</row>
    <row r="269" spans="1:26" ht="21.5" x14ac:dyDescent="0.9">
      <c r="A269" s="91">
        <f>'PLANTILLA V6'!A269</f>
        <v>0</v>
      </c>
      <c r="B269" s="91">
        <f>'PLANTILLA V6'!B269</f>
        <v>0</v>
      </c>
      <c r="C269" s="104">
        <f>'PLANTILLA V6'!C269</f>
        <v>1</v>
      </c>
      <c r="D269" s="95" t="str">
        <f>'PLANTILLA V6'!D269</f>
        <v>pza</v>
      </c>
      <c r="E269" s="104">
        <v>0</v>
      </c>
      <c r="F269" s="95" t="b">
        <v>0</v>
      </c>
      <c r="G269" s="95" t="b">
        <v>0</v>
      </c>
      <c r="H269" s="95" t="b">
        <v>0</v>
      </c>
      <c r="I269" s="95" t="b">
        <v>0</v>
      </c>
      <c r="J269" s="98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01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</row>
    <row r="270" spans="1:26" ht="21.5" x14ac:dyDescent="0.9">
      <c r="A270" s="195" t="str">
        <f>'PLANTILLA V6'!A270</f>
        <v>Materiales de Reuso</v>
      </c>
      <c r="B270" s="167"/>
      <c r="C270" s="104">
        <f>'PLANTILLA V6'!C270</f>
        <v>1</v>
      </c>
      <c r="D270" s="95" t="str">
        <f>'PLANTILLA V6'!D270</f>
        <v>pza</v>
      </c>
      <c r="E270" s="104">
        <v>0</v>
      </c>
      <c r="F270" s="95" t="b">
        <v>0</v>
      </c>
      <c r="G270" s="95" t="b">
        <v>0</v>
      </c>
      <c r="H270" s="95" t="b">
        <v>0</v>
      </c>
      <c r="I270" s="95" t="b">
        <v>0</v>
      </c>
      <c r="J270" s="102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01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</row>
    <row r="271" spans="1:26" ht="21.5" x14ac:dyDescent="0.9">
      <c r="A271" s="103" t="str">
        <f>'PLANTILLA V6'!A271</f>
        <v>Re</v>
      </c>
      <c r="B271" s="103" t="str">
        <f>'PLANTILLA V6'!B271</f>
        <v>Cartón de 3 mm de espesor de 30 x 30 cm</v>
      </c>
      <c r="C271" s="104">
        <f>'PLANTILLA V6'!C271</f>
        <v>1</v>
      </c>
      <c r="D271" s="95" t="str">
        <f>'PLANTILLA V6'!D271</f>
        <v>pza</v>
      </c>
      <c r="E271" s="104">
        <v>0</v>
      </c>
      <c r="F271" s="95" t="b">
        <v>0</v>
      </c>
      <c r="G271" s="95" t="b">
        <v>0</v>
      </c>
      <c r="H271" s="95" t="b">
        <v>0</v>
      </c>
      <c r="I271" s="95" t="b">
        <v>0</v>
      </c>
      <c r="J271" s="98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</row>
    <row r="272" spans="1:26" ht="21.5" x14ac:dyDescent="0.9">
      <c r="A272" s="103" t="str">
        <f>'PLANTILLA V6'!A272</f>
        <v>Re</v>
      </c>
      <c r="B272" s="103" t="str">
        <f>'PLANTILLA V6'!B272</f>
        <v>Hojas de papel tamaño carta con un lado limpio</v>
      </c>
      <c r="C272" s="104">
        <f>'PLANTILLA V6'!C272</f>
        <v>1</v>
      </c>
      <c r="D272" s="95" t="str">
        <f>'PLANTILLA V6'!D272</f>
        <v>pza</v>
      </c>
      <c r="E272" s="104">
        <v>0</v>
      </c>
      <c r="F272" s="95" t="b">
        <v>0</v>
      </c>
      <c r="G272" s="95" t="b">
        <v>0</v>
      </c>
      <c r="H272" s="95" t="b">
        <v>0</v>
      </c>
      <c r="I272" s="95" t="b">
        <v>0</v>
      </c>
      <c r="J272" s="98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</row>
    <row r="273" spans="1:26" ht="21.5" x14ac:dyDescent="0.9">
      <c r="A273" s="103" t="str">
        <f>'PLANTILLA V6'!A273</f>
        <v>Re</v>
      </c>
      <c r="B273" s="103" t="str">
        <f>'PLANTILLA V6'!B273</f>
        <v>Bolsa de plástico oscura</v>
      </c>
      <c r="C273" s="104">
        <f>'PLANTILLA V6'!C273</f>
        <v>1</v>
      </c>
      <c r="D273" s="95" t="str">
        <f>'PLANTILLA V6'!D273</f>
        <v>pza</v>
      </c>
      <c r="E273" s="104">
        <v>0</v>
      </c>
      <c r="F273" s="95" t="b">
        <v>0</v>
      </c>
      <c r="G273" s="95" t="b">
        <v>0</v>
      </c>
      <c r="H273" s="95" t="b">
        <v>0</v>
      </c>
      <c r="I273" s="95" t="b">
        <v>0</v>
      </c>
      <c r="J273" s="98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</row>
    <row r="274" spans="1:26" ht="21.5" x14ac:dyDescent="0.9">
      <c r="A274" s="103" t="str">
        <f>'PLANTILLA V6'!A274</f>
        <v>Re</v>
      </c>
      <c r="B274" s="103" t="str">
        <f>'PLANTILLA V6'!B274</f>
        <v>Botella de PET de 250 ml</v>
      </c>
      <c r="C274" s="104">
        <f>'PLANTILLA V6'!C274</f>
        <v>1</v>
      </c>
      <c r="D274" s="95" t="str">
        <f>'PLANTILLA V6'!D274</f>
        <v>pza</v>
      </c>
      <c r="E274" s="104">
        <v>0</v>
      </c>
      <c r="F274" s="95" t="b">
        <v>0</v>
      </c>
      <c r="G274" s="95" t="b">
        <v>0</v>
      </c>
      <c r="H274" s="95" t="b">
        <v>0</v>
      </c>
      <c r="I274" s="95" t="b">
        <v>0</v>
      </c>
      <c r="J274" s="98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</row>
    <row r="275" spans="1:26" ht="21.5" x14ac:dyDescent="0.9">
      <c r="A275" s="103" t="str">
        <f>'PLANTILLA V6'!A275</f>
        <v>Re</v>
      </c>
      <c r="B275" s="103" t="str">
        <f>'PLANTILLA V6'!B275</f>
        <v>Botella de PET de 600 ml</v>
      </c>
      <c r="C275" s="104">
        <f>'PLANTILLA V6'!C275</f>
        <v>1</v>
      </c>
      <c r="D275" s="95" t="str">
        <f>'PLANTILLA V6'!D275</f>
        <v>pza</v>
      </c>
      <c r="E275" s="104">
        <v>0</v>
      </c>
      <c r="F275" s="95" t="b">
        <v>0</v>
      </c>
      <c r="G275" s="95" t="b">
        <v>0</v>
      </c>
      <c r="H275" s="95" t="b">
        <v>0</v>
      </c>
      <c r="I275" s="95" t="b">
        <v>0</v>
      </c>
      <c r="J275" s="98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</row>
    <row r="276" spans="1:26" ht="21.5" x14ac:dyDescent="0.9">
      <c r="A276" s="103" t="str">
        <f>'PLANTILLA V6'!A276</f>
        <v>Re</v>
      </c>
      <c r="B276" s="103" t="str">
        <f>'PLANTILLA V6'!B276</f>
        <v>Botella de PET de 1 l</v>
      </c>
      <c r="C276" s="104">
        <f>'PLANTILLA V6'!C276</f>
        <v>1</v>
      </c>
      <c r="D276" s="95" t="str">
        <f>'PLANTILLA V6'!D276</f>
        <v>pza</v>
      </c>
      <c r="E276" s="104">
        <v>0</v>
      </c>
      <c r="F276" s="95" t="b">
        <v>0</v>
      </c>
      <c r="G276" s="95" t="b">
        <v>0</v>
      </c>
      <c r="H276" s="95" t="b">
        <v>0</v>
      </c>
      <c r="I276" s="95" t="b">
        <v>0</v>
      </c>
      <c r="J276" s="98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</row>
    <row r="277" spans="1:26" ht="21.5" x14ac:dyDescent="0.9">
      <c r="A277" s="103" t="str">
        <f>'PLANTILLA V6'!A277</f>
        <v>Re</v>
      </c>
      <c r="B277" s="108" t="str">
        <f>'PLANTILLA V6'!B277</f>
        <v>Vaso de plástico desechable (250 ml)</v>
      </c>
      <c r="C277" s="104">
        <f>'PLANTILLA V6'!C277</f>
        <v>1</v>
      </c>
      <c r="D277" s="95" t="str">
        <f>'PLANTILLA V6'!D277</f>
        <v>pza</v>
      </c>
      <c r="E277" s="104">
        <v>0</v>
      </c>
      <c r="F277" s="95" t="b">
        <v>0</v>
      </c>
      <c r="G277" s="95" t="b">
        <v>0</v>
      </c>
      <c r="H277" s="95" t="b">
        <v>0</v>
      </c>
      <c r="I277" s="95" t="b">
        <v>0</v>
      </c>
      <c r="J277" s="98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</row>
    <row r="278" spans="1:26" ht="21.5" x14ac:dyDescent="0.9">
      <c r="A278" s="103" t="str">
        <f>'PLANTILLA V6'!A278</f>
        <v>Re</v>
      </c>
      <c r="B278" s="103" t="str">
        <f>'PLANTILLA V6'!B278</f>
        <v>Tetrapack de 250 ml</v>
      </c>
      <c r="C278" s="104">
        <f>'PLANTILLA V6'!C278</f>
        <v>1</v>
      </c>
      <c r="D278" s="95" t="str">
        <f>'PLANTILLA V6'!D278</f>
        <v>pza</v>
      </c>
      <c r="E278" s="104">
        <v>0</v>
      </c>
      <c r="F278" s="95" t="b">
        <v>0</v>
      </c>
      <c r="G278" s="95" t="b">
        <v>0</v>
      </c>
      <c r="H278" s="95" t="b">
        <v>0</v>
      </c>
      <c r="I278" s="95" t="b">
        <v>0</v>
      </c>
      <c r="J278" s="98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</row>
    <row r="279" spans="1:26" ht="21.5" x14ac:dyDescent="0.9">
      <c r="A279" s="103" t="str">
        <f>'PLANTILLA V6'!A279</f>
        <v>Re</v>
      </c>
      <c r="B279" s="103" t="str">
        <f>'PLANTILLA V6'!B279</f>
        <v>Tetrapack de 500 ml</v>
      </c>
      <c r="C279" s="104">
        <f>'PLANTILLA V6'!C279</f>
        <v>1</v>
      </c>
      <c r="D279" s="95" t="str">
        <f>'PLANTILLA V6'!D279</f>
        <v>pza</v>
      </c>
      <c r="E279" s="104">
        <v>0</v>
      </c>
      <c r="F279" s="95" t="b">
        <v>0</v>
      </c>
      <c r="G279" s="95" t="b">
        <v>0</v>
      </c>
      <c r="H279" s="95" t="b">
        <v>0</v>
      </c>
      <c r="I279" s="95" t="b">
        <v>0</v>
      </c>
      <c r="J279" s="98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</row>
    <row r="280" spans="1:26" ht="21.5" x14ac:dyDescent="0.9">
      <c r="A280" s="103" t="str">
        <f>'PLANTILLA V6'!A280</f>
        <v>Re</v>
      </c>
      <c r="B280" s="103" t="str">
        <f>'PLANTILLA V6'!B280</f>
        <v>Tetrapack de 1 l</v>
      </c>
      <c r="C280" s="104">
        <f>'PLANTILLA V6'!C280</f>
        <v>1</v>
      </c>
      <c r="D280" s="95" t="str">
        <f>'PLANTILLA V6'!D280</f>
        <v>pza</v>
      </c>
      <c r="E280" s="104">
        <v>0</v>
      </c>
      <c r="F280" s="95" t="b">
        <v>0</v>
      </c>
      <c r="G280" s="95" t="b">
        <v>0</v>
      </c>
      <c r="H280" s="95" t="b">
        <v>0</v>
      </c>
      <c r="I280" s="95" t="b">
        <v>0</v>
      </c>
      <c r="J280" s="98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</row>
    <row r="281" spans="1:26" ht="21.5" x14ac:dyDescent="0.9">
      <c r="A281" s="103" t="str">
        <f>'PLANTILLA V6'!A281</f>
        <v>Re</v>
      </c>
      <c r="B281" s="103" t="str">
        <f>'PLANTILLA V6'!B281</f>
        <v>Tubo de cartón de papel de baño</v>
      </c>
      <c r="C281" s="104">
        <f>'PLANTILLA V6'!C281</f>
        <v>1</v>
      </c>
      <c r="D281" s="95" t="str">
        <f>'PLANTILLA V6'!D281</f>
        <v>pza</v>
      </c>
      <c r="E281" s="104">
        <v>0</v>
      </c>
      <c r="F281" s="95" t="b">
        <v>0</v>
      </c>
      <c r="G281" s="95" t="b">
        <v>0</v>
      </c>
      <c r="H281" s="95" t="b">
        <v>0</v>
      </c>
      <c r="I281" s="95" t="b">
        <v>0</v>
      </c>
      <c r="J281" s="98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</row>
    <row r="282" spans="1:26" ht="21.5" x14ac:dyDescent="0.9">
      <c r="A282" s="103" t="str">
        <f>'PLANTILLA V6'!A282</f>
        <v>Re</v>
      </c>
      <c r="B282" s="103" t="str">
        <f>'PLANTILLA V6'!B282</f>
        <v>Periódico</v>
      </c>
      <c r="C282" s="104">
        <f>'PLANTILLA V6'!C282</f>
        <v>1</v>
      </c>
      <c r="D282" s="95" t="str">
        <f>'PLANTILLA V6'!D282</f>
        <v>pza</v>
      </c>
      <c r="E282" s="104">
        <v>0</v>
      </c>
      <c r="F282" s="95" t="b">
        <v>0</v>
      </c>
      <c r="G282" s="95" t="b">
        <v>0</v>
      </c>
      <c r="H282" s="95" t="b">
        <v>0</v>
      </c>
      <c r="I282" s="95" t="b">
        <v>0</v>
      </c>
      <c r="J282" s="98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</row>
    <row r="283" spans="1:26" ht="21.5" x14ac:dyDescent="0.9">
      <c r="A283" s="103" t="str">
        <f>'PLANTILLA V6'!A283</f>
        <v>Re</v>
      </c>
      <c r="B283" s="103" t="str">
        <f>'PLANTILLA V6'!B283</f>
        <v>Tela de reúso (tamaño de 1 playera aproximadamente)</v>
      </c>
      <c r="C283" s="104">
        <f>'PLANTILLA V6'!C283</f>
        <v>1</v>
      </c>
      <c r="D283" s="95" t="str">
        <f>'PLANTILLA V6'!D283</f>
        <v>pza</v>
      </c>
      <c r="E283" s="104">
        <v>0</v>
      </c>
      <c r="F283" s="95" t="b">
        <v>0</v>
      </c>
      <c r="G283" s="95" t="b">
        <v>0</v>
      </c>
      <c r="H283" s="95" t="b">
        <v>0</v>
      </c>
      <c r="I283" s="95" t="b">
        <v>0</v>
      </c>
      <c r="J283" s="98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</row>
    <row r="284" spans="1:26" ht="21.5" x14ac:dyDescent="0.9">
      <c r="A284" s="103" t="str">
        <f>'PLANTILLA V6'!A284</f>
        <v>Re</v>
      </c>
      <c r="B284" s="103" t="str">
        <f>'PLANTILLA V6'!B284</f>
        <v>Caja de cereal o cartón delgado (caja de 300 g) aproximadamente</v>
      </c>
      <c r="C284" s="104">
        <f>'PLANTILLA V6'!C284</f>
        <v>1</v>
      </c>
      <c r="D284" s="95" t="str">
        <f>'PLANTILLA V6'!D284</f>
        <v>pza</v>
      </c>
      <c r="E284" s="104">
        <v>0</v>
      </c>
      <c r="F284" s="95" t="b">
        <v>0</v>
      </c>
      <c r="G284" s="95" t="b">
        <v>0</v>
      </c>
      <c r="H284" s="95" t="b">
        <v>0</v>
      </c>
      <c r="I284" s="95" t="b">
        <v>0</v>
      </c>
      <c r="J284" s="98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</row>
    <row r="285" spans="1:26" ht="21.5" x14ac:dyDescent="0.9">
      <c r="A285" s="103" t="str">
        <f>'PLANTILLA V6'!A285</f>
        <v>Re</v>
      </c>
      <c r="B285" s="103" t="str">
        <f>'PLANTILLA V6'!B285</f>
        <v xml:space="preserve">Taparrosca de botella de PET 3 cm de diámetro </v>
      </c>
      <c r="C285" s="104">
        <f>'PLANTILLA V6'!C285</f>
        <v>1</v>
      </c>
      <c r="D285" s="95" t="str">
        <f>'PLANTILLA V6'!D285</f>
        <v>pza</v>
      </c>
      <c r="E285" s="104">
        <v>0</v>
      </c>
      <c r="F285" s="95" t="b">
        <v>0</v>
      </c>
      <c r="G285" s="95" t="b">
        <v>0</v>
      </c>
      <c r="H285" s="95" t="b">
        <v>0</v>
      </c>
      <c r="I285" s="95" t="b">
        <v>0</v>
      </c>
      <c r="J285" s="98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</row>
    <row r="286" spans="1:26" ht="21.5" x14ac:dyDescent="0.9">
      <c r="A286" s="103" t="str">
        <f>'PLANTILLA V6'!A286</f>
        <v>Re</v>
      </c>
      <c r="B286" s="103" t="str">
        <f>'PLANTILLA V6'!B286</f>
        <v>Taparrosca de 5 cm de diámetro aproximadamente</v>
      </c>
      <c r="C286" s="104">
        <f>'PLANTILLA V6'!C286</f>
        <v>1</v>
      </c>
      <c r="D286" s="95" t="str">
        <f>'PLANTILLA V6'!D286</f>
        <v>pza</v>
      </c>
      <c r="E286" s="104">
        <v>0</v>
      </c>
      <c r="F286" s="95" t="b">
        <v>0</v>
      </c>
      <c r="G286" s="95" t="b">
        <v>0</v>
      </c>
      <c r="H286" s="95" t="b">
        <v>0</v>
      </c>
      <c r="I286" s="95" t="b">
        <v>0</v>
      </c>
      <c r="J286" s="98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</row>
    <row r="287" spans="1:26" ht="21.5" x14ac:dyDescent="0.9">
      <c r="A287" s="103" t="str">
        <f>'PLANTILLA V6'!A287</f>
        <v>Re</v>
      </c>
      <c r="B287" s="103" t="str">
        <f>'PLANTILLA V6'!B287</f>
        <v>Tapa de 10 cm de diámetro  aproximadamente</v>
      </c>
      <c r="C287" s="104">
        <f>'PLANTILLA V6'!C287</f>
        <v>1</v>
      </c>
      <c r="D287" s="95" t="str">
        <f>'PLANTILLA V6'!D287</f>
        <v>pza</v>
      </c>
      <c r="E287" s="104">
        <v>0</v>
      </c>
      <c r="F287" s="95" t="b">
        <v>0</v>
      </c>
      <c r="G287" s="95" t="b">
        <v>0</v>
      </c>
      <c r="H287" s="95" t="b">
        <v>0</v>
      </c>
      <c r="I287" s="95" t="b">
        <v>0</v>
      </c>
      <c r="J287" s="98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</row>
    <row r="288" spans="1:26" ht="21.5" x14ac:dyDescent="0.9">
      <c r="A288" s="103" t="str">
        <f>'PLANTILLA V6'!A288</f>
        <v>Re</v>
      </c>
      <c r="B288" s="103" t="str">
        <f>'PLANTILLA V6'!B288</f>
        <v>Lija para madera grado 60</v>
      </c>
      <c r="C288" s="104">
        <f>'PLANTILLA V6'!C288</f>
        <v>1</v>
      </c>
      <c r="D288" s="95" t="str">
        <f>'PLANTILLA V6'!D288</f>
        <v>pza</v>
      </c>
      <c r="E288" s="104">
        <v>0</v>
      </c>
      <c r="F288" s="95" t="b">
        <v>0</v>
      </c>
      <c r="G288" s="95" t="b">
        <v>0</v>
      </c>
      <c r="H288" s="95" t="b">
        <v>0</v>
      </c>
      <c r="I288" s="95" t="b">
        <v>0</v>
      </c>
      <c r="J288" s="98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</row>
    <row r="289" spans="1:26" ht="21.5" x14ac:dyDescent="0.9">
      <c r="A289" s="54" t="str">
        <f>'PLANTILLA V6'!A289</f>
        <v>Re</v>
      </c>
      <c r="B289" s="54" t="str">
        <f>'PLANTILLA V6'!B289</f>
        <v>Pieza de tela reciclado (Pieza de ropa en desuso)</v>
      </c>
      <c r="C289" s="22">
        <f>'PLANTILLA V6'!C289</f>
        <v>1</v>
      </c>
      <c r="D289" s="54" t="str">
        <f>'PLANTILLA V6'!D289</f>
        <v>pza</v>
      </c>
      <c r="E289" s="22">
        <v>1</v>
      </c>
      <c r="F289" s="54" t="b">
        <v>0</v>
      </c>
      <c r="G289" s="54" t="b">
        <v>0</v>
      </c>
      <c r="H289" s="54" t="b">
        <v>1</v>
      </c>
      <c r="I289" s="54" t="b">
        <v>0</v>
      </c>
      <c r="J289" s="98" cm="1">
        <f t="array" ref="J289">_xlfn.IFS(LEN(A289)&gt;2,A290,SUM(E289:I289)=0,0,F289,$F$7*F289*E289,G289,$G$7*G289*E289,AND(H289,A289="Co"),$H$7*H289*E289,AND(H289,A289="Re"),$H$7*H289*E289,H289,$J$7*H289*E289,I289,$I$7*I289*E289)</f>
        <v>12.5</v>
      </c>
      <c r="K289" s="75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spans="1:26" ht="21.5" x14ac:dyDescent="0.9">
      <c r="A290" s="95" t="str">
        <f>'PLANTILLA V6'!A290</f>
        <v>Re</v>
      </c>
      <c r="B290" s="95" t="str">
        <f>'PLANTILLA V6'!B290</f>
        <v>Planta o cultivo pequeño</v>
      </c>
      <c r="C290" s="104">
        <f>'PLANTILLA V6'!C290</f>
        <v>1</v>
      </c>
      <c r="D290" s="95" t="str">
        <f>'PLANTILLA V6'!D290</f>
        <v>pza</v>
      </c>
      <c r="E290" s="104">
        <v>0</v>
      </c>
      <c r="F290" s="95" t="b">
        <v>0</v>
      </c>
      <c r="G290" s="95" t="b">
        <v>0</v>
      </c>
      <c r="H290" s="95" t="b">
        <v>0</v>
      </c>
      <c r="I290" s="95" t="b">
        <v>0</v>
      </c>
      <c r="J290" s="98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</row>
    <row r="291" spans="1:26" ht="21.5" x14ac:dyDescent="0.9">
      <c r="A291" s="95" t="str">
        <f>'PLANTILLA V6'!A291</f>
        <v>Re</v>
      </c>
      <c r="B291" s="95">
        <f>'PLANTILLA V6'!B291</f>
        <v>0</v>
      </c>
      <c r="C291" s="104">
        <f>'PLANTILLA V6'!C291</f>
        <v>1</v>
      </c>
      <c r="D291" s="95" t="str">
        <f>'PLANTILLA V6'!D291</f>
        <v>pza</v>
      </c>
      <c r="E291" s="104">
        <v>0</v>
      </c>
      <c r="F291" s="95" t="b">
        <v>0</v>
      </c>
      <c r="G291" s="95" t="b">
        <v>0</v>
      </c>
      <c r="H291" s="95" t="b">
        <v>0</v>
      </c>
      <c r="I291" s="95" t="b">
        <v>0</v>
      </c>
      <c r="J291" s="98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</row>
    <row r="292" spans="1:26" ht="21.5" x14ac:dyDescent="0.9">
      <c r="A292" s="95">
        <f>'PLANTILLA V6'!A292</f>
        <v>0</v>
      </c>
      <c r="B292" s="95">
        <f>'PLANTILLA V6'!B292</f>
        <v>0</v>
      </c>
      <c r="C292" s="104">
        <f>'PLANTILLA V6'!C292</f>
        <v>1</v>
      </c>
      <c r="D292" s="95" t="str">
        <f>'PLANTILLA V6'!D292</f>
        <v>pza</v>
      </c>
      <c r="E292" s="104">
        <v>0</v>
      </c>
      <c r="F292" s="95" t="b">
        <v>0</v>
      </c>
      <c r="G292" s="95" t="b">
        <v>0</v>
      </c>
      <c r="H292" s="95" t="b">
        <v>0</v>
      </c>
      <c r="I292" s="95" t="b">
        <v>0</v>
      </c>
      <c r="J292" s="98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</row>
    <row r="293" spans="1:26" ht="21.5" x14ac:dyDescent="0.9">
      <c r="A293" s="95">
        <f>'PLANTILLA V6'!A293</f>
        <v>0</v>
      </c>
      <c r="B293" s="95">
        <f>'PLANTILLA V6'!B293</f>
        <v>0</v>
      </c>
      <c r="C293" s="104">
        <f>'PLANTILLA V6'!C293</f>
        <v>1</v>
      </c>
      <c r="D293" s="95" t="str">
        <f>'PLANTILLA V6'!D293</f>
        <v>pza</v>
      </c>
      <c r="E293" s="104">
        <v>0</v>
      </c>
      <c r="F293" s="95" t="b">
        <v>0</v>
      </c>
      <c r="G293" s="95" t="b">
        <v>0</v>
      </c>
      <c r="H293" s="95" t="b">
        <v>0</v>
      </c>
      <c r="I293" s="95" t="b">
        <v>0</v>
      </c>
      <c r="J293" s="98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</row>
    <row r="294" spans="1:26" ht="21.5" x14ac:dyDescent="0.9">
      <c r="A294" s="95">
        <f>'PLANTILLA V6'!A294</f>
        <v>0</v>
      </c>
      <c r="B294" s="95">
        <f>'PLANTILLA V6'!B294</f>
        <v>0</v>
      </c>
      <c r="C294" s="104">
        <f>'PLANTILLA V6'!C294</f>
        <v>1</v>
      </c>
      <c r="D294" s="95" t="str">
        <f>'PLANTILLA V6'!D294</f>
        <v>pza</v>
      </c>
      <c r="E294" s="104">
        <v>0</v>
      </c>
      <c r="F294" s="95" t="b">
        <v>0</v>
      </c>
      <c r="G294" s="95" t="b">
        <v>0</v>
      </c>
      <c r="H294" s="95" t="b">
        <v>0</v>
      </c>
      <c r="I294" s="95" t="b">
        <v>0</v>
      </c>
      <c r="J294" s="98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</row>
    <row r="295" spans="1:26" ht="21.5" x14ac:dyDescent="0.9">
      <c r="A295" s="95">
        <f>'PLANTILLA V6'!A295</f>
        <v>0</v>
      </c>
      <c r="B295" s="95">
        <f>'PLANTILLA V6'!B295</f>
        <v>0</v>
      </c>
      <c r="C295" s="104">
        <f>'PLANTILLA V6'!C295</f>
        <v>1</v>
      </c>
      <c r="D295" s="95" t="str">
        <f>'PLANTILLA V6'!D295</f>
        <v>pza</v>
      </c>
      <c r="E295" s="104">
        <v>0</v>
      </c>
      <c r="F295" s="95" t="b">
        <v>0</v>
      </c>
      <c r="G295" s="95" t="b">
        <v>0</v>
      </c>
      <c r="H295" s="95" t="b">
        <v>0</v>
      </c>
      <c r="I295" s="95" t="b">
        <v>0</v>
      </c>
      <c r="J295" s="98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</row>
    <row r="296" spans="1:26" ht="21.5" x14ac:dyDescent="0.9">
      <c r="A296" s="95">
        <f>'PLANTILLA V6'!A296</f>
        <v>0</v>
      </c>
      <c r="B296" s="95">
        <f>'PLANTILLA V6'!B296</f>
        <v>0</v>
      </c>
      <c r="C296" s="104">
        <f>'PLANTILLA V6'!C296</f>
        <v>1</v>
      </c>
      <c r="D296" s="95" t="str">
        <f>'PLANTILLA V6'!D296</f>
        <v>pza</v>
      </c>
      <c r="E296" s="104">
        <v>0</v>
      </c>
      <c r="F296" s="95" t="b">
        <v>0</v>
      </c>
      <c r="G296" s="95" t="b">
        <v>0</v>
      </c>
      <c r="H296" s="95" t="b">
        <v>0</v>
      </c>
      <c r="I296" s="95" t="b">
        <v>0</v>
      </c>
      <c r="J296" s="98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</row>
    <row r="297" spans="1:26" ht="21.5" x14ac:dyDescent="0.9">
      <c r="A297" s="95">
        <f>'PLANTILLA V6'!A297</f>
        <v>0</v>
      </c>
      <c r="B297" s="95">
        <f>'PLANTILLA V6'!B297</f>
        <v>0</v>
      </c>
      <c r="C297" s="104">
        <f>'PLANTILLA V6'!C297</f>
        <v>1</v>
      </c>
      <c r="D297" s="95" t="str">
        <f>'PLANTILLA V6'!D297</f>
        <v>pza</v>
      </c>
      <c r="E297" s="104">
        <v>0</v>
      </c>
      <c r="F297" s="95" t="b">
        <v>0</v>
      </c>
      <c r="G297" s="95" t="b">
        <v>0</v>
      </c>
      <c r="H297" s="95" t="b">
        <v>0</v>
      </c>
      <c r="I297" s="95" t="b">
        <v>0</v>
      </c>
      <c r="J297" s="98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</row>
    <row r="298" spans="1:26" ht="21.5" x14ac:dyDescent="0.9">
      <c r="A298" s="95">
        <f>'PLANTILLA V6'!A298</f>
        <v>0</v>
      </c>
      <c r="B298" s="95">
        <f>'PLANTILLA V6'!B298</f>
        <v>0</v>
      </c>
      <c r="C298" s="104">
        <f>'PLANTILLA V6'!C298</f>
        <v>1</v>
      </c>
      <c r="D298" s="95" t="str">
        <f>'PLANTILLA V6'!D298</f>
        <v>pza</v>
      </c>
      <c r="E298" s="104">
        <v>0</v>
      </c>
      <c r="F298" s="95" t="b">
        <v>0</v>
      </c>
      <c r="G298" s="95" t="b">
        <v>0</v>
      </c>
      <c r="H298" s="95" t="b">
        <v>0</v>
      </c>
      <c r="I298" s="95" t="b">
        <v>0</v>
      </c>
      <c r="J298" s="98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</row>
    <row r="299" spans="1:26" ht="21.5" x14ac:dyDescent="0.9">
      <c r="A299" s="95">
        <f>'PLANTILLA V6'!A299</f>
        <v>0</v>
      </c>
      <c r="B299" s="95">
        <f>'PLANTILLA V6'!B299</f>
        <v>0</v>
      </c>
      <c r="C299" s="104">
        <f>'PLANTILLA V6'!C299</f>
        <v>1</v>
      </c>
      <c r="D299" s="95" t="str">
        <f>'PLANTILLA V6'!D299</f>
        <v>pza</v>
      </c>
      <c r="E299" s="104">
        <v>0</v>
      </c>
      <c r="F299" s="95" t="b">
        <v>0</v>
      </c>
      <c r="G299" s="95" t="b">
        <v>0</v>
      </c>
      <c r="H299" s="95" t="b">
        <v>0</v>
      </c>
      <c r="I299" s="95" t="b">
        <v>0</v>
      </c>
      <c r="J299" s="98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</row>
    <row r="300" spans="1:26" ht="21.5" x14ac:dyDescent="0.9">
      <c r="A300" s="91">
        <f>'PLANTILLA V6'!A300</f>
        <v>0</v>
      </c>
      <c r="B300" s="91">
        <f>'PLANTILLA V6'!B300</f>
        <v>0</v>
      </c>
      <c r="C300" s="104">
        <f>'PLANTILLA V6'!C300</f>
        <v>1</v>
      </c>
      <c r="D300" s="95" t="str">
        <f>'PLANTILLA V6'!D300</f>
        <v>pza</v>
      </c>
      <c r="E300" s="104">
        <v>0</v>
      </c>
      <c r="F300" s="95" t="b">
        <v>0</v>
      </c>
      <c r="G300" s="95" t="b">
        <v>0</v>
      </c>
      <c r="H300" s="95" t="b">
        <v>0</v>
      </c>
      <c r="I300" s="95" t="b">
        <v>0</v>
      </c>
      <c r="J300" s="98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01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</row>
    <row r="301" spans="1:26" ht="21.5" x14ac:dyDescent="0.9">
      <c r="A301" s="91">
        <f>'PLANTILLA V6'!A301</f>
        <v>0</v>
      </c>
      <c r="B301" s="91">
        <f>'PLANTILLA V6'!B301</f>
        <v>0</v>
      </c>
      <c r="C301" s="104">
        <f>'PLANTILLA V6'!C301</f>
        <v>1</v>
      </c>
      <c r="D301" s="95" t="str">
        <f>'PLANTILLA V6'!D301</f>
        <v>pza</v>
      </c>
      <c r="E301" s="104">
        <v>0</v>
      </c>
      <c r="F301" s="95" t="b">
        <v>0</v>
      </c>
      <c r="G301" s="95" t="b">
        <v>0</v>
      </c>
      <c r="H301" s="95" t="b">
        <v>0</v>
      </c>
      <c r="I301" s="95" t="b">
        <v>0</v>
      </c>
      <c r="J301" s="98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01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</row>
    <row r="302" spans="1:26" ht="21.5" x14ac:dyDescent="0.9">
      <c r="A302" s="95">
        <f>'PLANTILLA V6'!A302</f>
        <v>0</v>
      </c>
      <c r="B302" s="95">
        <f>'PLANTILLA V6'!B302</f>
        <v>0</v>
      </c>
      <c r="C302" s="104">
        <f>'PLANTILLA V6'!C302</f>
        <v>1</v>
      </c>
      <c r="D302" s="95" t="str">
        <f>'PLANTILLA V6'!D302</f>
        <v>pza</v>
      </c>
      <c r="E302" s="104">
        <v>0</v>
      </c>
      <c r="F302" s="95" t="b">
        <v>0</v>
      </c>
      <c r="G302" s="95" t="b">
        <v>0</v>
      </c>
      <c r="H302" s="95" t="b">
        <v>0</v>
      </c>
      <c r="I302" s="95" t="b">
        <v>0</v>
      </c>
      <c r="J302" s="98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</row>
    <row r="303" spans="1:26" ht="21.5" x14ac:dyDescent="0.9">
      <c r="A303" s="95">
        <f>'PLANTILLA V6'!A303</f>
        <v>0</v>
      </c>
      <c r="B303" s="95">
        <f>'PLANTILLA V6'!B303</f>
        <v>0</v>
      </c>
      <c r="C303" s="104">
        <f>'PLANTILLA V6'!C303</f>
        <v>1</v>
      </c>
      <c r="D303" s="95" t="str">
        <f>'PLANTILLA V6'!D303</f>
        <v>pza</v>
      </c>
      <c r="E303" s="104">
        <v>0</v>
      </c>
      <c r="F303" s="95" t="b">
        <v>0</v>
      </c>
      <c r="G303" s="95" t="b">
        <v>0</v>
      </c>
      <c r="H303" s="95" t="b">
        <v>0</v>
      </c>
      <c r="I303" s="95" t="b">
        <v>0</v>
      </c>
      <c r="J303" s="98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</row>
    <row r="304" spans="1:26" ht="21.5" x14ac:dyDescent="0.9">
      <c r="A304" s="95">
        <f>'PLANTILLA V6'!A304</f>
        <v>0</v>
      </c>
      <c r="B304" s="95">
        <f>'PLANTILLA V6'!B304</f>
        <v>0</v>
      </c>
      <c r="C304" s="104">
        <f>'PLANTILLA V6'!C304</f>
        <v>1</v>
      </c>
      <c r="D304" s="95" t="str">
        <f>'PLANTILLA V6'!D304</f>
        <v>pza</v>
      </c>
      <c r="E304" s="104">
        <v>0</v>
      </c>
      <c r="F304" s="95" t="b">
        <v>0</v>
      </c>
      <c r="G304" s="95" t="b">
        <v>0</v>
      </c>
      <c r="H304" s="95" t="b">
        <v>0</v>
      </c>
      <c r="I304" s="95" t="b">
        <v>0</v>
      </c>
      <c r="J304" s="98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</row>
    <row r="305" spans="1:26" ht="21.5" x14ac:dyDescent="0.9">
      <c r="A305" s="95">
        <f>'PLANTILLA V6'!A305</f>
        <v>0</v>
      </c>
      <c r="B305" s="95">
        <f>'PLANTILLA V6'!B305</f>
        <v>0</v>
      </c>
      <c r="C305" s="104">
        <f>'PLANTILLA V6'!C305</f>
        <v>1</v>
      </c>
      <c r="D305" s="95" t="str">
        <f>'PLANTILLA V6'!D305</f>
        <v>pza</v>
      </c>
      <c r="E305" s="104">
        <v>0</v>
      </c>
      <c r="F305" s="95" t="b">
        <v>0</v>
      </c>
      <c r="G305" s="95" t="b">
        <v>0</v>
      </c>
      <c r="H305" s="95" t="b">
        <v>0</v>
      </c>
      <c r="I305" s="95" t="b">
        <v>0</v>
      </c>
      <c r="J305" s="98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</row>
    <row r="306" spans="1:26" ht="21.5" x14ac:dyDescent="0.9">
      <c r="A306" s="95">
        <f>'PLANTILLA V6'!A306</f>
        <v>0</v>
      </c>
      <c r="B306" s="95">
        <f>'PLANTILLA V6'!B306</f>
        <v>0</v>
      </c>
      <c r="C306" s="104">
        <f>'PLANTILLA V6'!C306</f>
        <v>1</v>
      </c>
      <c r="D306" s="95" t="str">
        <f>'PLANTILLA V6'!D306</f>
        <v>pza</v>
      </c>
      <c r="E306" s="104">
        <v>0</v>
      </c>
      <c r="F306" s="95" t="b">
        <v>0</v>
      </c>
      <c r="G306" s="95" t="b">
        <v>0</v>
      </c>
      <c r="H306" s="95" t="b">
        <v>0</v>
      </c>
      <c r="I306" s="95" t="b">
        <v>0</v>
      </c>
      <c r="J306" s="98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</row>
    <row r="307" spans="1:26" ht="21.5" x14ac:dyDescent="0.9">
      <c r="A307" s="95">
        <f>'PLANTILLA V6'!A307</f>
        <v>0</v>
      </c>
      <c r="B307" s="95">
        <f>'PLANTILLA V6'!B307</f>
        <v>0</v>
      </c>
      <c r="C307" s="104">
        <f>'PLANTILLA V6'!C307</f>
        <v>1</v>
      </c>
      <c r="D307" s="95" t="str">
        <f>'PLANTILLA V6'!D307</f>
        <v>pza</v>
      </c>
      <c r="E307" s="104">
        <v>0</v>
      </c>
      <c r="F307" s="95" t="b">
        <v>0</v>
      </c>
      <c r="G307" s="95" t="b">
        <v>0</v>
      </c>
      <c r="H307" s="95" t="b">
        <v>0</v>
      </c>
      <c r="I307" s="95" t="b">
        <v>0</v>
      </c>
      <c r="J307" s="98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</row>
    <row r="308" spans="1:26" ht="21.5" x14ac:dyDescent="0.9">
      <c r="A308" s="95">
        <f>'PLANTILLA V6'!A308</f>
        <v>0</v>
      </c>
      <c r="B308" s="95">
        <f>'PLANTILLA V6'!B308</f>
        <v>0</v>
      </c>
      <c r="C308" s="104">
        <f>'PLANTILLA V6'!C308</f>
        <v>1</v>
      </c>
      <c r="D308" s="95" t="str">
        <f>'PLANTILLA V6'!D308</f>
        <v>pza</v>
      </c>
      <c r="E308" s="104">
        <v>0</v>
      </c>
      <c r="F308" s="95" t="b">
        <v>0</v>
      </c>
      <c r="G308" s="95" t="b">
        <v>0</v>
      </c>
      <c r="H308" s="95" t="b">
        <v>0</v>
      </c>
      <c r="I308" s="95" t="b">
        <v>0</v>
      </c>
      <c r="J308" s="98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</row>
    <row r="309" spans="1:26" ht="21.5" x14ac:dyDescent="0.9">
      <c r="A309" s="95">
        <f>'PLANTILLA V6'!A309</f>
        <v>0</v>
      </c>
      <c r="B309" s="95">
        <f>'PLANTILLA V6'!B309</f>
        <v>0</v>
      </c>
      <c r="C309" s="104">
        <f>'PLANTILLA V6'!C309</f>
        <v>1</v>
      </c>
      <c r="D309" s="95" t="str">
        <f>'PLANTILLA V6'!D309</f>
        <v>pza</v>
      </c>
      <c r="E309" s="104">
        <v>0</v>
      </c>
      <c r="F309" s="95" t="b">
        <v>0</v>
      </c>
      <c r="G309" s="95" t="b">
        <v>0</v>
      </c>
      <c r="H309" s="95" t="b">
        <v>0</v>
      </c>
      <c r="I309" s="95" t="b">
        <v>0</v>
      </c>
      <c r="J309" s="98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</row>
    <row r="310" spans="1:26" ht="21.5" x14ac:dyDescent="0.9">
      <c r="A310" s="103">
        <f>'PLANTILLA V6'!A310</f>
        <v>0</v>
      </c>
      <c r="B310" s="95">
        <f>'PLANTILLA V6'!B310</f>
        <v>0</v>
      </c>
      <c r="C310" s="104">
        <f>'PLANTILLA V6'!C310</f>
        <v>1</v>
      </c>
      <c r="D310" s="95" t="str">
        <f>'PLANTILLA V6'!D310</f>
        <v>pza</v>
      </c>
      <c r="E310" s="104">
        <v>0</v>
      </c>
      <c r="F310" s="95" t="b">
        <v>0</v>
      </c>
      <c r="G310" s="95" t="b">
        <v>0</v>
      </c>
      <c r="H310" s="95" t="b">
        <v>0</v>
      </c>
      <c r="I310" s="95" t="b">
        <v>0</v>
      </c>
      <c r="J310" s="98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</row>
    <row r="311" spans="1:26" ht="21.5" x14ac:dyDescent="0.9">
      <c r="A311" s="95">
        <f>'PLANTILLA V6'!A311</f>
        <v>0</v>
      </c>
      <c r="B311" s="95">
        <f>'PLANTILLA V6'!B311</f>
        <v>0</v>
      </c>
      <c r="C311" s="104">
        <f>'PLANTILLA V6'!C311</f>
        <v>1</v>
      </c>
      <c r="D311" s="95" t="str">
        <f>'PLANTILLA V6'!D311</f>
        <v>pza</v>
      </c>
      <c r="E311" s="104">
        <v>0</v>
      </c>
      <c r="F311" s="95" t="b">
        <v>0</v>
      </c>
      <c r="G311" s="95" t="b">
        <v>0</v>
      </c>
      <c r="H311" s="95" t="b">
        <v>0</v>
      </c>
      <c r="I311" s="95" t="b">
        <v>0</v>
      </c>
      <c r="J311" s="98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</row>
    <row r="312" spans="1:26" ht="21.5" x14ac:dyDescent="0.9">
      <c r="A312" s="95">
        <f>'PLANTILLA V6'!A312</f>
        <v>0</v>
      </c>
      <c r="B312" s="95">
        <f>'PLANTILLA V6'!B312</f>
        <v>0</v>
      </c>
      <c r="C312" s="104">
        <f>'PLANTILLA V6'!C312</f>
        <v>1</v>
      </c>
      <c r="D312" s="95" t="str">
        <f>'PLANTILLA V6'!D312</f>
        <v>pza</v>
      </c>
      <c r="E312" s="104">
        <v>0</v>
      </c>
      <c r="F312" s="95" t="b">
        <v>0</v>
      </c>
      <c r="G312" s="95" t="b">
        <v>0</v>
      </c>
      <c r="H312" s="95" t="b">
        <v>0</v>
      </c>
      <c r="I312" s="95" t="b">
        <v>0</v>
      </c>
      <c r="J312" s="98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</row>
    <row r="313" spans="1:26" ht="21.5" x14ac:dyDescent="0.9">
      <c r="A313" s="95">
        <f>'PLANTILLA V6'!A313</f>
        <v>0</v>
      </c>
      <c r="B313" s="95">
        <f>'PLANTILLA V6'!B313</f>
        <v>0</v>
      </c>
      <c r="C313" s="104">
        <f>'PLANTILLA V6'!C313</f>
        <v>1</v>
      </c>
      <c r="D313" s="95" t="str">
        <f>'PLANTILLA V6'!D313</f>
        <v>pza</v>
      </c>
      <c r="E313" s="104">
        <v>0</v>
      </c>
      <c r="F313" s="95" t="b">
        <v>0</v>
      </c>
      <c r="G313" s="95" t="b">
        <v>0</v>
      </c>
      <c r="H313" s="95" t="b">
        <v>0</v>
      </c>
      <c r="I313" s="95" t="b">
        <v>0</v>
      </c>
      <c r="J313" s="98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</row>
    <row r="314" spans="1:26" ht="21.5" x14ac:dyDescent="0.9">
      <c r="A314" s="95">
        <f>'PLANTILLA V6'!A314</f>
        <v>0</v>
      </c>
      <c r="B314" s="95">
        <f>'PLANTILLA V6'!B314</f>
        <v>0</v>
      </c>
      <c r="C314" s="104">
        <f>'PLANTILLA V6'!C314</f>
        <v>1</v>
      </c>
      <c r="D314" s="95" t="str">
        <f>'PLANTILLA V6'!D314</f>
        <v>pza</v>
      </c>
      <c r="E314" s="104">
        <v>0</v>
      </c>
      <c r="F314" s="95" t="b">
        <v>0</v>
      </c>
      <c r="G314" s="95" t="b">
        <v>0</v>
      </c>
      <c r="H314" s="95" t="b">
        <v>0</v>
      </c>
      <c r="I314" s="95" t="b">
        <v>0</v>
      </c>
      <c r="J314" s="98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</row>
    <row r="315" spans="1:26" ht="21.5" x14ac:dyDescent="0.9">
      <c r="A315" s="95">
        <f>'PLANTILLA V6'!A315</f>
        <v>0</v>
      </c>
      <c r="B315" s="95">
        <f>'PLANTILLA V6'!B315</f>
        <v>0</v>
      </c>
      <c r="C315" s="104">
        <f>'PLANTILLA V6'!C315</f>
        <v>1</v>
      </c>
      <c r="D315" s="95" t="str">
        <f>'PLANTILLA V6'!D315</f>
        <v>pza</v>
      </c>
      <c r="E315" s="104">
        <v>0</v>
      </c>
      <c r="F315" s="95" t="b">
        <v>0</v>
      </c>
      <c r="G315" s="95" t="b">
        <v>0</v>
      </c>
      <c r="H315" s="95" t="b">
        <v>0</v>
      </c>
      <c r="I315" s="95" t="b">
        <v>0</v>
      </c>
      <c r="J315" s="98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</row>
    <row r="316" spans="1:26" ht="21.5" x14ac:dyDescent="0.9">
      <c r="A316" s="95">
        <f>'PLANTILLA V6'!A316</f>
        <v>0</v>
      </c>
      <c r="B316" s="95">
        <f>'PLANTILLA V6'!B316</f>
        <v>0</v>
      </c>
      <c r="C316" s="104">
        <f>'PLANTILLA V6'!C316</f>
        <v>1</v>
      </c>
      <c r="D316" s="95" t="str">
        <f>'PLANTILLA V6'!D316</f>
        <v>pza</v>
      </c>
      <c r="E316" s="104">
        <v>0</v>
      </c>
      <c r="F316" s="95" t="b">
        <v>0</v>
      </c>
      <c r="G316" s="95" t="b">
        <v>0</v>
      </c>
      <c r="H316" s="95" t="b">
        <v>0</v>
      </c>
      <c r="I316" s="95" t="b">
        <v>0</v>
      </c>
      <c r="J316" s="98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</row>
    <row r="317" spans="1:26" ht="21.5" x14ac:dyDescent="0.9">
      <c r="A317" s="95">
        <f>'PLANTILLA V6'!A317</f>
        <v>0</v>
      </c>
      <c r="B317" s="95">
        <f>'PLANTILLA V6'!B317</f>
        <v>0</v>
      </c>
      <c r="C317" s="104">
        <f>'PLANTILLA V6'!C317</f>
        <v>1</v>
      </c>
      <c r="D317" s="95" t="str">
        <f>'PLANTILLA V6'!D317</f>
        <v>pza</v>
      </c>
      <c r="E317" s="104">
        <v>0</v>
      </c>
      <c r="F317" s="95" t="b">
        <v>0</v>
      </c>
      <c r="G317" s="95" t="b">
        <v>0</v>
      </c>
      <c r="H317" s="95" t="b">
        <v>0</v>
      </c>
      <c r="I317" s="95" t="b">
        <v>0</v>
      </c>
      <c r="J317" s="98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</row>
    <row r="318" spans="1:26" ht="21.5" x14ac:dyDescent="0.9">
      <c r="A318" s="95">
        <f>'PLANTILLA V6'!A318</f>
        <v>0</v>
      </c>
      <c r="B318" s="95">
        <f>'PLANTILLA V6'!B318</f>
        <v>0</v>
      </c>
      <c r="C318" s="104">
        <f>'PLANTILLA V6'!C318</f>
        <v>1</v>
      </c>
      <c r="D318" s="95" t="str">
        <f>'PLANTILLA V6'!D318</f>
        <v>pza</v>
      </c>
      <c r="E318" s="104">
        <v>0</v>
      </c>
      <c r="F318" s="95" t="b">
        <v>0</v>
      </c>
      <c r="G318" s="95" t="b">
        <v>0</v>
      </c>
      <c r="H318" s="95" t="b">
        <v>0</v>
      </c>
      <c r="I318" s="95" t="b">
        <v>0</v>
      </c>
      <c r="J318" s="98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</row>
    <row r="319" spans="1:26" ht="21.5" x14ac:dyDescent="0.9">
      <c r="A319" s="95">
        <f>'PLANTILLA V6'!A319</f>
        <v>0</v>
      </c>
      <c r="B319" s="95">
        <f>'PLANTILLA V6'!B319</f>
        <v>0</v>
      </c>
      <c r="C319" s="104">
        <f>'PLANTILLA V6'!C319</f>
        <v>1</v>
      </c>
      <c r="D319" s="95" t="str">
        <f>'PLANTILLA V6'!D319</f>
        <v>pza</v>
      </c>
      <c r="E319" s="104">
        <v>0</v>
      </c>
      <c r="F319" s="95" t="b">
        <v>0</v>
      </c>
      <c r="G319" s="95" t="b">
        <v>0</v>
      </c>
      <c r="H319" s="95" t="b">
        <v>0</v>
      </c>
      <c r="I319" s="95" t="b">
        <v>0</v>
      </c>
      <c r="J319" s="98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</row>
    <row r="320" spans="1:26" ht="21.5" x14ac:dyDescent="0.9">
      <c r="A320" s="95">
        <f>'PLANTILLA V6'!A320</f>
        <v>0</v>
      </c>
      <c r="B320" s="95">
        <f>'PLANTILLA V6'!B320</f>
        <v>0</v>
      </c>
      <c r="C320" s="104">
        <f>'PLANTILLA V6'!C320</f>
        <v>1</v>
      </c>
      <c r="D320" s="95" t="str">
        <f>'PLANTILLA V6'!D320</f>
        <v>pza</v>
      </c>
      <c r="E320" s="104">
        <v>0</v>
      </c>
      <c r="F320" s="95" t="b">
        <v>0</v>
      </c>
      <c r="G320" s="95" t="b">
        <v>0</v>
      </c>
      <c r="H320" s="95" t="b">
        <v>0</v>
      </c>
      <c r="I320" s="95" t="b">
        <v>0</v>
      </c>
      <c r="J320" s="98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</row>
    <row r="321" spans="1:26" ht="21.5" x14ac:dyDescent="0.9">
      <c r="A321" s="95">
        <f>'PLANTILLA V6'!A321</f>
        <v>0</v>
      </c>
      <c r="B321" s="95">
        <f>'PLANTILLA V6'!B321</f>
        <v>0</v>
      </c>
      <c r="C321" s="104">
        <f>'PLANTILLA V6'!C321</f>
        <v>1</v>
      </c>
      <c r="D321" s="95" t="str">
        <f>'PLANTILLA V6'!D321</f>
        <v>pza</v>
      </c>
      <c r="E321" s="104">
        <v>0</v>
      </c>
      <c r="F321" s="95" t="b">
        <v>0</v>
      </c>
      <c r="G321" s="95" t="b">
        <v>0</v>
      </c>
      <c r="H321" s="95" t="b">
        <v>0</v>
      </c>
      <c r="I321" s="95" t="b">
        <v>0</v>
      </c>
      <c r="J321" s="98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</row>
    <row r="322" spans="1:26" ht="21.5" x14ac:dyDescent="0.9">
      <c r="A322" s="95">
        <f>'PLANTILLA V6'!A322</f>
        <v>0</v>
      </c>
      <c r="B322" s="95">
        <f>'PLANTILLA V6'!B322</f>
        <v>0</v>
      </c>
      <c r="C322" s="104">
        <f>'PLANTILLA V6'!C322</f>
        <v>1</v>
      </c>
      <c r="D322" s="95" t="str">
        <f>'PLANTILLA V6'!D322</f>
        <v>pza</v>
      </c>
      <c r="E322" s="104">
        <v>0</v>
      </c>
      <c r="F322" s="95" t="b">
        <v>0</v>
      </c>
      <c r="G322" s="95" t="b">
        <v>0</v>
      </c>
      <c r="H322" s="95" t="b">
        <v>0</v>
      </c>
      <c r="I322" s="95" t="b">
        <v>0</v>
      </c>
      <c r="J322" s="98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</row>
    <row r="323" spans="1:26" ht="21.5" x14ac:dyDescent="0.9">
      <c r="A323" s="95">
        <f>'PLANTILLA V6'!A323</f>
        <v>0</v>
      </c>
      <c r="B323" s="95">
        <f>'PLANTILLA V6'!B323</f>
        <v>0</v>
      </c>
      <c r="C323" s="104">
        <f>'PLANTILLA V6'!C323</f>
        <v>1</v>
      </c>
      <c r="D323" s="95" t="str">
        <f>'PLANTILLA V6'!D323</f>
        <v>pza</v>
      </c>
      <c r="E323" s="104">
        <v>0</v>
      </c>
      <c r="F323" s="95" t="b">
        <v>0</v>
      </c>
      <c r="G323" s="95" t="b">
        <v>0</v>
      </c>
      <c r="H323" s="95" t="b">
        <v>0</v>
      </c>
      <c r="I323" s="95" t="b">
        <v>0</v>
      </c>
      <c r="J323" s="98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</row>
    <row r="324" spans="1:26" ht="21.5" x14ac:dyDescent="0.9">
      <c r="A324" s="95">
        <f>'PLANTILLA V6'!A324</f>
        <v>0</v>
      </c>
      <c r="B324" s="95">
        <f>'PLANTILLA V6'!B324</f>
        <v>0</v>
      </c>
      <c r="C324" s="104">
        <f>'PLANTILLA V6'!C324</f>
        <v>1</v>
      </c>
      <c r="D324" s="95" t="str">
        <f>'PLANTILLA V6'!D324</f>
        <v>pza</v>
      </c>
      <c r="E324" s="104">
        <v>0</v>
      </c>
      <c r="F324" s="95" t="b">
        <v>0</v>
      </c>
      <c r="G324" s="95" t="b">
        <v>0</v>
      </c>
      <c r="H324" s="95" t="b">
        <v>0</v>
      </c>
      <c r="I324" s="95" t="b">
        <v>0</v>
      </c>
      <c r="J324" s="98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</row>
    <row r="325" spans="1:26" ht="21.5" x14ac:dyDescent="0.9">
      <c r="A325" s="95">
        <f>'PLANTILLA V6'!A325</f>
        <v>0</v>
      </c>
      <c r="B325" s="95">
        <f>'PLANTILLA V6'!B325</f>
        <v>0</v>
      </c>
      <c r="C325" s="104">
        <f>'PLANTILLA V6'!C325</f>
        <v>1</v>
      </c>
      <c r="D325" s="95" t="str">
        <f>'PLANTILLA V6'!D325</f>
        <v>pza</v>
      </c>
      <c r="E325" s="104">
        <v>0</v>
      </c>
      <c r="F325" s="95" t="b">
        <v>0</v>
      </c>
      <c r="G325" s="95" t="b">
        <v>0</v>
      </c>
      <c r="H325" s="95" t="b">
        <v>0</v>
      </c>
      <c r="I325" s="95" t="b">
        <v>0</v>
      </c>
      <c r="J325" s="98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</row>
    <row r="326" spans="1:26" ht="21.5" x14ac:dyDescent="0.9">
      <c r="A326" s="95">
        <f>'PLANTILLA V6'!A326</f>
        <v>0</v>
      </c>
      <c r="B326" s="95">
        <f>'PLANTILLA V6'!B326</f>
        <v>0</v>
      </c>
      <c r="C326" s="104">
        <f>'PLANTILLA V6'!C326</f>
        <v>1</v>
      </c>
      <c r="D326" s="95" t="str">
        <f>'PLANTILLA V6'!D326</f>
        <v>pza</v>
      </c>
      <c r="E326" s="104">
        <v>0</v>
      </c>
      <c r="F326" s="95" t="b">
        <v>0</v>
      </c>
      <c r="G326" s="95" t="b">
        <v>0</v>
      </c>
      <c r="H326" s="95" t="b">
        <v>0</v>
      </c>
      <c r="I326" s="95" t="b">
        <v>0</v>
      </c>
      <c r="J326" s="98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</row>
    <row r="327" spans="1:26" ht="21.5" x14ac:dyDescent="0.9">
      <c r="A327" s="95">
        <f>'PLANTILLA V6'!A327</f>
        <v>0</v>
      </c>
      <c r="B327" s="95">
        <f>'PLANTILLA V6'!B327</f>
        <v>0</v>
      </c>
      <c r="C327" s="104">
        <f>'PLANTILLA V6'!C327</f>
        <v>1</v>
      </c>
      <c r="D327" s="95" t="str">
        <f>'PLANTILLA V6'!D327</f>
        <v>pza</v>
      </c>
      <c r="E327" s="104">
        <v>0</v>
      </c>
      <c r="F327" s="95" t="b">
        <v>0</v>
      </c>
      <c r="G327" s="95" t="b">
        <v>0</v>
      </c>
      <c r="H327" s="95" t="b">
        <v>0</v>
      </c>
      <c r="I327" s="95" t="b">
        <v>0</v>
      </c>
      <c r="J327" s="98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</row>
    <row r="328" spans="1:26" ht="21.5" x14ac:dyDescent="0.9">
      <c r="A328" s="95">
        <f>'PLANTILLA V6'!A328</f>
        <v>0</v>
      </c>
      <c r="B328" s="95">
        <f>'PLANTILLA V6'!B328</f>
        <v>0</v>
      </c>
      <c r="C328" s="104">
        <f>'PLANTILLA V6'!C328</f>
        <v>1</v>
      </c>
      <c r="D328" s="95" t="str">
        <f>'PLANTILLA V6'!D328</f>
        <v>pza</v>
      </c>
      <c r="E328" s="104">
        <v>0</v>
      </c>
      <c r="F328" s="95" t="b">
        <v>0</v>
      </c>
      <c r="G328" s="95" t="b">
        <v>0</v>
      </c>
      <c r="H328" s="95" t="b">
        <v>0</v>
      </c>
      <c r="I328" s="95" t="b">
        <v>0</v>
      </c>
      <c r="J328" s="98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</row>
    <row r="329" spans="1:26" ht="21.5" x14ac:dyDescent="0.9">
      <c r="A329" s="95">
        <f>'PLANTILLA V6'!A329</f>
        <v>0</v>
      </c>
      <c r="B329" s="95">
        <f>'PLANTILLA V6'!B329</f>
        <v>0</v>
      </c>
      <c r="C329" s="104">
        <f>'PLANTILLA V6'!C329</f>
        <v>1</v>
      </c>
      <c r="D329" s="95" t="str">
        <f>'PLANTILLA V6'!D329</f>
        <v>pza</v>
      </c>
      <c r="E329" s="104">
        <v>0</v>
      </c>
      <c r="F329" s="95" t="b">
        <v>0</v>
      </c>
      <c r="G329" s="95" t="b">
        <v>0</v>
      </c>
      <c r="H329" s="95" t="b">
        <v>0</v>
      </c>
      <c r="I329" s="95" t="b">
        <v>0</v>
      </c>
      <c r="J329" s="98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</row>
    <row r="330" spans="1:26" ht="21.5" x14ac:dyDescent="0.9">
      <c r="A330" s="95">
        <f>'PLANTILLA V6'!A330</f>
        <v>0</v>
      </c>
      <c r="B330" s="95">
        <f>'PLANTILLA V6'!B330</f>
        <v>0</v>
      </c>
      <c r="C330" s="104">
        <f>'PLANTILLA V6'!C330</f>
        <v>1</v>
      </c>
      <c r="D330" s="95" t="str">
        <f>'PLANTILLA V6'!D330</f>
        <v>pza</v>
      </c>
      <c r="E330" s="104">
        <v>0</v>
      </c>
      <c r="F330" s="95" t="b">
        <v>0</v>
      </c>
      <c r="G330" s="95" t="b">
        <v>0</v>
      </c>
      <c r="H330" s="95" t="b">
        <v>0</v>
      </c>
      <c r="I330" s="95" t="b">
        <v>0</v>
      </c>
      <c r="J330" s="98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</row>
    <row r="331" spans="1:26" ht="21.5" x14ac:dyDescent="0.9">
      <c r="A331" s="95">
        <f>'PLANTILLA V6'!A331</f>
        <v>0</v>
      </c>
      <c r="B331" s="95">
        <f>'PLANTILLA V6'!B331</f>
        <v>0</v>
      </c>
      <c r="C331" s="104">
        <f>'PLANTILLA V6'!C331</f>
        <v>1</v>
      </c>
      <c r="D331" s="95" t="str">
        <f>'PLANTILLA V6'!D331</f>
        <v>pza</v>
      </c>
      <c r="E331" s="104">
        <v>0</v>
      </c>
      <c r="F331" s="95" t="b">
        <v>0</v>
      </c>
      <c r="G331" s="95" t="b">
        <v>0</v>
      </c>
      <c r="H331" s="95" t="b">
        <v>0</v>
      </c>
      <c r="I331" s="95" t="b">
        <v>0</v>
      </c>
      <c r="J331" s="98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</row>
    <row r="332" spans="1:26" ht="21.5" x14ac:dyDescent="0.9">
      <c r="A332" s="95">
        <f>'PLANTILLA V6'!A332</f>
        <v>0</v>
      </c>
      <c r="B332" s="95">
        <f>'PLANTILLA V6'!B332</f>
        <v>0</v>
      </c>
      <c r="C332" s="104">
        <f>'PLANTILLA V6'!C332</f>
        <v>1</v>
      </c>
      <c r="D332" s="95" t="str">
        <f>'PLANTILLA V6'!D332</f>
        <v>pza</v>
      </c>
      <c r="E332" s="104">
        <v>0</v>
      </c>
      <c r="F332" s="95" t="b">
        <v>0</v>
      </c>
      <c r="G332" s="95" t="b">
        <v>0</v>
      </c>
      <c r="H332" s="95" t="b">
        <v>0</v>
      </c>
      <c r="I332" s="95" t="b">
        <v>0</v>
      </c>
      <c r="J332" s="98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</row>
    <row r="333" spans="1:26" ht="21.5" x14ac:dyDescent="0.9">
      <c r="A333" s="95">
        <f>'PLANTILLA V6'!A333</f>
        <v>0</v>
      </c>
      <c r="B333" s="95">
        <f>'PLANTILLA V6'!B333</f>
        <v>0</v>
      </c>
      <c r="C333" s="104">
        <f>'PLANTILLA V6'!C333</f>
        <v>1</v>
      </c>
      <c r="D333" s="95" t="str">
        <f>'PLANTILLA V6'!D333</f>
        <v>pza</v>
      </c>
      <c r="E333" s="104">
        <v>0</v>
      </c>
      <c r="F333" s="95" t="b">
        <v>0</v>
      </c>
      <c r="G333" s="95" t="b">
        <v>0</v>
      </c>
      <c r="H333" s="95" t="b">
        <v>0</v>
      </c>
      <c r="I333" s="95" t="b">
        <v>0</v>
      </c>
      <c r="J333" s="98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</row>
    <row r="334" spans="1:26" ht="21.5" x14ac:dyDescent="0.9">
      <c r="A334" s="95">
        <f>'PLANTILLA V6'!A334</f>
        <v>0</v>
      </c>
      <c r="B334" s="95">
        <f>'PLANTILLA V6'!B334</f>
        <v>0</v>
      </c>
      <c r="C334" s="104">
        <f>'PLANTILLA V6'!C334</f>
        <v>1</v>
      </c>
      <c r="D334" s="95" t="str">
        <f>'PLANTILLA V6'!D334</f>
        <v>pza</v>
      </c>
      <c r="E334" s="104">
        <v>0</v>
      </c>
      <c r="F334" s="95" t="b">
        <v>0</v>
      </c>
      <c r="G334" s="95" t="b">
        <v>0</v>
      </c>
      <c r="H334" s="95" t="b">
        <v>0</v>
      </c>
      <c r="I334" s="95" t="b">
        <v>0</v>
      </c>
      <c r="J334" s="98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</row>
    <row r="335" spans="1:26" ht="21.5" x14ac:dyDescent="0.9">
      <c r="A335" s="95">
        <f>'PLANTILLA V6'!A335</f>
        <v>0</v>
      </c>
      <c r="B335" s="95">
        <f>'PLANTILLA V6'!B335</f>
        <v>0</v>
      </c>
      <c r="C335" s="104">
        <f>'PLANTILLA V6'!C335</f>
        <v>1</v>
      </c>
      <c r="D335" s="95" t="str">
        <f>'PLANTILLA V6'!D335</f>
        <v>pza</v>
      </c>
      <c r="E335" s="104">
        <v>0</v>
      </c>
      <c r="F335" s="95" t="b">
        <v>0</v>
      </c>
      <c r="G335" s="95" t="b">
        <v>0</v>
      </c>
      <c r="H335" s="95" t="b">
        <v>0</v>
      </c>
      <c r="I335" s="95" t="b">
        <v>0</v>
      </c>
      <c r="J335" s="98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</row>
    <row r="336" spans="1:26" ht="21.5" x14ac:dyDescent="0.9">
      <c r="A336" s="95">
        <f>'PLANTILLA V6'!A336</f>
        <v>0</v>
      </c>
      <c r="B336" s="95">
        <f>'PLANTILLA V6'!B336</f>
        <v>0</v>
      </c>
      <c r="C336" s="104">
        <f>'PLANTILLA V6'!C336</f>
        <v>1</v>
      </c>
      <c r="D336" s="95" t="str">
        <f>'PLANTILLA V6'!D336</f>
        <v>pza</v>
      </c>
      <c r="E336" s="104">
        <v>0</v>
      </c>
      <c r="F336" s="95" t="b">
        <v>0</v>
      </c>
      <c r="G336" s="95" t="b">
        <v>0</v>
      </c>
      <c r="H336" s="95" t="b">
        <v>0</v>
      </c>
      <c r="I336" s="95" t="b">
        <v>0</v>
      </c>
      <c r="J336" s="98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</row>
    <row r="337" spans="1:26" ht="21.5" x14ac:dyDescent="0.9">
      <c r="A337" s="95">
        <f>'PLANTILLA V6'!A337</f>
        <v>0</v>
      </c>
      <c r="B337" s="95">
        <f>'PLANTILLA V6'!B337</f>
        <v>0</v>
      </c>
      <c r="C337" s="104">
        <f>'PLANTILLA V6'!C337</f>
        <v>1</v>
      </c>
      <c r="D337" s="95" t="str">
        <f>'PLANTILLA V6'!D337</f>
        <v>pza</v>
      </c>
      <c r="E337" s="104">
        <v>0</v>
      </c>
      <c r="F337" s="95" t="b">
        <v>0</v>
      </c>
      <c r="G337" s="95" t="b">
        <v>0</v>
      </c>
      <c r="H337" s="95" t="b">
        <v>0</v>
      </c>
      <c r="I337" s="95" t="b">
        <v>0</v>
      </c>
      <c r="J337" s="98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</row>
    <row r="338" spans="1:26" ht="21.5" x14ac:dyDescent="0.9">
      <c r="A338" s="95">
        <f>'PLANTILLA V6'!A338</f>
        <v>0</v>
      </c>
      <c r="B338" s="95">
        <f>'PLANTILLA V6'!B338</f>
        <v>0</v>
      </c>
      <c r="C338" s="104">
        <f>'PLANTILLA V6'!C338</f>
        <v>1</v>
      </c>
      <c r="D338" s="95" t="str">
        <f>'PLANTILLA V6'!D338</f>
        <v>pza</v>
      </c>
      <c r="E338" s="104">
        <v>0</v>
      </c>
      <c r="F338" s="95" t="b">
        <v>0</v>
      </c>
      <c r="G338" s="95" t="b">
        <v>0</v>
      </c>
      <c r="H338" s="95" t="b">
        <v>0</v>
      </c>
      <c r="I338" s="95" t="b">
        <v>0</v>
      </c>
      <c r="J338" s="98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</row>
    <row r="339" spans="1:26" ht="21.5" x14ac:dyDescent="0.9">
      <c r="A339" s="95">
        <f>'PLANTILLA V6'!A339</f>
        <v>0</v>
      </c>
      <c r="B339" s="95">
        <f>'PLANTILLA V6'!B339</f>
        <v>0</v>
      </c>
      <c r="C339" s="95">
        <f>'PLANTILLA V6'!C339</f>
        <v>0</v>
      </c>
      <c r="D339" s="95">
        <f>'PLANTILLA V6'!D339</f>
        <v>0</v>
      </c>
      <c r="E339" s="104"/>
      <c r="F339" s="95"/>
      <c r="G339" s="95"/>
      <c r="H339" s="95"/>
      <c r="I339" s="95"/>
      <c r="J339" s="98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</row>
    <row r="340" spans="1:26" ht="21.5" x14ac:dyDescent="0.9">
      <c r="A340" s="95">
        <f>'PLANTILLA V6'!A340</f>
        <v>0</v>
      </c>
      <c r="B340" s="95">
        <f>'PLANTILLA V6'!B340</f>
        <v>0</v>
      </c>
      <c r="C340" s="95">
        <f>'PLANTILLA V6'!C340</f>
        <v>0</v>
      </c>
      <c r="D340" s="95">
        <f>'PLANTILLA V6'!D340</f>
        <v>0</v>
      </c>
      <c r="E340" s="104"/>
      <c r="F340" s="95"/>
      <c r="G340" s="95"/>
      <c r="H340" s="95"/>
      <c r="I340" s="95"/>
      <c r="J340" s="98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</row>
    <row r="341" spans="1:26" ht="21.5" x14ac:dyDescent="0.9">
      <c r="A341" s="95">
        <f>'PLANTILLA V6'!A341</f>
        <v>0</v>
      </c>
      <c r="B341" s="95">
        <f>'PLANTILLA V6'!B341</f>
        <v>0</v>
      </c>
      <c r="C341" s="95">
        <f>'PLANTILLA V6'!C341</f>
        <v>0</v>
      </c>
      <c r="D341" s="95">
        <f>'PLANTILLA V6'!D341</f>
        <v>0</v>
      </c>
      <c r="E341" s="104"/>
      <c r="F341" s="95"/>
      <c r="G341" s="95"/>
      <c r="H341" s="95"/>
      <c r="I341" s="95"/>
      <c r="J341" s="98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</row>
    <row r="342" spans="1:26" ht="21.5" x14ac:dyDescent="0.9">
      <c r="A342" s="95">
        <f>'PLANTILLA V6'!A342</f>
        <v>0</v>
      </c>
      <c r="B342" s="95">
        <f>'PLANTILLA V6'!B342</f>
        <v>0</v>
      </c>
      <c r="C342" s="95">
        <f>'PLANTILLA V6'!C342</f>
        <v>0</v>
      </c>
      <c r="D342" s="95">
        <f>'PLANTILLA V6'!D342</f>
        <v>0</v>
      </c>
      <c r="E342" s="104"/>
      <c r="F342" s="95"/>
      <c r="G342" s="95"/>
      <c r="H342" s="95"/>
      <c r="I342" s="95"/>
      <c r="J342" s="98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</row>
    <row r="343" spans="1:26" ht="21.5" x14ac:dyDescent="0.9">
      <c r="A343" s="95">
        <f>'PLANTILLA V6'!A343</f>
        <v>0</v>
      </c>
      <c r="B343" s="95">
        <f>'PLANTILLA V6'!B343</f>
        <v>0</v>
      </c>
      <c r="C343" s="95">
        <f>'PLANTILLA V6'!C343</f>
        <v>0</v>
      </c>
      <c r="D343" s="95">
        <f>'PLANTILLA V6'!D343</f>
        <v>0</v>
      </c>
      <c r="E343" s="104"/>
      <c r="F343" s="95"/>
      <c r="G343" s="95"/>
      <c r="H343" s="95"/>
      <c r="I343" s="95"/>
      <c r="J343" s="98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</row>
    <row r="344" spans="1:26" ht="21.5" x14ac:dyDescent="0.9">
      <c r="A344" s="95">
        <f>'PLANTILLA V6'!A344</f>
        <v>0</v>
      </c>
      <c r="B344" s="95">
        <f>'PLANTILLA V6'!B344</f>
        <v>0</v>
      </c>
      <c r="C344" s="95">
        <f>'PLANTILLA V6'!C344</f>
        <v>0</v>
      </c>
      <c r="D344" s="95">
        <f>'PLANTILLA V6'!D344</f>
        <v>0</v>
      </c>
      <c r="E344" s="104"/>
      <c r="F344" s="95"/>
      <c r="G344" s="95"/>
      <c r="H344" s="95"/>
      <c r="I344" s="95"/>
      <c r="J344" s="98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</row>
    <row r="345" spans="1:26" ht="21.5" x14ac:dyDescent="0.9">
      <c r="A345" s="95">
        <f>'PLANTILLA V6'!A345</f>
        <v>0</v>
      </c>
      <c r="B345" s="95">
        <f>'PLANTILLA V6'!B345</f>
        <v>0</v>
      </c>
      <c r="C345" s="95">
        <f>'PLANTILLA V6'!C345</f>
        <v>0</v>
      </c>
      <c r="D345" s="95">
        <f>'PLANTILLA V6'!D345</f>
        <v>0</v>
      </c>
      <c r="E345" s="104"/>
      <c r="F345" s="95"/>
      <c r="G345" s="95"/>
      <c r="H345" s="95"/>
      <c r="I345" s="95"/>
      <c r="J345" s="98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</row>
    <row r="346" spans="1:26" ht="21.5" x14ac:dyDescent="0.9">
      <c r="A346" s="95">
        <f>'PLANTILLA V6'!A346</f>
        <v>0</v>
      </c>
      <c r="B346" s="95">
        <f>'PLANTILLA V6'!B346</f>
        <v>0</v>
      </c>
      <c r="C346" s="95">
        <f>'PLANTILLA V6'!C346</f>
        <v>0</v>
      </c>
      <c r="D346" s="95">
        <f>'PLANTILLA V6'!D346</f>
        <v>0</v>
      </c>
      <c r="E346" s="104"/>
      <c r="F346" s="95"/>
      <c r="G346" s="95"/>
      <c r="H346" s="95"/>
      <c r="I346" s="95"/>
      <c r="J346" s="98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</row>
    <row r="347" spans="1:26" ht="21.5" x14ac:dyDescent="0.9">
      <c r="A347" s="95">
        <f>'PLANTILLA V6'!A347</f>
        <v>0</v>
      </c>
      <c r="B347" s="95">
        <f>'PLANTILLA V6'!B347</f>
        <v>0</v>
      </c>
      <c r="C347" s="95">
        <f>'PLANTILLA V6'!C347</f>
        <v>0</v>
      </c>
      <c r="D347" s="95">
        <f>'PLANTILLA V6'!D347</f>
        <v>0</v>
      </c>
      <c r="E347" s="104"/>
      <c r="F347" s="95"/>
      <c r="G347" s="95"/>
      <c r="H347" s="95"/>
      <c r="I347" s="95"/>
      <c r="J347" s="98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</row>
    <row r="348" spans="1:26" ht="21.5" x14ac:dyDescent="0.9">
      <c r="A348" s="95">
        <f>'PLANTILLA V6'!A348</f>
        <v>0</v>
      </c>
      <c r="B348" s="95">
        <f>'PLANTILLA V6'!B348</f>
        <v>0</v>
      </c>
      <c r="C348" s="95">
        <f>'PLANTILLA V6'!C348</f>
        <v>0</v>
      </c>
      <c r="D348" s="95">
        <f>'PLANTILLA V6'!D348</f>
        <v>0</v>
      </c>
      <c r="E348" s="104"/>
      <c r="F348" s="95"/>
      <c r="G348" s="95"/>
      <c r="H348" s="95"/>
      <c r="I348" s="95"/>
      <c r="J348" s="98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</row>
    <row r="349" spans="1:26" ht="21.5" x14ac:dyDescent="0.9">
      <c r="A349" s="95">
        <f>'PLANTILLA V6'!A349</f>
        <v>0</v>
      </c>
      <c r="B349" s="95">
        <f>'PLANTILLA V6'!B349</f>
        <v>0</v>
      </c>
      <c r="C349" s="95">
        <f>'PLANTILLA V6'!C349</f>
        <v>0</v>
      </c>
      <c r="D349" s="95">
        <f>'PLANTILLA V6'!D349</f>
        <v>0</v>
      </c>
      <c r="E349" s="104"/>
      <c r="F349" s="95"/>
      <c r="G349" s="95"/>
      <c r="H349" s="95"/>
      <c r="I349" s="95"/>
      <c r="J349" s="98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</row>
    <row r="350" spans="1:26" ht="21.5" x14ac:dyDescent="0.9">
      <c r="A350" s="95">
        <f>'PLANTILLA V6'!A350</f>
        <v>0</v>
      </c>
      <c r="B350" s="95">
        <f>'PLANTILLA V6'!B350</f>
        <v>0</v>
      </c>
      <c r="C350" s="95">
        <f>'PLANTILLA V6'!C350</f>
        <v>0</v>
      </c>
      <c r="D350" s="95">
        <f>'PLANTILLA V6'!D350</f>
        <v>0</v>
      </c>
      <c r="E350" s="104"/>
      <c r="F350" s="95"/>
      <c r="G350" s="95"/>
      <c r="H350" s="95"/>
      <c r="I350" s="95"/>
      <c r="J350" s="98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</row>
  </sheetData>
  <mergeCells count="16"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59</vt:i4>
      </vt:variant>
    </vt:vector>
  </HeadingPairs>
  <TitlesOfParts>
    <vt:vector size="73" baseType="lpstr">
      <vt:lpstr>1.ESTUDIANTES</vt:lpstr>
      <vt:lpstr>2.SELECCIÓN</vt:lpstr>
      <vt:lpstr>3.CONSUMIBLES</vt:lpstr>
      <vt:lpstr>PLANTILLA V6</vt:lpstr>
      <vt:lpstr>Duplicado</vt:lpstr>
      <vt:lpstr>AUTO1_MAQ_PRA</vt:lpstr>
      <vt:lpstr>AUTO2_MAQ_PRO</vt:lpstr>
      <vt:lpstr>AUTO1_ELEC_PRA</vt:lpstr>
      <vt:lpstr>AUTO1_ELEC_PRO</vt:lpstr>
      <vt:lpstr>AUTO2_ELE_PRA</vt:lpstr>
      <vt:lpstr>MAK1_HERR_PRA</vt:lpstr>
      <vt:lpstr>MAK1_HER_PRO</vt:lpstr>
      <vt:lpstr>MAK2_HER_PRA</vt:lpstr>
      <vt:lpstr>MAK2_HER_PRO</vt:lpstr>
      <vt:lpstr>'3.CONSUMIBLES'!check</vt:lpstr>
      <vt:lpstr>'3.CONSUMIBLES'!check10</vt:lpstr>
      <vt:lpstr>'3.CONSUMIBLES'!check11</vt:lpstr>
      <vt:lpstr>'3.CONSUMIBLES'!check12</vt:lpstr>
      <vt:lpstr>'3.CONSUMIBLES'!check13</vt:lpstr>
      <vt:lpstr>'3.CONSUMIBLES'!check2</vt:lpstr>
      <vt:lpstr>'3.CONSUMIBLES'!check3</vt:lpstr>
      <vt:lpstr>'3.CONSUMIBLES'!check4</vt:lpstr>
      <vt:lpstr>'3.CONSUMIBLES'!check5</vt:lpstr>
      <vt:lpstr>'3.CONSUMIBLES'!check6</vt:lpstr>
      <vt:lpstr>'3.CONSUMIBLES'!check7</vt:lpstr>
      <vt:lpstr>'3.CONSUMIBLES'!check8</vt:lpstr>
      <vt:lpstr>'3.CONSUMIBLES'!check9</vt:lpstr>
      <vt:lpstr>'3.CONSUMIBLES'!Grupal</vt:lpstr>
      <vt:lpstr>AUTO1_ELEC_PRA!Grupal</vt:lpstr>
      <vt:lpstr>AUTO1_ELEC_PRO!Grupal</vt:lpstr>
      <vt:lpstr>AUTO1_MAQ_PRA!Grupal</vt:lpstr>
      <vt:lpstr>AUTO2_ELE_PRA!Grupal</vt:lpstr>
      <vt:lpstr>AUTO2_MAQ_PRO!Grupal</vt:lpstr>
      <vt:lpstr>Duplicado!Grupal</vt:lpstr>
      <vt:lpstr>MAK1_HER_PRO!Grupal</vt:lpstr>
      <vt:lpstr>MAK1_HERR_PRA!Grupal</vt:lpstr>
      <vt:lpstr>MAK2_HER_PRA!Grupal</vt:lpstr>
      <vt:lpstr>MAK2_HER_PRO!Grupal</vt:lpstr>
      <vt:lpstr>'PLANTILLA V6'!Grupal</vt:lpstr>
      <vt:lpstr>AUTO1_ELEC_PRA!Tot_alumnos</vt:lpstr>
      <vt:lpstr>AUTO1_ELEC_PRO!Tot_alumnos</vt:lpstr>
      <vt:lpstr>AUTO1_MAQ_PRA!Tot_alumnos</vt:lpstr>
      <vt:lpstr>AUTO2_ELE_PRA!Tot_alumnos</vt:lpstr>
      <vt:lpstr>AUTO2_MAQ_PRO!Tot_alumnos</vt:lpstr>
      <vt:lpstr>Duplicado!Tot_alumnos</vt:lpstr>
      <vt:lpstr>MAK1_HER_PRO!Tot_alumnos</vt:lpstr>
      <vt:lpstr>MAK1_HERR_PRA!Tot_alumnos</vt:lpstr>
      <vt:lpstr>MAK2_HER_PRA!Tot_alumnos</vt:lpstr>
      <vt:lpstr>MAK2_HER_PRO!Tot_alumnos</vt:lpstr>
      <vt:lpstr>'PLANTILLA V6'!Tot_alumnos</vt:lpstr>
      <vt:lpstr>'3.CONSUMIBLES'!x_equipo_4</vt:lpstr>
      <vt:lpstr>AUTO1_ELEC_PRA!x_equipo_4</vt:lpstr>
      <vt:lpstr>AUTO1_ELEC_PRO!x_equipo_4</vt:lpstr>
      <vt:lpstr>AUTO1_MAQ_PRA!x_equipo_4</vt:lpstr>
      <vt:lpstr>AUTO2_ELE_PRA!x_equipo_4</vt:lpstr>
      <vt:lpstr>AUTO2_MAQ_PRO!x_equipo_4</vt:lpstr>
      <vt:lpstr>Duplicado!x_equipo_4</vt:lpstr>
      <vt:lpstr>MAK1_HER_PRO!x_equipo_4</vt:lpstr>
      <vt:lpstr>MAK1_HERR_PRA!x_equipo_4</vt:lpstr>
      <vt:lpstr>MAK2_HER_PRA!x_equipo_4</vt:lpstr>
      <vt:lpstr>MAK2_HER_PRO!x_equipo_4</vt:lpstr>
      <vt:lpstr>'PLANTILLA V6'!x_equipo_4</vt:lpstr>
      <vt:lpstr>AUTO1_ELEC_PRA!X_parejas</vt:lpstr>
      <vt:lpstr>AUTO1_ELEC_PRO!X_parejas</vt:lpstr>
      <vt:lpstr>AUTO1_MAQ_PRA!X_parejas</vt:lpstr>
      <vt:lpstr>AUTO2_ELE_PRA!X_parejas</vt:lpstr>
      <vt:lpstr>AUTO2_MAQ_PRO!X_parejas</vt:lpstr>
      <vt:lpstr>Duplicado!X_parejas</vt:lpstr>
      <vt:lpstr>MAK1_HER_PRO!X_parejas</vt:lpstr>
      <vt:lpstr>MAK1_HERR_PRA!X_parejas</vt:lpstr>
      <vt:lpstr>MAK2_HER_PRA!X_parejas</vt:lpstr>
      <vt:lpstr>MAK2_HER_PRO!X_parejas</vt:lpstr>
      <vt:lpstr>'PLANTILLA V6'!X_parejas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Tania Magaña</cp:lastModifiedBy>
  <dcterms:created xsi:type="dcterms:W3CDTF">2025-05-09T21:01:02Z</dcterms:created>
  <dcterms:modified xsi:type="dcterms:W3CDTF">2025-08-14T04:08:59Z</dcterms:modified>
</cp:coreProperties>
</file>